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codeName="ThisWorkbook"/>
  <mc:AlternateContent xmlns:mc="http://schemas.openxmlformats.org/markup-compatibility/2006">
    <mc:Choice Requires="x15">
      <x15ac:absPath xmlns:x15ac="http://schemas.microsoft.com/office/spreadsheetml/2010/11/ac" url="U:\Stock_Manager\"/>
    </mc:Choice>
  </mc:AlternateContent>
  <xr:revisionPtr revIDLastSave="0" documentId="13_ncr:1_{27A4B081-C960-478C-89D9-6DFDBDD92BBA}" xr6:coauthVersionLast="47" xr6:coauthVersionMax="47" xr10:uidLastSave="{00000000-0000-0000-0000-000000000000}"/>
  <bookViews>
    <workbookView xWindow="-120" yWindow="-120" windowWidth="29040" windowHeight="16440" xr2:uid="{00000000-000D-0000-FFFF-FFFF00000000}"/>
  </bookViews>
  <sheets>
    <sheet name="GanttChart" sheetId="9" r:id="rId1"/>
    <sheet name="Holidays" sheetId="5" r:id="rId2"/>
    <sheet name="Help &amp; Settings" sheetId="6" r:id="rId3"/>
    <sheet name="TermsOfUse" sheetId="12" r:id="rId4"/>
  </sheets>
  <definedNames>
    <definedName name="_xlnm._FilterDatabase" localSheetId="0" hidden="1">GanttChart!$A$12:$CB$51</definedName>
    <definedName name="assign_to_color">'Help &amp; Settings'!$D$246:$D$253</definedName>
    <definedName name="assign_to_names">'Help &amp; Settings'!$C$246:$C$253</definedName>
    <definedName name="dateformat">'Help &amp; Settings'!$C$102</definedName>
    <definedName name="end_range" localSheetId="0">GanttChart!$Q$11:$Q$51</definedName>
    <definedName name="enddate_highlight_days">'Help &amp; Settings'!$C$130</definedName>
    <definedName name="holidays">Holidays!$A$8:$A$242</definedName>
    <definedName name="prevLevel" localSheetId="0">GanttChart!$A1048576</definedName>
    <definedName name="prevWBS" localSheetId="0">GanttChart!$B1048576</definedName>
    <definedName name="_xlnm.Print_Area" localSheetId="0">GanttChart!$B$1:$ED$51</definedName>
    <definedName name="_xlnm.Print_Titles" localSheetId="0">GanttChart!$9:$12</definedName>
    <definedName name="priorities">'Help &amp; Settings'!$C$71:$C$77</definedName>
    <definedName name="show_overdue_in_chart">'Help &amp; Settings'!$C$133</definedName>
    <definedName name="show_percent_complete">'Help &amp; Settings'!$C$119</definedName>
    <definedName name="start_range" localSheetId="0">GanttChart!$P$11:$P$51</definedName>
    <definedName name="startday">'Help &amp; Settings'!$C$114</definedName>
    <definedName name="urgency_days">'Help &amp; Settings'!$C$240:$C$242</definedName>
    <definedName name="valuevx">42.314159</definedName>
    <definedName name="vertex42_copyright" hidden="1">"© 2006-2020 Vertex42 LLC"</definedName>
    <definedName name="vertex42_id" hidden="1">"gantt-chart_v5-0.xlsx"</definedName>
    <definedName name="vertex42_title" hidden="1">"Gantt Chart Template Pro"</definedName>
    <definedName name="wbs_range" localSheetId="0">GanttChart!$B$11:$B$51</definedName>
    <definedName name="weekend">'Help &amp; Settings'!$C$82</definedName>
    <definedName name="weeknumbering">'Help &amp; Settings'!$C$108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D48" i="9" l="1"/>
  <c r="EC48" i="9"/>
  <c r="EB48" i="9"/>
  <c r="EA48" i="9"/>
  <c r="DZ48" i="9"/>
  <c r="DY48" i="9"/>
  <c r="DX48" i="9"/>
  <c r="DW48" i="9"/>
  <c r="DV48" i="9"/>
  <c r="DU48" i="9"/>
  <c r="DT48" i="9"/>
  <c r="DS48" i="9"/>
  <c r="DR48" i="9"/>
  <c r="DQ48" i="9"/>
  <c r="DP48" i="9"/>
  <c r="DO48" i="9"/>
  <c r="DN48" i="9"/>
  <c r="DM48" i="9"/>
  <c r="DL48" i="9"/>
  <c r="DK48" i="9"/>
  <c r="DJ48" i="9"/>
  <c r="DI48" i="9"/>
  <c r="DH48" i="9"/>
  <c r="DG48" i="9"/>
  <c r="DF48" i="9"/>
  <c r="DE48" i="9"/>
  <c r="DD48" i="9"/>
  <c r="DC48" i="9"/>
  <c r="DB48" i="9"/>
  <c r="DA48" i="9"/>
  <c r="CZ48" i="9"/>
  <c r="CY48" i="9"/>
  <c r="CX48" i="9"/>
  <c r="CW48" i="9"/>
  <c r="CV48" i="9"/>
  <c r="CU48" i="9"/>
  <c r="CT48" i="9"/>
  <c r="CS48" i="9"/>
  <c r="CR48" i="9"/>
  <c r="CQ48" i="9"/>
  <c r="CP48" i="9"/>
  <c r="CO48" i="9"/>
  <c r="CN48" i="9"/>
  <c r="CM48" i="9"/>
  <c r="CL48" i="9"/>
  <c r="CK48" i="9"/>
  <c r="CJ48" i="9"/>
  <c r="CI48" i="9"/>
  <c r="CH48" i="9"/>
  <c r="CG48" i="9"/>
  <c r="CF48" i="9"/>
  <c r="CE48" i="9"/>
  <c r="CD48" i="9"/>
  <c r="CC48" i="9"/>
  <c r="CB48" i="9"/>
  <c r="CA48" i="9"/>
  <c r="BZ48" i="9"/>
  <c r="BY48" i="9"/>
  <c r="BX48" i="9"/>
  <c r="BW48" i="9"/>
  <c r="BV48" i="9"/>
  <c r="BU48" i="9"/>
  <c r="BT48" i="9"/>
  <c r="BS48" i="9"/>
  <c r="BR48" i="9"/>
  <c r="BQ48" i="9"/>
  <c r="BP48" i="9"/>
  <c r="BO48" i="9"/>
  <c r="BN48" i="9"/>
  <c r="BM48" i="9"/>
  <c r="BL48" i="9"/>
  <c r="BK48" i="9"/>
  <c r="BJ48" i="9"/>
  <c r="BI48" i="9"/>
  <c r="BH48" i="9"/>
  <c r="BG48" i="9"/>
  <c r="BF48" i="9"/>
  <c r="BE48" i="9"/>
  <c r="BD48" i="9"/>
  <c r="BC48" i="9"/>
  <c r="BB48" i="9"/>
  <c r="BA48" i="9"/>
  <c r="AZ48" i="9"/>
  <c r="AY48" i="9"/>
  <c r="AX48" i="9"/>
  <c r="AW48" i="9"/>
  <c r="AV48" i="9"/>
  <c r="AU48" i="9"/>
  <c r="AT48" i="9"/>
  <c r="AS48" i="9"/>
  <c r="AR48" i="9"/>
  <c r="AQ48" i="9"/>
  <c r="AP48" i="9"/>
  <c r="AO48" i="9"/>
  <c r="AN48" i="9"/>
  <c r="AM48" i="9"/>
  <c r="AL48" i="9"/>
  <c r="AK48" i="9"/>
  <c r="AJ48" i="9"/>
  <c r="AI48" i="9"/>
  <c r="AH48" i="9"/>
  <c r="AG48" i="9"/>
  <c r="AF48" i="9"/>
  <c r="AE48" i="9"/>
  <c r="AD48" i="9"/>
  <c r="AC48" i="9"/>
  <c r="AB48" i="9"/>
  <c r="AA48" i="9"/>
  <c r="Z48" i="9"/>
  <c r="Y48" i="9"/>
  <c r="X48" i="9"/>
  <c r="W48" i="9"/>
  <c r="P48" i="9"/>
  <c r="ED43" i="9"/>
  <c r="EC43" i="9"/>
  <c r="EB43" i="9"/>
  <c r="EA43" i="9"/>
  <c r="DZ43" i="9"/>
  <c r="DY43" i="9"/>
  <c r="DX43" i="9"/>
  <c r="DW43" i="9"/>
  <c r="DV43" i="9"/>
  <c r="DU43" i="9"/>
  <c r="DT43" i="9"/>
  <c r="DS43" i="9"/>
  <c r="DR43" i="9"/>
  <c r="DQ43" i="9"/>
  <c r="DP43" i="9"/>
  <c r="DO43" i="9"/>
  <c r="DN43" i="9"/>
  <c r="DM43" i="9"/>
  <c r="DL43" i="9"/>
  <c r="DK43" i="9"/>
  <c r="DJ43" i="9"/>
  <c r="DI43" i="9"/>
  <c r="DH43" i="9"/>
  <c r="DG43" i="9"/>
  <c r="DF43" i="9"/>
  <c r="DE43" i="9"/>
  <c r="DD43" i="9"/>
  <c r="DC43" i="9"/>
  <c r="DB43" i="9"/>
  <c r="DA43" i="9"/>
  <c r="CZ43" i="9"/>
  <c r="CY43" i="9"/>
  <c r="CX43" i="9"/>
  <c r="CW43" i="9"/>
  <c r="CV43" i="9"/>
  <c r="CU43" i="9"/>
  <c r="CT43" i="9"/>
  <c r="CS43" i="9"/>
  <c r="CR43" i="9"/>
  <c r="CQ43" i="9"/>
  <c r="CP43" i="9"/>
  <c r="CO43" i="9"/>
  <c r="CN43" i="9"/>
  <c r="CM43" i="9"/>
  <c r="CL43" i="9"/>
  <c r="CK43" i="9"/>
  <c r="CJ43" i="9"/>
  <c r="CI43" i="9"/>
  <c r="CH43" i="9"/>
  <c r="CG43" i="9"/>
  <c r="CF43" i="9"/>
  <c r="CE43" i="9"/>
  <c r="CD43" i="9"/>
  <c r="CC43" i="9"/>
  <c r="CB43" i="9"/>
  <c r="CA43" i="9"/>
  <c r="BZ43" i="9"/>
  <c r="BY43" i="9"/>
  <c r="BX43" i="9"/>
  <c r="BW43" i="9"/>
  <c r="BV43" i="9"/>
  <c r="BU43" i="9"/>
  <c r="BT43" i="9"/>
  <c r="BS43" i="9"/>
  <c r="BR43" i="9"/>
  <c r="BQ43" i="9"/>
  <c r="BP43" i="9"/>
  <c r="BO43" i="9"/>
  <c r="BN43" i="9"/>
  <c r="BM43" i="9"/>
  <c r="BL43" i="9"/>
  <c r="BK43" i="9"/>
  <c r="BJ43" i="9"/>
  <c r="BI43" i="9"/>
  <c r="BH43" i="9"/>
  <c r="BG43" i="9"/>
  <c r="BF43" i="9"/>
  <c r="BE43" i="9"/>
  <c r="BD43" i="9"/>
  <c r="BC43" i="9"/>
  <c r="BB43" i="9"/>
  <c r="BA43" i="9"/>
  <c r="AZ43" i="9"/>
  <c r="AY43" i="9"/>
  <c r="AX43" i="9"/>
  <c r="AW43" i="9"/>
  <c r="AV43" i="9"/>
  <c r="AU43" i="9"/>
  <c r="AT43" i="9"/>
  <c r="AS43" i="9"/>
  <c r="AR43" i="9"/>
  <c r="AQ43" i="9"/>
  <c r="AP43" i="9"/>
  <c r="AO43" i="9"/>
  <c r="AN43" i="9"/>
  <c r="AM43" i="9"/>
  <c r="AL43" i="9"/>
  <c r="AK43" i="9"/>
  <c r="AJ43" i="9"/>
  <c r="AI43" i="9"/>
  <c r="AH43" i="9"/>
  <c r="AG43" i="9"/>
  <c r="AF43" i="9"/>
  <c r="AE43" i="9"/>
  <c r="AD43" i="9"/>
  <c r="AC43" i="9"/>
  <c r="AB43" i="9"/>
  <c r="AA43" i="9"/>
  <c r="Z43" i="9"/>
  <c r="Y43" i="9"/>
  <c r="X43" i="9"/>
  <c r="W43" i="9"/>
  <c r="P43" i="9"/>
  <c r="Q43" i="9" s="1"/>
  <c r="ED42" i="9"/>
  <c r="EC42" i="9"/>
  <c r="EB42" i="9"/>
  <c r="EA42" i="9"/>
  <c r="DZ42" i="9"/>
  <c r="DY42" i="9"/>
  <c r="DX42" i="9"/>
  <c r="DW42" i="9"/>
  <c r="DV42" i="9"/>
  <c r="DU42" i="9"/>
  <c r="DT42" i="9"/>
  <c r="DS42" i="9"/>
  <c r="DR42" i="9"/>
  <c r="DQ42" i="9"/>
  <c r="DP42" i="9"/>
  <c r="DO42" i="9"/>
  <c r="DN42" i="9"/>
  <c r="DM42" i="9"/>
  <c r="DL42" i="9"/>
  <c r="DK42" i="9"/>
  <c r="DJ42" i="9"/>
  <c r="DI42" i="9"/>
  <c r="DH42" i="9"/>
  <c r="DG42" i="9"/>
  <c r="DF42" i="9"/>
  <c r="DE42" i="9"/>
  <c r="DD42" i="9"/>
  <c r="DC42" i="9"/>
  <c r="DB42" i="9"/>
  <c r="DA42" i="9"/>
  <c r="CZ42" i="9"/>
  <c r="CY42" i="9"/>
  <c r="CX42" i="9"/>
  <c r="CW42" i="9"/>
  <c r="CV42" i="9"/>
  <c r="CU42" i="9"/>
  <c r="CT42" i="9"/>
  <c r="CS42" i="9"/>
  <c r="CR42" i="9"/>
  <c r="CQ42" i="9"/>
  <c r="CP42" i="9"/>
  <c r="CO42" i="9"/>
  <c r="CN42" i="9"/>
  <c r="CM42" i="9"/>
  <c r="CL42" i="9"/>
  <c r="CK42" i="9"/>
  <c r="CJ42" i="9"/>
  <c r="CI42" i="9"/>
  <c r="CH42" i="9"/>
  <c r="CG42" i="9"/>
  <c r="CF42" i="9"/>
  <c r="CE42" i="9"/>
  <c r="CD42" i="9"/>
  <c r="CC42" i="9"/>
  <c r="CB42" i="9"/>
  <c r="CA42" i="9"/>
  <c r="BZ42" i="9"/>
  <c r="BY42" i="9"/>
  <c r="BX42" i="9"/>
  <c r="BW42" i="9"/>
  <c r="BV42" i="9"/>
  <c r="BU42" i="9"/>
  <c r="BT42" i="9"/>
  <c r="BS42" i="9"/>
  <c r="BR42" i="9"/>
  <c r="BQ42" i="9"/>
  <c r="BP42" i="9"/>
  <c r="BO42" i="9"/>
  <c r="BN42" i="9"/>
  <c r="BM42" i="9"/>
  <c r="BL42" i="9"/>
  <c r="BK42" i="9"/>
  <c r="BJ42" i="9"/>
  <c r="BI42" i="9"/>
  <c r="BH42" i="9"/>
  <c r="BG42" i="9"/>
  <c r="BF42" i="9"/>
  <c r="BE42" i="9"/>
  <c r="BD42" i="9"/>
  <c r="BC42" i="9"/>
  <c r="BB42" i="9"/>
  <c r="BA42" i="9"/>
  <c r="AZ42" i="9"/>
  <c r="AY42" i="9"/>
  <c r="AX42" i="9"/>
  <c r="AW42" i="9"/>
  <c r="AV42" i="9"/>
  <c r="AU42" i="9"/>
  <c r="AT42" i="9"/>
  <c r="AS42" i="9"/>
  <c r="AR42" i="9"/>
  <c r="AQ42" i="9"/>
  <c r="AP42" i="9"/>
  <c r="AO42" i="9"/>
  <c r="AN42" i="9"/>
  <c r="AM42" i="9"/>
  <c r="AL42" i="9"/>
  <c r="AK42" i="9"/>
  <c r="AJ42" i="9"/>
  <c r="AI42" i="9"/>
  <c r="AH42" i="9"/>
  <c r="AG42" i="9"/>
  <c r="AF42" i="9"/>
  <c r="AE42" i="9"/>
  <c r="AD42" i="9"/>
  <c r="AC42" i="9"/>
  <c r="AB42" i="9"/>
  <c r="AA42" i="9"/>
  <c r="Z42" i="9"/>
  <c r="Y42" i="9"/>
  <c r="X42" i="9"/>
  <c r="W42" i="9"/>
  <c r="P42" i="9"/>
  <c r="ED41" i="9"/>
  <c r="EC41" i="9"/>
  <c r="EB41" i="9"/>
  <c r="EA41" i="9"/>
  <c r="DZ41" i="9"/>
  <c r="DY41" i="9"/>
  <c r="DX41" i="9"/>
  <c r="DW41" i="9"/>
  <c r="DV41" i="9"/>
  <c r="DU41" i="9"/>
  <c r="DT41" i="9"/>
  <c r="DS41" i="9"/>
  <c r="DR41" i="9"/>
  <c r="DQ41" i="9"/>
  <c r="DP41" i="9"/>
  <c r="DO41" i="9"/>
  <c r="DN41" i="9"/>
  <c r="DM41" i="9"/>
  <c r="DL41" i="9"/>
  <c r="DK41" i="9"/>
  <c r="DJ41" i="9"/>
  <c r="DI41" i="9"/>
  <c r="DH41" i="9"/>
  <c r="DG41" i="9"/>
  <c r="DF41" i="9"/>
  <c r="DE41" i="9"/>
  <c r="DD41" i="9"/>
  <c r="DC41" i="9"/>
  <c r="DB41" i="9"/>
  <c r="DA41" i="9"/>
  <c r="CZ41" i="9"/>
  <c r="CY41" i="9"/>
  <c r="CX41" i="9"/>
  <c r="CW41" i="9"/>
  <c r="CV41" i="9"/>
  <c r="CU41" i="9"/>
  <c r="CT41" i="9"/>
  <c r="CS41" i="9"/>
  <c r="CR41" i="9"/>
  <c r="CQ41" i="9"/>
  <c r="CP41" i="9"/>
  <c r="CO41" i="9"/>
  <c r="CN41" i="9"/>
  <c r="CM41" i="9"/>
  <c r="CL41" i="9"/>
  <c r="CK41" i="9"/>
  <c r="CJ41" i="9"/>
  <c r="CI41" i="9"/>
  <c r="CH41" i="9"/>
  <c r="CG41" i="9"/>
  <c r="CF41" i="9"/>
  <c r="CE41" i="9"/>
  <c r="CD41" i="9"/>
  <c r="CC41" i="9"/>
  <c r="CB41" i="9"/>
  <c r="CA41" i="9"/>
  <c r="BZ41" i="9"/>
  <c r="BY41" i="9"/>
  <c r="BX41" i="9"/>
  <c r="BW41" i="9"/>
  <c r="BV41" i="9"/>
  <c r="BU41" i="9"/>
  <c r="BT41" i="9"/>
  <c r="BS41" i="9"/>
  <c r="BR41" i="9"/>
  <c r="BQ41" i="9"/>
  <c r="BP41" i="9"/>
  <c r="BO41" i="9"/>
  <c r="BN41" i="9"/>
  <c r="BM41" i="9"/>
  <c r="BL41" i="9"/>
  <c r="BK41" i="9"/>
  <c r="BJ41" i="9"/>
  <c r="BI41" i="9"/>
  <c r="BH41" i="9"/>
  <c r="BG41" i="9"/>
  <c r="BF41" i="9"/>
  <c r="BE41" i="9"/>
  <c r="BD41" i="9"/>
  <c r="BC41" i="9"/>
  <c r="BB41" i="9"/>
  <c r="BA41" i="9"/>
  <c r="AZ41" i="9"/>
  <c r="AY41" i="9"/>
  <c r="AX41" i="9"/>
  <c r="AW41" i="9"/>
  <c r="AV41" i="9"/>
  <c r="AU41" i="9"/>
  <c r="AT41" i="9"/>
  <c r="AS41" i="9"/>
  <c r="AR41" i="9"/>
  <c r="AQ41" i="9"/>
  <c r="AP41" i="9"/>
  <c r="AO41" i="9"/>
  <c r="AN41" i="9"/>
  <c r="AM41" i="9"/>
  <c r="AL41" i="9"/>
  <c r="AK41" i="9"/>
  <c r="AJ41" i="9"/>
  <c r="AI41" i="9"/>
  <c r="AH41" i="9"/>
  <c r="AG41" i="9"/>
  <c r="AF41" i="9"/>
  <c r="AE41" i="9"/>
  <c r="AD41" i="9"/>
  <c r="AC41" i="9"/>
  <c r="AB41" i="9"/>
  <c r="AA41" i="9"/>
  <c r="Z41" i="9"/>
  <c r="Y41" i="9"/>
  <c r="X41" i="9"/>
  <c r="W41" i="9"/>
  <c r="P41" i="9"/>
  <c r="P46" i="9"/>
  <c r="Q46" i="9" s="1"/>
  <c r="R46" i="9" s="1"/>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BM46" i="9"/>
  <c r="BN46" i="9"/>
  <c r="BO46" i="9"/>
  <c r="BP46" i="9"/>
  <c r="BQ46" i="9"/>
  <c r="BR46" i="9"/>
  <c r="BS46" i="9"/>
  <c r="BT46" i="9"/>
  <c r="BU46" i="9"/>
  <c r="BV46" i="9"/>
  <c r="BW46" i="9"/>
  <c r="BX46" i="9"/>
  <c r="BY46" i="9"/>
  <c r="BZ46" i="9"/>
  <c r="CA46" i="9"/>
  <c r="CB46" i="9"/>
  <c r="CC46" i="9"/>
  <c r="CD46" i="9"/>
  <c r="CE46" i="9"/>
  <c r="CF46" i="9"/>
  <c r="CG46" i="9"/>
  <c r="CH46" i="9"/>
  <c r="CI46" i="9"/>
  <c r="CJ46" i="9"/>
  <c r="CK46" i="9"/>
  <c r="CL46" i="9"/>
  <c r="CM46" i="9"/>
  <c r="CN46" i="9"/>
  <c r="CO46" i="9"/>
  <c r="CP46" i="9"/>
  <c r="CQ46" i="9"/>
  <c r="CR46" i="9"/>
  <c r="CS46" i="9"/>
  <c r="CT46" i="9"/>
  <c r="CU46" i="9"/>
  <c r="CV46" i="9"/>
  <c r="CW46" i="9"/>
  <c r="CX46" i="9"/>
  <c r="CY46" i="9"/>
  <c r="CZ46" i="9"/>
  <c r="DA46" i="9"/>
  <c r="DB46" i="9"/>
  <c r="DC46" i="9"/>
  <c r="DD46" i="9"/>
  <c r="DE46" i="9"/>
  <c r="DF46" i="9"/>
  <c r="DG46" i="9"/>
  <c r="DH46" i="9"/>
  <c r="DI46" i="9"/>
  <c r="DJ46" i="9"/>
  <c r="DK46" i="9"/>
  <c r="DL46" i="9"/>
  <c r="DM46" i="9"/>
  <c r="DN46" i="9"/>
  <c r="DO46" i="9"/>
  <c r="DP46" i="9"/>
  <c r="DQ46" i="9"/>
  <c r="DR46" i="9"/>
  <c r="DS46" i="9"/>
  <c r="DT46" i="9"/>
  <c r="DU46" i="9"/>
  <c r="DV46" i="9"/>
  <c r="DW46" i="9"/>
  <c r="DX46" i="9"/>
  <c r="DY46" i="9"/>
  <c r="DZ46" i="9"/>
  <c r="EA46" i="9"/>
  <c r="EB46" i="9"/>
  <c r="EC46" i="9"/>
  <c r="ED46" i="9"/>
  <c r="ED44" i="9"/>
  <c r="EC44" i="9"/>
  <c r="EB44" i="9"/>
  <c r="EA44" i="9"/>
  <c r="DZ44" i="9"/>
  <c r="DY44" i="9"/>
  <c r="DX44" i="9"/>
  <c r="DW44" i="9"/>
  <c r="DV44" i="9"/>
  <c r="DU44" i="9"/>
  <c r="DT44" i="9"/>
  <c r="DS44" i="9"/>
  <c r="DR44" i="9"/>
  <c r="DQ44" i="9"/>
  <c r="DP44" i="9"/>
  <c r="DO44" i="9"/>
  <c r="DN44" i="9"/>
  <c r="DM44" i="9"/>
  <c r="DL44" i="9"/>
  <c r="DK44" i="9"/>
  <c r="DJ44" i="9"/>
  <c r="DI44" i="9"/>
  <c r="DH44" i="9"/>
  <c r="DG44" i="9"/>
  <c r="DF44" i="9"/>
  <c r="DE44" i="9"/>
  <c r="DD44" i="9"/>
  <c r="DC44" i="9"/>
  <c r="DB44" i="9"/>
  <c r="DA44" i="9"/>
  <c r="CZ44" i="9"/>
  <c r="CY44" i="9"/>
  <c r="CX44" i="9"/>
  <c r="CW44" i="9"/>
  <c r="CV44" i="9"/>
  <c r="CU44" i="9"/>
  <c r="CT44" i="9"/>
  <c r="CS44" i="9"/>
  <c r="CR44" i="9"/>
  <c r="CQ44" i="9"/>
  <c r="CP44" i="9"/>
  <c r="CO44" i="9"/>
  <c r="CN44" i="9"/>
  <c r="CM44" i="9"/>
  <c r="CL44" i="9"/>
  <c r="CK44" i="9"/>
  <c r="CJ44" i="9"/>
  <c r="CI44" i="9"/>
  <c r="CH44" i="9"/>
  <c r="CG44" i="9"/>
  <c r="CF44" i="9"/>
  <c r="CE44" i="9"/>
  <c r="CD44" i="9"/>
  <c r="CC44" i="9"/>
  <c r="CB44" i="9"/>
  <c r="CA44" i="9"/>
  <c r="BZ44" i="9"/>
  <c r="BY44" i="9"/>
  <c r="BX44" i="9"/>
  <c r="BW44" i="9"/>
  <c r="BV44" i="9"/>
  <c r="BU44" i="9"/>
  <c r="BT44" i="9"/>
  <c r="BS44" i="9"/>
  <c r="BR44" i="9"/>
  <c r="BQ44" i="9"/>
  <c r="BP44" i="9"/>
  <c r="BO44" i="9"/>
  <c r="BN44" i="9"/>
  <c r="BM44" i="9"/>
  <c r="BL44" i="9"/>
  <c r="BK44" i="9"/>
  <c r="BJ44" i="9"/>
  <c r="BI44" i="9"/>
  <c r="BH44" i="9"/>
  <c r="BG44" i="9"/>
  <c r="BF44" i="9"/>
  <c r="BE44" i="9"/>
  <c r="BD44" i="9"/>
  <c r="BC44" i="9"/>
  <c r="BB44" i="9"/>
  <c r="BA44" i="9"/>
  <c r="AZ44" i="9"/>
  <c r="AY44" i="9"/>
  <c r="AX44" i="9"/>
  <c r="AW44" i="9"/>
  <c r="AV44" i="9"/>
  <c r="AU44" i="9"/>
  <c r="AT44" i="9"/>
  <c r="AS44" i="9"/>
  <c r="AR44" i="9"/>
  <c r="AQ44" i="9"/>
  <c r="AP44" i="9"/>
  <c r="AO44" i="9"/>
  <c r="AN44" i="9"/>
  <c r="AM44" i="9"/>
  <c r="AL44" i="9"/>
  <c r="AK44" i="9"/>
  <c r="AJ44" i="9"/>
  <c r="AI44" i="9"/>
  <c r="AH44" i="9"/>
  <c r="AG44" i="9"/>
  <c r="AF44" i="9"/>
  <c r="AE44" i="9"/>
  <c r="AD44" i="9"/>
  <c r="AC44" i="9"/>
  <c r="AB44" i="9"/>
  <c r="AA44" i="9"/>
  <c r="Z44" i="9"/>
  <c r="Y44" i="9"/>
  <c r="X44" i="9"/>
  <c r="W44" i="9"/>
  <c r="P44" i="9"/>
  <c r="ED38" i="9"/>
  <c r="EC38" i="9"/>
  <c r="EB38" i="9"/>
  <c r="EA38" i="9"/>
  <c r="DZ38" i="9"/>
  <c r="DY38" i="9"/>
  <c r="DX38" i="9"/>
  <c r="DW38" i="9"/>
  <c r="DV38" i="9"/>
  <c r="DU38" i="9"/>
  <c r="DT38" i="9"/>
  <c r="DS38" i="9"/>
  <c r="DR38" i="9"/>
  <c r="DQ38" i="9"/>
  <c r="DP38" i="9"/>
  <c r="DO38" i="9"/>
  <c r="DN38" i="9"/>
  <c r="DM38" i="9"/>
  <c r="DL38" i="9"/>
  <c r="DK38" i="9"/>
  <c r="DJ38" i="9"/>
  <c r="DI38" i="9"/>
  <c r="DH38" i="9"/>
  <c r="DG38" i="9"/>
  <c r="DF38" i="9"/>
  <c r="DE38" i="9"/>
  <c r="DD38" i="9"/>
  <c r="DC38" i="9"/>
  <c r="DB38" i="9"/>
  <c r="DA38" i="9"/>
  <c r="CZ38" i="9"/>
  <c r="CY38" i="9"/>
  <c r="CX38" i="9"/>
  <c r="CW38" i="9"/>
  <c r="CV38" i="9"/>
  <c r="CU38" i="9"/>
  <c r="CT38" i="9"/>
  <c r="CS38" i="9"/>
  <c r="CR38" i="9"/>
  <c r="CQ38" i="9"/>
  <c r="CP38" i="9"/>
  <c r="CO38" i="9"/>
  <c r="CN38" i="9"/>
  <c r="CM38" i="9"/>
  <c r="CL38" i="9"/>
  <c r="CK38" i="9"/>
  <c r="CJ38" i="9"/>
  <c r="CI38" i="9"/>
  <c r="CH38" i="9"/>
  <c r="CG38" i="9"/>
  <c r="CF38" i="9"/>
  <c r="CE38" i="9"/>
  <c r="CD38" i="9"/>
  <c r="CC38" i="9"/>
  <c r="CB38" i="9"/>
  <c r="CA38" i="9"/>
  <c r="BZ38" i="9"/>
  <c r="BY38" i="9"/>
  <c r="BX38" i="9"/>
  <c r="BW38" i="9"/>
  <c r="BV38" i="9"/>
  <c r="BU38" i="9"/>
  <c r="BT38" i="9"/>
  <c r="BS38" i="9"/>
  <c r="BR38" i="9"/>
  <c r="BQ38" i="9"/>
  <c r="BP38" i="9"/>
  <c r="BO38" i="9"/>
  <c r="BN38" i="9"/>
  <c r="BM38" i="9"/>
  <c r="BL38" i="9"/>
  <c r="BK38" i="9"/>
  <c r="BJ38" i="9"/>
  <c r="BI38" i="9"/>
  <c r="BH38" i="9"/>
  <c r="BG38" i="9"/>
  <c r="BF38" i="9"/>
  <c r="BE38" i="9"/>
  <c r="BD38" i="9"/>
  <c r="BC38" i="9"/>
  <c r="BB38" i="9"/>
  <c r="BA38" i="9"/>
  <c r="AZ38" i="9"/>
  <c r="AY38" i="9"/>
  <c r="AX38" i="9"/>
  <c r="AW38" i="9"/>
  <c r="AV38" i="9"/>
  <c r="AU38" i="9"/>
  <c r="AT38" i="9"/>
  <c r="AS38" i="9"/>
  <c r="AR38" i="9"/>
  <c r="AQ38" i="9"/>
  <c r="AP38" i="9"/>
  <c r="AO38" i="9"/>
  <c r="AN38" i="9"/>
  <c r="AM38" i="9"/>
  <c r="AL38" i="9"/>
  <c r="AK38" i="9"/>
  <c r="AJ38" i="9"/>
  <c r="AI38" i="9"/>
  <c r="AH38" i="9"/>
  <c r="AG38" i="9"/>
  <c r="AF38" i="9"/>
  <c r="AE38" i="9"/>
  <c r="AD38" i="9"/>
  <c r="AC38" i="9"/>
  <c r="AB38" i="9"/>
  <c r="AA38" i="9"/>
  <c r="Z38" i="9"/>
  <c r="Y38" i="9"/>
  <c r="X38" i="9"/>
  <c r="W38" i="9"/>
  <c r="P38" i="9"/>
  <c r="P47" i="9"/>
  <c r="Q47" i="9" s="1"/>
  <c r="W47" i="9"/>
  <c r="X47" i="9"/>
  <c r="Y47" i="9"/>
  <c r="Z47" i="9"/>
  <c r="AA47" i="9"/>
  <c r="AB47" i="9"/>
  <c r="AC47" i="9"/>
  <c r="AD47" i="9"/>
  <c r="AE47" i="9"/>
  <c r="AF47" i="9"/>
  <c r="AG47" i="9"/>
  <c r="AH47" i="9"/>
  <c r="AI47" i="9"/>
  <c r="AJ47" i="9"/>
  <c r="AK47" i="9"/>
  <c r="AL47" i="9"/>
  <c r="AM47" i="9"/>
  <c r="AN47" i="9"/>
  <c r="AO47" i="9"/>
  <c r="AP47" i="9"/>
  <c r="AQ47" i="9"/>
  <c r="AR47" i="9"/>
  <c r="AS47" i="9"/>
  <c r="AT47" i="9"/>
  <c r="AU47" i="9"/>
  <c r="AV47" i="9"/>
  <c r="AW47" i="9"/>
  <c r="AX47" i="9"/>
  <c r="AY47" i="9"/>
  <c r="AZ47" i="9"/>
  <c r="BA47" i="9"/>
  <c r="BB47" i="9"/>
  <c r="BC47" i="9"/>
  <c r="BD47" i="9"/>
  <c r="BE47" i="9"/>
  <c r="BF47" i="9"/>
  <c r="BG47" i="9"/>
  <c r="BH47" i="9"/>
  <c r="BI47" i="9"/>
  <c r="BJ47" i="9"/>
  <c r="BK47" i="9"/>
  <c r="BL47" i="9"/>
  <c r="BM47" i="9"/>
  <c r="BN47" i="9"/>
  <c r="BO47" i="9"/>
  <c r="BP47" i="9"/>
  <c r="BQ47" i="9"/>
  <c r="BR47" i="9"/>
  <c r="BS47" i="9"/>
  <c r="BT47" i="9"/>
  <c r="BU47" i="9"/>
  <c r="BV47" i="9"/>
  <c r="BW47" i="9"/>
  <c r="BX47" i="9"/>
  <c r="BY47" i="9"/>
  <c r="BZ47" i="9"/>
  <c r="CA47" i="9"/>
  <c r="CB47" i="9"/>
  <c r="CC47" i="9"/>
  <c r="CD47" i="9"/>
  <c r="CE47" i="9"/>
  <c r="CF47" i="9"/>
  <c r="CG47" i="9"/>
  <c r="CH47" i="9"/>
  <c r="CI47" i="9"/>
  <c r="CJ47" i="9"/>
  <c r="CK47" i="9"/>
  <c r="CL47" i="9"/>
  <c r="CM47" i="9"/>
  <c r="CN47" i="9"/>
  <c r="CO47" i="9"/>
  <c r="CP47" i="9"/>
  <c r="CQ47" i="9"/>
  <c r="CR47" i="9"/>
  <c r="CS47" i="9"/>
  <c r="CT47" i="9"/>
  <c r="CU47" i="9"/>
  <c r="CV47" i="9"/>
  <c r="CW47" i="9"/>
  <c r="CX47" i="9"/>
  <c r="CY47" i="9"/>
  <c r="CZ47" i="9"/>
  <c r="DA47" i="9"/>
  <c r="DB47" i="9"/>
  <c r="DC47" i="9"/>
  <c r="DD47" i="9"/>
  <c r="DE47" i="9"/>
  <c r="DF47" i="9"/>
  <c r="DG47" i="9"/>
  <c r="DH47" i="9"/>
  <c r="DI47" i="9"/>
  <c r="DJ47" i="9"/>
  <c r="DK47" i="9"/>
  <c r="DL47" i="9"/>
  <c r="DM47" i="9"/>
  <c r="DN47" i="9"/>
  <c r="DO47" i="9"/>
  <c r="DP47" i="9"/>
  <c r="DQ47" i="9"/>
  <c r="DR47" i="9"/>
  <c r="DS47" i="9"/>
  <c r="DT47" i="9"/>
  <c r="DU47" i="9"/>
  <c r="DV47" i="9"/>
  <c r="DW47" i="9"/>
  <c r="DX47" i="9"/>
  <c r="DY47" i="9"/>
  <c r="DZ47" i="9"/>
  <c r="EA47" i="9"/>
  <c r="EB47" i="9"/>
  <c r="EC47" i="9"/>
  <c r="ED47" i="9"/>
  <c r="P37" i="9"/>
  <c r="ED39" i="9"/>
  <c r="EC39" i="9"/>
  <c r="EB39" i="9"/>
  <c r="EA39" i="9"/>
  <c r="DZ39" i="9"/>
  <c r="DY39" i="9"/>
  <c r="DX39" i="9"/>
  <c r="DW39" i="9"/>
  <c r="DV39" i="9"/>
  <c r="DU39" i="9"/>
  <c r="DT39" i="9"/>
  <c r="DS39" i="9"/>
  <c r="DR39" i="9"/>
  <c r="DQ39" i="9"/>
  <c r="DP39" i="9"/>
  <c r="DO39" i="9"/>
  <c r="DN39" i="9"/>
  <c r="DM39" i="9"/>
  <c r="DL39" i="9"/>
  <c r="DK39" i="9"/>
  <c r="DJ39" i="9"/>
  <c r="DI39" i="9"/>
  <c r="DH39" i="9"/>
  <c r="DG39" i="9"/>
  <c r="DF39" i="9"/>
  <c r="DE39" i="9"/>
  <c r="DD39" i="9"/>
  <c r="DC39" i="9"/>
  <c r="DB39" i="9"/>
  <c r="DA39" i="9"/>
  <c r="CZ39" i="9"/>
  <c r="CY39" i="9"/>
  <c r="CX39" i="9"/>
  <c r="CW39" i="9"/>
  <c r="CV39" i="9"/>
  <c r="CU39" i="9"/>
  <c r="CT39" i="9"/>
  <c r="CS39" i="9"/>
  <c r="CR39" i="9"/>
  <c r="CQ39" i="9"/>
  <c r="CP39" i="9"/>
  <c r="CO39" i="9"/>
  <c r="CN39" i="9"/>
  <c r="CM39" i="9"/>
  <c r="CL39" i="9"/>
  <c r="CK39" i="9"/>
  <c r="CJ39" i="9"/>
  <c r="CI39" i="9"/>
  <c r="CH39" i="9"/>
  <c r="CG39" i="9"/>
  <c r="CF39" i="9"/>
  <c r="CE39" i="9"/>
  <c r="CD39" i="9"/>
  <c r="CC39" i="9"/>
  <c r="CB39" i="9"/>
  <c r="CA39" i="9"/>
  <c r="BZ39" i="9"/>
  <c r="BY39" i="9"/>
  <c r="BX39" i="9"/>
  <c r="BW39" i="9"/>
  <c r="BV39" i="9"/>
  <c r="BU39" i="9"/>
  <c r="BT39" i="9"/>
  <c r="BS39" i="9"/>
  <c r="BR39" i="9"/>
  <c r="BQ39" i="9"/>
  <c r="BP39" i="9"/>
  <c r="BO39" i="9"/>
  <c r="BN39" i="9"/>
  <c r="BM39" i="9"/>
  <c r="BL39" i="9"/>
  <c r="BK39" i="9"/>
  <c r="BJ39" i="9"/>
  <c r="BI39" i="9"/>
  <c r="BH39" i="9"/>
  <c r="BG39" i="9"/>
  <c r="BF39" i="9"/>
  <c r="BE39" i="9"/>
  <c r="BD39" i="9"/>
  <c r="BC39" i="9"/>
  <c r="BB39" i="9"/>
  <c r="BA39" i="9"/>
  <c r="AZ39" i="9"/>
  <c r="AY39" i="9"/>
  <c r="AX39" i="9"/>
  <c r="AW39" i="9"/>
  <c r="AV39" i="9"/>
  <c r="AU39" i="9"/>
  <c r="AT39" i="9"/>
  <c r="AS39" i="9"/>
  <c r="AR39" i="9"/>
  <c r="AQ39" i="9"/>
  <c r="AP39" i="9"/>
  <c r="AO39" i="9"/>
  <c r="AN39" i="9"/>
  <c r="AM39" i="9"/>
  <c r="AL39" i="9"/>
  <c r="AK39" i="9"/>
  <c r="AJ39" i="9"/>
  <c r="AI39" i="9"/>
  <c r="AH39" i="9"/>
  <c r="AG39" i="9"/>
  <c r="AF39" i="9"/>
  <c r="AE39" i="9"/>
  <c r="AD39" i="9"/>
  <c r="AC39" i="9"/>
  <c r="AB39" i="9"/>
  <c r="AA39" i="9"/>
  <c r="Z39" i="9"/>
  <c r="Y39" i="9"/>
  <c r="X39" i="9"/>
  <c r="W39" i="9"/>
  <c r="P39" i="9"/>
  <c r="Q39" i="9" s="1"/>
  <c r="S39" i="9" s="1"/>
  <c r="ED37" i="9"/>
  <c r="EC37" i="9"/>
  <c r="EB37" i="9"/>
  <c r="EA37" i="9"/>
  <c r="DZ37" i="9"/>
  <c r="DY37" i="9"/>
  <c r="DX37" i="9"/>
  <c r="DW37" i="9"/>
  <c r="DV37" i="9"/>
  <c r="DU37" i="9"/>
  <c r="DT37" i="9"/>
  <c r="DS37" i="9"/>
  <c r="DR37" i="9"/>
  <c r="DQ37" i="9"/>
  <c r="DP37" i="9"/>
  <c r="DO37" i="9"/>
  <c r="DN37" i="9"/>
  <c r="DM37" i="9"/>
  <c r="DL37" i="9"/>
  <c r="DK37" i="9"/>
  <c r="DJ37" i="9"/>
  <c r="DI37" i="9"/>
  <c r="DH37" i="9"/>
  <c r="DG37" i="9"/>
  <c r="DF37" i="9"/>
  <c r="DE37" i="9"/>
  <c r="DD37" i="9"/>
  <c r="DC37" i="9"/>
  <c r="DB37" i="9"/>
  <c r="DA37" i="9"/>
  <c r="CZ37" i="9"/>
  <c r="CY37" i="9"/>
  <c r="CX37" i="9"/>
  <c r="CW37" i="9"/>
  <c r="CV37" i="9"/>
  <c r="CU37" i="9"/>
  <c r="CT37" i="9"/>
  <c r="CS37" i="9"/>
  <c r="CR37" i="9"/>
  <c r="CQ37" i="9"/>
  <c r="CP37" i="9"/>
  <c r="CO37" i="9"/>
  <c r="CN37" i="9"/>
  <c r="CM37" i="9"/>
  <c r="CL37" i="9"/>
  <c r="CK37" i="9"/>
  <c r="CJ37" i="9"/>
  <c r="CI37" i="9"/>
  <c r="CH37" i="9"/>
  <c r="CG37" i="9"/>
  <c r="CF37" i="9"/>
  <c r="CE37" i="9"/>
  <c r="CD37" i="9"/>
  <c r="CC37" i="9"/>
  <c r="CB37" i="9"/>
  <c r="CA37" i="9"/>
  <c r="BZ37" i="9"/>
  <c r="BY37" i="9"/>
  <c r="BX37" i="9"/>
  <c r="BW37" i="9"/>
  <c r="BV37" i="9"/>
  <c r="BU37" i="9"/>
  <c r="BT37" i="9"/>
  <c r="BS37" i="9"/>
  <c r="BR37" i="9"/>
  <c r="BQ37" i="9"/>
  <c r="BP37" i="9"/>
  <c r="BO37" i="9"/>
  <c r="BN37" i="9"/>
  <c r="BM37" i="9"/>
  <c r="BL37" i="9"/>
  <c r="BK37" i="9"/>
  <c r="BJ37" i="9"/>
  <c r="BI37" i="9"/>
  <c r="BH37" i="9"/>
  <c r="BG37" i="9"/>
  <c r="BF37" i="9"/>
  <c r="BE37" i="9"/>
  <c r="BD37" i="9"/>
  <c r="BC37" i="9"/>
  <c r="BB37" i="9"/>
  <c r="BA37" i="9"/>
  <c r="AZ37" i="9"/>
  <c r="AY37" i="9"/>
  <c r="AX37" i="9"/>
  <c r="AW37" i="9"/>
  <c r="AV37" i="9"/>
  <c r="AU37" i="9"/>
  <c r="AT37" i="9"/>
  <c r="AS37" i="9"/>
  <c r="AR37" i="9"/>
  <c r="AQ37" i="9"/>
  <c r="AP37" i="9"/>
  <c r="AO37" i="9"/>
  <c r="AN37" i="9"/>
  <c r="AM37" i="9"/>
  <c r="AL37" i="9"/>
  <c r="AK37" i="9"/>
  <c r="AJ37" i="9"/>
  <c r="AI37" i="9"/>
  <c r="AH37" i="9"/>
  <c r="AG37" i="9"/>
  <c r="AF37" i="9"/>
  <c r="AE37" i="9"/>
  <c r="AD37" i="9"/>
  <c r="AC37" i="9"/>
  <c r="AB37" i="9"/>
  <c r="AA37" i="9"/>
  <c r="Z37" i="9"/>
  <c r="Y37" i="9"/>
  <c r="X37" i="9"/>
  <c r="W37" i="9"/>
  <c r="ED36" i="9"/>
  <c r="EC36" i="9"/>
  <c r="EB36" i="9"/>
  <c r="EA36" i="9"/>
  <c r="DZ36" i="9"/>
  <c r="DY36" i="9"/>
  <c r="DX36" i="9"/>
  <c r="DW36" i="9"/>
  <c r="DV36" i="9"/>
  <c r="DU36" i="9"/>
  <c r="DT36" i="9"/>
  <c r="DS36" i="9"/>
  <c r="DR36" i="9"/>
  <c r="DQ36" i="9"/>
  <c r="DP36" i="9"/>
  <c r="DO36" i="9"/>
  <c r="DN36" i="9"/>
  <c r="DM36" i="9"/>
  <c r="DL36" i="9"/>
  <c r="DK36" i="9"/>
  <c r="DJ36" i="9"/>
  <c r="DI36" i="9"/>
  <c r="DH36" i="9"/>
  <c r="DG36" i="9"/>
  <c r="DF36" i="9"/>
  <c r="DE36" i="9"/>
  <c r="DD36" i="9"/>
  <c r="DC36" i="9"/>
  <c r="DB36" i="9"/>
  <c r="DA36" i="9"/>
  <c r="CZ36" i="9"/>
  <c r="CY36" i="9"/>
  <c r="CX36" i="9"/>
  <c r="CW36" i="9"/>
  <c r="CV36" i="9"/>
  <c r="CU36" i="9"/>
  <c r="CT36" i="9"/>
  <c r="CS36" i="9"/>
  <c r="CR36" i="9"/>
  <c r="CQ36" i="9"/>
  <c r="CP36" i="9"/>
  <c r="CO36" i="9"/>
  <c r="CN36" i="9"/>
  <c r="CM36" i="9"/>
  <c r="CL36" i="9"/>
  <c r="CK36" i="9"/>
  <c r="CJ36" i="9"/>
  <c r="CI36" i="9"/>
  <c r="CH36" i="9"/>
  <c r="CG36" i="9"/>
  <c r="CF36" i="9"/>
  <c r="CE36" i="9"/>
  <c r="CD36" i="9"/>
  <c r="CC36" i="9"/>
  <c r="CB36" i="9"/>
  <c r="CA36" i="9"/>
  <c r="BZ36" i="9"/>
  <c r="BY36" i="9"/>
  <c r="BX36" i="9"/>
  <c r="BW36" i="9"/>
  <c r="BV36" i="9"/>
  <c r="BU36" i="9"/>
  <c r="BT36" i="9"/>
  <c r="BS36" i="9"/>
  <c r="BR36" i="9"/>
  <c r="BQ36" i="9"/>
  <c r="BP36" i="9"/>
  <c r="BO36" i="9"/>
  <c r="BN36" i="9"/>
  <c r="BM36" i="9"/>
  <c r="BL36" i="9"/>
  <c r="BK36" i="9"/>
  <c r="BJ36" i="9"/>
  <c r="BI36" i="9"/>
  <c r="BH36" i="9"/>
  <c r="BG36" i="9"/>
  <c r="BF36" i="9"/>
  <c r="BE36" i="9"/>
  <c r="BD36" i="9"/>
  <c r="BC36" i="9"/>
  <c r="BB36" i="9"/>
  <c r="BA36" i="9"/>
  <c r="AZ36" i="9"/>
  <c r="AY36" i="9"/>
  <c r="AX36" i="9"/>
  <c r="AW36" i="9"/>
  <c r="AV36" i="9"/>
  <c r="AU36" i="9"/>
  <c r="AT36" i="9"/>
  <c r="AS36" i="9"/>
  <c r="AR36" i="9"/>
  <c r="AQ36" i="9"/>
  <c r="AP36" i="9"/>
  <c r="AO36" i="9"/>
  <c r="AN36" i="9"/>
  <c r="AM36" i="9"/>
  <c r="AL36" i="9"/>
  <c r="AK36" i="9"/>
  <c r="AJ36" i="9"/>
  <c r="AI36" i="9"/>
  <c r="AH36" i="9"/>
  <c r="AG36" i="9"/>
  <c r="AF36" i="9"/>
  <c r="AE36" i="9"/>
  <c r="AD36" i="9"/>
  <c r="AC36" i="9"/>
  <c r="AB36" i="9"/>
  <c r="AA36" i="9"/>
  <c r="Z36" i="9"/>
  <c r="Y36" i="9"/>
  <c r="X36" i="9"/>
  <c r="W36" i="9"/>
  <c r="P36" i="9"/>
  <c r="Q36" i="9" s="1"/>
  <c r="ED35" i="9"/>
  <c r="EC35" i="9"/>
  <c r="EB35" i="9"/>
  <c r="EA35" i="9"/>
  <c r="DZ35" i="9"/>
  <c r="DY35" i="9"/>
  <c r="DX35" i="9"/>
  <c r="DW35" i="9"/>
  <c r="DV35" i="9"/>
  <c r="DU35" i="9"/>
  <c r="DT35" i="9"/>
  <c r="DS35" i="9"/>
  <c r="DR35" i="9"/>
  <c r="DQ35" i="9"/>
  <c r="DP35" i="9"/>
  <c r="DO35" i="9"/>
  <c r="DN35" i="9"/>
  <c r="DM35" i="9"/>
  <c r="DL35" i="9"/>
  <c r="DK35" i="9"/>
  <c r="DJ35" i="9"/>
  <c r="DI35" i="9"/>
  <c r="DH35" i="9"/>
  <c r="DG35" i="9"/>
  <c r="DF35" i="9"/>
  <c r="DE35" i="9"/>
  <c r="DD35" i="9"/>
  <c r="DC35" i="9"/>
  <c r="DB35" i="9"/>
  <c r="DA35" i="9"/>
  <c r="CZ35" i="9"/>
  <c r="CY35" i="9"/>
  <c r="CX35" i="9"/>
  <c r="CW35" i="9"/>
  <c r="CV35" i="9"/>
  <c r="CU35" i="9"/>
  <c r="CT35" i="9"/>
  <c r="CS35" i="9"/>
  <c r="CR35" i="9"/>
  <c r="CQ35" i="9"/>
  <c r="CP35" i="9"/>
  <c r="CO35" i="9"/>
  <c r="CN35" i="9"/>
  <c r="CM35" i="9"/>
  <c r="CL35" i="9"/>
  <c r="CK35" i="9"/>
  <c r="CJ35" i="9"/>
  <c r="CI35" i="9"/>
  <c r="CH35" i="9"/>
  <c r="CG35" i="9"/>
  <c r="CF35" i="9"/>
  <c r="CE35" i="9"/>
  <c r="CD35" i="9"/>
  <c r="CC35" i="9"/>
  <c r="CB35" i="9"/>
  <c r="CA35" i="9"/>
  <c r="BZ35" i="9"/>
  <c r="BY35" i="9"/>
  <c r="BX35" i="9"/>
  <c r="BW35" i="9"/>
  <c r="BV35" i="9"/>
  <c r="BU35" i="9"/>
  <c r="BT35" i="9"/>
  <c r="BS35" i="9"/>
  <c r="BR35" i="9"/>
  <c r="BQ35" i="9"/>
  <c r="BP35" i="9"/>
  <c r="BO35" i="9"/>
  <c r="BN35" i="9"/>
  <c r="BM35" i="9"/>
  <c r="BL35" i="9"/>
  <c r="BK35" i="9"/>
  <c r="BJ35" i="9"/>
  <c r="BI35" i="9"/>
  <c r="BH35" i="9"/>
  <c r="BG35" i="9"/>
  <c r="BF35" i="9"/>
  <c r="BE35" i="9"/>
  <c r="BD35" i="9"/>
  <c r="BC35" i="9"/>
  <c r="BB35" i="9"/>
  <c r="BA35" i="9"/>
  <c r="AZ35" i="9"/>
  <c r="AY35" i="9"/>
  <c r="AX35" i="9"/>
  <c r="AW35" i="9"/>
  <c r="AV35" i="9"/>
  <c r="AU35" i="9"/>
  <c r="AT35" i="9"/>
  <c r="AS35" i="9"/>
  <c r="AR35" i="9"/>
  <c r="AQ35" i="9"/>
  <c r="AP35" i="9"/>
  <c r="AO35" i="9"/>
  <c r="AN35" i="9"/>
  <c r="AM35" i="9"/>
  <c r="AL35" i="9"/>
  <c r="AK35" i="9"/>
  <c r="AJ35" i="9"/>
  <c r="AI35" i="9"/>
  <c r="AH35" i="9"/>
  <c r="AG35" i="9"/>
  <c r="AF35" i="9"/>
  <c r="AE35" i="9"/>
  <c r="AD35" i="9"/>
  <c r="AC35" i="9"/>
  <c r="AB35" i="9"/>
  <c r="AA35" i="9"/>
  <c r="Z35" i="9"/>
  <c r="Y35" i="9"/>
  <c r="X35" i="9"/>
  <c r="W35" i="9"/>
  <c r="P35" i="9"/>
  <c r="ED31" i="9"/>
  <c r="EC31" i="9"/>
  <c r="EB31" i="9"/>
  <c r="EA31" i="9"/>
  <c r="DZ31" i="9"/>
  <c r="DY31" i="9"/>
  <c r="DX31" i="9"/>
  <c r="DW31" i="9"/>
  <c r="DV31" i="9"/>
  <c r="DU31" i="9"/>
  <c r="DT31" i="9"/>
  <c r="DS31" i="9"/>
  <c r="DR31" i="9"/>
  <c r="DQ31" i="9"/>
  <c r="DP31" i="9"/>
  <c r="DO31" i="9"/>
  <c r="DN31" i="9"/>
  <c r="DM31" i="9"/>
  <c r="DL31" i="9"/>
  <c r="DK31" i="9"/>
  <c r="DJ31" i="9"/>
  <c r="DI31" i="9"/>
  <c r="DH31" i="9"/>
  <c r="DG31" i="9"/>
  <c r="DF31" i="9"/>
  <c r="DE31" i="9"/>
  <c r="DD31" i="9"/>
  <c r="DC31" i="9"/>
  <c r="DB31" i="9"/>
  <c r="DA31" i="9"/>
  <c r="CZ31" i="9"/>
  <c r="CY31" i="9"/>
  <c r="CX31" i="9"/>
  <c r="CW31" i="9"/>
  <c r="CV31" i="9"/>
  <c r="CU31" i="9"/>
  <c r="CT31" i="9"/>
  <c r="CS31" i="9"/>
  <c r="CR31" i="9"/>
  <c r="CQ31" i="9"/>
  <c r="CP31" i="9"/>
  <c r="CO31" i="9"/>
  <c r="CN31" i="9"/>
  <c r="CM31" i="9"/>
  <c r="CL31" i="9"/>
  <c r="CK31" i="9"/>
  <c r="CJ31" i="9"/>
  <c r="CI31" i="9"/>
  <c r="CH31" i="9"/>
  <c r="CG31" i="9"/>
  <c r="CF31" i="9"/>
  <c r="CE31" i="9"/>
  <c r="CD31" i="9"/>
  <c r="CC31" i="9"/>
  <c r="CB31" i="9"/>
  <c r="CA31" i="9"/>
  <c r="BZ31" i="9"/>
  <c r="BY31" i="9"/>
  <c r="BX31" i="9"/>
  <c r="BW31" i="9"/>
  <c r="BV31" i="9"/>
  <c r="BU31" i="9"/>
  <c r="BT31" i="9"/>
  <c r="BS31" i="9"/>
  <c r="BR31" i="9"/>
  <c r="BQ31" i="9"/>
  <c r="BP31" i="9"/>
  <c r="BO31" i="9"/>
  <c r="BN31" i="9"/>
  <c r="BM31" i="9"/>
  <c r="BL31" i="9"/>
  <c r="BK31" i="9"/>
  <c r="BJ31" i="9"/>
  <c r="BI31" i="9"/>
  <c r="BH31" i="9"/>
  <c r="BG31" i="9"/>
  <c r="BF31" i="9"/>
  <c r="BE31" i="9"/>
  <c r="BD31" i="9"/>
  <c r="BC31" i="9"/>
  <c r="BB31" i="9"/>
  <c r="BA31" i="9"/>
  <c r="AZ31" i="9"/>
  <c r="AY31" i="9"/>
  <c r="AX31" i="9"/>
  <c r="AW31" i="9"/>
  <c r="AV31" i="9"/>
  <c r="AU31" i="9"/>
  <c r="AT31" i="9"/>
  <c r="AS31" i="9"/>
  <c r="AR31" i="9"/>
  <c r="AQ31" i="9"/>
  <c r="AP31" i="9"/>
  <c r="AO31" i="9"/>
  <c r="AN31" i="9"/>
  <c r="AM31" i="9"/>
  <c r="AL31" i="9"/>
  <c r="AK31" i="9"/>
  <c r="AJ31" i="9"/>
  <c r="AI31" i="9"/>
  <c r="AH31" i="9"/>
  <c r="AG31" i="9"/>
  <c r="AF31" i="9"/>
  <c r="AE31" i="9"/>
  <c r="AD31" i="9"/>
  <c r="AC31" i="9"/>
  <c r="AB31" i="9"/>
  <c r="AA31" i="9"/>
  <c r="Z31" i="9"/>
  <c r="Y31" i="9"/>
  <c r="X31" i="9"/>
  <c r="W31" i="9"/>
  <c r="P31" i="9"/>
  <c r="ED30" i="9"/>
  <c r="EC30" i="9"/>
  <c r="EB30" i="9"/>
  <c r="EA30" i="9"/>
  <c r="DZ30" i="9"/>
  <c r="DY30" i="9"/>
  <c r="DX30" i="9"/>
  <c r="DW30" i="9"/>
  <c r="DV30" i="9"/>
  <c r="DU30" i="9"/>
  <c r="DT30" i="9"/>
  <c r="DS30" i="9"/>
  <c r="DR30" i="9"/>
  <c r="DQ30" i="9"/>
  <c r="DP30" i="9"/>
  <c r="DO30" i="9"/>
  <c r="DN30" i="9"/>
  <c r="DM30" i="9"/>
  <c r="DL30" i="9"/>
  <c r="DK30" i="9"/>
  <c r="DJ30" i="9"/>
  <c r="DI30" i="9"/>
  <c r="DH30" i="9"/>
  <c r="DG30" i="9"/>
  <c r="DF30" i="9"/>
  <c r="DE30" i="9"/>
  <c r="DD30" i="9"/>
  <c r="DC30" i="9"/>
  <c r="DB30" i="9"/>
  <c r="DA30" i="9"/>
  <c r="CZ30" i="9"/>
  <c r="CY30" i="9"/>
  <c r="CX30" i="9"/>
  <c r="CW30" i="9"/>
  <c r="CV30" i="9"/>
  <c r="CU30" i="9"/>
  <c r="CT30" i="9"/>
  <c r="CS30" i="9"/>
  <c r="CR30" i="9"/>
  <c r="CQ30" i="9"/>
  <c r="CP30" i="9"/>
  <c r="CO30" i="9"/>
  <c r="CN30" i="9"/>
  <c r="CM30" i="9"/>
  <c r="CL30" i="9"/>
  <c r="CK30" i="9"/>
  <c r="CJ30" i="9"/>
  <c r="CI30" i="9"/>
  <c r="CH30" i="9"/>
  <c r="CG30" i="9"/>
  <c r="CF30" i="9"/>
  <c r="CE30" i="9"/>
  <c r="CD30" i="9"/>
  <c r="CC30" i="9"/>
  <c r="CB30" i="9"/>
  <c r="CA30" i="9"/>
  <c r="BZ30" i="9"/>
  <c r="BY30" i="9"/>
  <c r="BX30" i="9"/>
  <c r="BW30" i="9"/>
  <c r="BV30" i="9"/>
  <c r="BU30" i="9"/>
  <c r="BT30" i="9"/>
  <c r="BS30" i="9"/>
  <c r="BR30" i="9"/>
  <c r="BQ30" i="9"/>
  <c r="BP30" i="9"/>
  <c r="BO30" i="9"/>
  <c r="BN30" i="9"/>
  <c r="BM30" i="9"/>
  <c r="BL30" i="9"/>
  <c r="BK30" i="9"/>
  <c r="BJ30" i="9"/>
  <c r="BI30" i="9"/>
  <c r="BH30" i="9"/>
  <c r="BG30" i="9"/>
  <c r="BF30" i="9"/>
  <c r="BE30" i="9"/>
  <c r="BD30" i="9"/>
  <c r="BC30" i="9"/>
  <c r="BB30" i="9"/>
  <c r="BA30" i="9"/>
  <c r="AZ30" i="9"/>
  <c r="AY30" i="9"/>
  <c r="AX30" i="9"/>
  <c r="AW30" i="9"/>
  <c r="AV30" i="9"/>
  <c r="AU30" i="9"/>
  <c r="AT30" i="9"/>
  <c r="AS30" i="9"/>
  <c r="AR30" i="9"/>
  <c r="AQ30" i="9"/>
  <c r="AP30" i="9"/>
  <c r="AO30" i="9"/>
  <c r="AN30" i="9"/>
  <c r="AM30" i="9"/>
  <c r="AL30" i="9"/>
  <c r="AK30" i="9"/>
  <c r="AJ30" i="9"/>
  <c r="AI30" i="9"/>
  <c r="AH30" i="9"/>
  <c r="AG30" i="9"/>
  <c r="AF30" i="9"/>
  <c r="AE30" i="9"/>
  <c r="AD30" i="9"/>
  <c r="AC30" i="9"/>
  <c r="AB30" i="9"/>
  <c r="AA30" i="9"/>
  <c r="Z30" i="9"/>
  <c r="Y30" i="9"/>
  <c r="X30" i="9"/>
  <c r="W30" i="9"/>
  <c r="P30" i="9"/>
  <c r="ED32" i="9"/>
  <c r="EC32" i="9"/>
  <c r="EB32" i="9"/>
  <c r="EA32" i="9"/>
  <c r="DZ32" i="9"/>
  <c r="DY32" i="9"/>
  <c r="DX32" i="9"/>
  <c r="DW32" i="9"/>
  <c r="DV32" i="9"/>
  <c r="DU32" i="9"/>
  <c r="DT32" i="9"/>
  <c r="DS32" i="9"/>
  <c r="DR32" i="9"/>
  <c r="DQ32" i="9"/>
  <c r="DP32" i="9"/>
  <c r="DO32" i="9"/>
  <c r="DN32" i="9"/>
  <c r="DM32" i="9"/>
  <c r="DL32" i="9"/>
  <c r="DK32" i="9"/>
  <c r="DJ32" i="9"/>
  <c r="DI32" i="9"/>
  <c r="DH32" i="9"/>
  <c r="DG32" i="9"/>
  <c r="DF32" i="9"/>
  <c r="DE32" i="9"/>
  <c r="DD32" i="9"/>
  <c r="DC32" i="9"/>
  <c r="DB32" i="9"/>
  <c r="DA32" i="9"/>
  <c r="CZ32" i="9"/>
  <c r="CY32" i="9"/>
  <c r="CX32" i="9"/>
  <c r="CW32" i="9"/>
  <c r="CV32" i="9"/>
  <c r="CU32" i="9"/>
  <c r="CT32" i="9"/>
  <c r="CS32" i="9"/>
  <c r="CR32" i="9"/>
  <c r="CQ32" i="9"/>
  <c r="CP32" i="9"/>
  <c r="CO32" i="9"/>
  <c r="CN32" i="9"/>
  <c r="CM32" i="9"/>
  <c r="CL32" i="9"/>
  <c r="CK32" i="9"/>
  <c r="CJ32" i="9"/>
  <c r="CI32" i="9"/>
  <c r="CH32" i="9"/>
  <c r="CG32" i="9"/>
  <c r="CF32" i="9"/>
  <c r="CE32" i="9"/>
  <c r="CD32" i="9"/>
  <c r="CC32" i="9"/>
  <c r="CB32" i="9"/>
  <c r="CA32" i="9"/>
  <c r="BZ32" i="9"/>
  <c r="BY32" i="9"/>
  <c r="BX32" i="9"/>
  <c r="BW32" i="9"/>
  <c r="BV32" i="9"/>
  <c r="BU32" i="9"/>
  <c r="BT32" i="9"/>
  <c r="BS32" i="9"/>
  <c r="BR32" i="9"/>
  <c r="BQ32" i="9"/>
  <c r="BP32" i="9"/>
  <c r="BO32" i="9"/>
  <c r="BN32" i="9"/>
  <c r="BM32" i="9"/>
  <c r="BL32" i="9"/>
  <c r="BK32" i="9"/>
  <c r="BJ32" i="9"/>
  <c r="BI32" i="9"/>
  <c r="BH32" i="9"/>
  <c r="BG32" i="9"/>
  <c r="BF32" i="9"/>
  <c r="BE32" i="9"/>
  <c r="BD32" i="9"/>
  <c r="BC32" i="9"/>
  <c r="BB32" i="9"/>
  <c r="BA32" i="9"/>
  <c r="AZ32" i="9"/>
  <c r="AY32" i="9"/>
  <c r="AX32" i="9"/>
  <c r="AW32" i="9"/>
  <c r="AV32" i="9"/>
  <c r="AU32" i="9"/>
  <c r="AT32" i="9"/>
  <c r="AS32" i="9"/>
  <c r="AR32" i="9"/>
  <c r="AQ32" i="9"/>
  <c r="AP32" i="9"/>
  <c r="AO32" i="9"/>
  <c r="AN32" i="9"/>
  <c r="AM32" i="9"/>
  <c r="AL32" i="9"/>
  <c r="AK32" i="9"/>
  <c r="AJ32" i="9"/>
  <c r="AI32" i="9"/>
  <c r="AH32" i="9"/>
  <c r="AG32" i="9"/>
  <c r="AF32" i="9"/>
  <c r="AE32" i="9"/>
  <c r="AD32" i="9"/>
  <c r="AC32" i="9"/>
  <c r="AB32" i="9"/>
  <c r="AA32" i="9"/>
  <c r="Z32" i="9"/>
  <c r="Y32" i="9"/>
  <c r="X32" i="9"/>
  <c r="W32" i="9"/>
  <c r="P32" i="9"/>
  <c r="ED29" i="9"/>
  <c r="EC29" i="9"/>
  <c r="EB29" i="9"/>
  <c r="EA29" i="9"/>
  <c r="DZ29" i="9"/>
  <c r="DY29" i="9"/>
  <c r="DX29" i="9"/>
  <c r="DW29" i="9"/>
  <c r="DV29" i="9"/>
  <c r="DU29" i="9"/>
  <c r="DT29" i="9"/>
  <c r="DS29" i="9"/>
  <c r="DR29" i="9"/>
  <c r="DQ29" i="9"/>
  <c r="DP29" i="9"/>
  <c r="DO29" i="9"/>
  <c r="DN29" i="9"/>
  <c r="DM29" i="9"/>
  <c r="DL29" i="9"/>
  <c r="DK29" i="9"/>
  <c r="DJ29" i="9"/>
  <c r="DI29" i="9"/>
  <c r="DH29" i="9"/>
  <c r="DG29" i="9"/>
  <c r="DF29" i="9"/>
  <c r="DE29" i="9"/>
  <c r="DD29" i="9"/>
  <c r="DC29" i="9"/>
  <c r="DB29" i="9"/>
  <c r="DA29" i="9"/>
  <c r="CZ29" i="9"/>
  <c r="CY29" i="9"/>
  <c r="CX29" i="9"/>
  <c r="CW29" i="9"/>
  <c r="CV29" i="9"/>
  <c r="CU29" i="9"/>
  <c r="CT29" i="9"/>
  <c r="CS29" i="9"/>
  <c r="CR29" i="9"/>
  <c r="CQ29" i="9"/>
  <c r="CP29" i="9"/>
  <c r="CO29" i="9"/>
  <c r="CN29" i="9"/>
  <c r="CM29" i="9"/>
  <c r="CL29" i="9"/>
  <c r="CK29" i="9"/>
  <c r="CJ29" i="9"/>
  <c r="CI29" i="9"/>
  <c r="CH29" i="9"/>
  <c r="CG29" i="9"/>
  <c r="CF29" i="9"/>
  <c r="CE29" i="9"/>
  <c r="CD29" i="9"/>
  <c r="CC29" i="9"/>
  <c r="CB29" i="9"/>
  <c r="CA29" i="9"/>
  <c r="BZ29" i="9"/>
  <c r="BY29" i="9"/>
  <c r="BX29" i="9"/>
  <c r="BW29" i="9"/>
  <c r="BV29" i="9"/>
  <c r="BU29" i="9"/>
  <c r="BT29" i="9"/>
  <c r="BS29" i="9"/>
  <c r="BR29" i="9"/>
  <c r="BQ29" i="9"/>
  <c r="BP29" i="9"/>
  <c r="BO29" i="9"/>
  <c r="BN29" i="9"/>
  <c r="BM29" i="9"/>
  <c r="BL29" i="9"/>
  <c r="BK29" i="9"/>
  <c r="BJ29" i="9"/>
  <c r="BI29" i="9"/>
  <c r="BH29" i="9"/>
  <c r="BG29" i="9"/>
  <c r="BF29" i="9"/>
  <c r="BE29" i="9"/>
  <c r="BD29" i="9"/>
  <c r="BC29" i="9"/>
  <c r="BB29" i="9"/>
  <c r="BA29" i="9"/>
  <c r="AZ29" i="9"/>
  <c r="AY29" i="9"/>
  <c r="AX29" i="9"/>
  <c r="AW29" i="9"/>
  <c r="AV29" i="9"/>
  <c r="AU29" i="9"/>
  <c r="AT29" i="9"/>
  <c r="AS29" i="9"/>
  <c r="AR29" i="9"/>
  <c r="AQ29" i="9"/>
  <c r="AP29" i="9"/>
  <c r="AO29" i="9"/>
  <c r="AN29" i="9"/>
  <c r="AM29" i="9"/>
  <c r="AL29" i="9"/>
  <c r="AK29" i="9"/>
  <c r="AJ29" i="9"/>
  <c r="AI29" i="9"/>
  <c r="AH29" i="9"/>
  <c r="AG29" i="9"/>
  <c r="AF29" i="9"/>
  <c r="AE29" i="9"/>
  <c r="AD29" i="9"/>
  <c r="AC29" i="9"/>
  <c r="AB29" i="9"/>
  <c r="AA29" i="9"/>
  <c r="Z29" i="9"/>
  <c r="Y29" i="9"/>
  <c r="X29" i="9"/>
  <c r="W29" i="9"/>
  <c r="P29" i="9"/>
  <c r="ED27" i="9"/>
  <c r="EC27" i="9"/>
  <c r="EB27" i="9"/>
  <c r="EA27" i="9"/>
  <c r="DZ27" i="9"/>
  <c r="DY27" i="9"/>
  <c r="DX27" i="9"/>
  <c r="DW27" i="9"/>
  <c r="DV27" i="9"/>
  <c r="DU27" i="9"/>
  <c r="DT27" i="9"/>
  <c r="DS27" i="9"/>
  <c r="DR27" i="9"/>
  <c r="DQ27" i="9"/>
  <c r="DP27" i="9"/>
  <c r="DO27" i="9"/>
  <c r="DN27" i="9"/>
  <c r="DM27" i="9"/>
  <c r="DL27" i="9"/>
  <c r="DK27" i="9"/>
  <c r="DJ27" i="9"/>
  <c r="DI27" i="9"/>
  <c r="DH27" i="9"/>
  <c r="DG27" i="9"/>
  <c r="DF27" i="9"/>
  <c r="DE27" i="9"/>
  <c r="DD27" i="9"/>
  <c r="DC27" i="9"/>
  <c r="DB27" i="9"/>
  <c r="DA27" i="9"/>
  <c r="CZ27" i="9"/>
  <c r="CY27" i="9"/>
  <c r="CX27" i="9"/>
  <c r="CW27" i="9"/>
  <c r="CV27" i="9"/>
  <c r="CU27" i="9"/>
  <c r="CT27" i="9"/>
  <c r="CS27" i="9"/>
  <c r="CR27" i="9"/>
  <c r="CQ27" i="9"/>
  <c r="CP27" i="9"/>
  <c r="CO27" i="9"/>
  <c r="CN27" i="9"/>
  <c r="CM27" i="9"/>
  <c r="CL27" i="9"/>
  <c r="CK27" i="9"/>
  <c r="CJ27" i="9"/>
  <c r="CI27" i="9"/>
  <c r="CH27" i="9"/>
  <c r="CG27" i="9"/>
  <c r="CF27" i="9"/>
  <c r="CE27" i="9"/>
  <c r="CD27" i="9"/>
  <c r="CC27" i="9"/>
  <c r="CB27" i="9"/>
  <c r="CA27" i="9"/>
  <c r="BZ27" i="9"/>
  <c r="BY27" i="9"/>
  <c r="BX27" i="9"/>
  <c r="BW27" i="9"/>
  <c r="BV27" i="9"/>
  <c r="BU27" i="9"/>
  <c r="BT27" i="9"/>
  <c r="BS27" i="9"/>
  <c r="BR27" i="9"/>
  <c r="BQ27" i="9"/>
  <c r="BP27" i="9"/>
  <c r="BO27" i="9"/>
  <c r="BN27" i="9"/>
  <c r="BM27" i="9"/>
  <c r="BL27" i="9"/>
  <c r="BK27" i="9"/>
  <c r="BJ27" i="9"/>
  <c r="BI27" i="9"/>
  <c r="BH27" i="9"/>
  <c r="BG27" i="9"/>
  <c r="BF27" i="9"/>
  <c r="BE27" i="9"/>
  <c r="BD27" i="9"/>
  <c r="BC27" i="9"/>
  <c r="BB27" i="9"/>
  <c r="BA27" i="9"/>
  <c r="AZ27" i="9"/>
  <c r="AY27" i="9"/>
  <c r="AX27" i="9"/>
  <c r="AW27" i="9"/>
  <c r="AV27" i="9"/>
  <c r="AU27" i="9"/>
  <c r="AT27" i="9"/>
  <c r="AS27" i="9"/>
  <c r="AR27" i="9"/>
  <c r="AQ27" i="9"/>
  <c r="AP27" i="9"/>
  <c r="AO27" i="9"/>
  <c r="AN27" i="9"/>
  <c r="AM27" i="9"/>
  <c r="AL27" i="9"/>
  <c r="AK27" i="9"/>
  <c r="AJ27" i="9"/>
  <c r="AI27" i="9"/>
  <c r="AH27" i="9"/>
  <c r="AG27" i="9"/>
  <c r="AF27" i="9"/>
  <c r="AE27" i="9"/>
  <c r="AD27" i="9"/>
  <c r="AC27" i="9"/>
  <c r="AB27" i="9"/>
  <c r="AA27" i="9"/>
  <c r="Z27" i="9"/>
  <c r="Y27" i="9"/>
  <c r="X27" i="9"/>
  <c r="W27" i="9"/>
  <c r="P27" i="9"/>
  <c r="ED28" i="9"/>
  <c r="EC28" i="9"/>
  <c r="EB28" i="9"/>
  <c r="EA28" i="9"/>
  <c r="DZ28" i="9"/>
  <c r="DY28" i="9"/>
  <c r="DX28" i="9"/>
  <c r="DW28" i="9"/>
  <c r="DV28" i="9"/>
  <c r="DU28" i="9"/>
  <c r="DT28" i="9"/>
  <c r="DS28" i="9"/>
  <c r="DR28" i="9"/>
  <c r="DQ28" i="9"/>
  <c r="DP28" i="9"/>
  <c r="DO28" i="9"/>
  <c r="DN28" i="9"/>
  <c r="DM28" i="9"/>
  <c r="DL28" i="9"/>
  <c r="DK28" i="9"/>
  <c r="DJ28" i="9"/>
  <c r="DI28" i="9"/>
  <c r="DH28" i="9"/>
  <c r="DG28" i="9"/>
  <c r="DF28" i="9"/>
  <c r="DE28" i="9"/>
  <c r="DD28" i="9"/>
  <c r="DC28" i="9"/>
  <c r="DB28" i="9"/>
  <c r="DA28" i="9"/>
  <c r="CZ28" i="9"/>
  <c r="CY28" i="9"/>
  <c r="CX28" i="9"/>
  <c r="CW28" i="9"/>
  <c r="CV28" i="9"/>
  <c r="CU28" i="9"/>
  <c r="CT28" i="9"/>
  <c r="CS28" i="9"/>
  <c r="CR28" i="9"/>
  <c r="CQ28" i="9"/>
  <c r="CP28" i="9"/>
  <c r="CO28" i="9"/>
  <c r="CN28" i="9"/>
  <c r="CM28" i="9"/>
  <c r="CL28" i="9"/>
  <c r="CK28" i="9"/>
  <c r="CJ28" i="9"/>
  <c r="CI28" i="9"/>
  <c r="CH28" i="9"/>
  <c r="CG28" i="9"/>
  <c r="CF28" i="9"/>
  <c r="CE28" i="9"/>
  <c r="CD28" i="9"/>
  <c r="CC28" i="9"/>
  <c r="CB28" i="9"/>
  <c r="CA28" i="9"/>
  <c r="BZ28" i="9"/>
  <c r="BY28" i="9"/>
  <c r="BX28" i="9"/>
  <c r="BW28" i="9"/>
  <c r="BV28" i="9"/>
  <c r="BU28" i="9"/>
  <c r="BT28" i="9"/>
  <c r="BS28" i="9"/>
  <c r="BR28" i="9"/>
  <c r="BQ28" i="9"/>
  <c r="BP28" i="9"/>
  <c r="BO28" i="9"/>
  <c r="BN28" i="9"/>
  <c r="BM28" i="9"/>
  <c r="BL28" i="9"/>
  <c r="BK28" i="9"/>
  <c r="BJ28" i="9"/>
  <c r="BI28" i="9"/>
  <c r="BH28" i="9"/>
  <c r="BG28" i="9"/>
  <c r="BF28" i="9"/>
  <c r="BE28" i="9"/>
  <c r="BD28" i="9"/>
  <c r="BC28" i="9"/>
  <c r="BB28" i="9"/>
  <c r="BA28" i="9"/>
  <c r="AZ28" i="9"/>
  <c r="AY28" i="9"/>
  <c r="AX28" i="9"/>
  <c r="AW28" i="9"/>
  <c r="AV28" i="9"/>
  <c r="AU28" i="9"/>
  <c r="AT28" i="9"/>
  <c r="AS28" i="9"/>
  <c r="AR28" i="9"/>
  <c r="AQ28" i="9"/>
  <c r="AP28" i="9"/>
  <c r="AO28" i="9"/>
  <c r="AN28" i="9"/>
  <c r="AM28" i="9"/>
  <c r="AL28" i="9"/>
  <c r="AK28" i="9"/>
  <c r="AJ28" i="9"/>
  <c r="AI28" i="9"/>
  <c r="AH28" i="9"/>
  <c r="AG28" i="9"/>
  <c r="AF28" i="9"/>
  <c r="AE28" i="9"/>
  <c r="AD28" i="9"/>
  <c r="AC28" i="9"/>
  <c r="AB28" i="9"/>
  <c r="AA28" i="9"/>
  <c r="Z28" i="9"/>
  <c r="Y28" i="9"/>
  <c r="X28" i="9"/>
  <c r="W28" i="9"/>
  <c r="P28" i="9"/>
  <c r="ED25" i="9"/>
  <c r="EC25" i="9"/>
  <c r="EB25" i="9"/>
  <c r="EA25" i="9"/>
  <c r="DZ25" i="9"/>
  <c r="DY25" i="9"/>
  <c r="DX25" i="9"/>
  <c r="DW25" i="9"/>
  <c r="DV25" i="9"/>
  <c r="DU25" i="9"/>
  <c r="DT25" i="9"/>
  <c r="DS25" i="9"/>
  <c r="DR25" i="9"/>
  <c r="DQ25" i="9"/>
  <c r="DP25" i="9"/>
  <c r="DO25" i="9"/>
  <c r="DN25" i="9"/>
  <c r="DM25" i="9"/>
  <c r="DL25" i="9"/>
  <c r="DK25" i="9"/>
  <c r="DJ25" i="9"/>
  <c r="DI25" i="9"/>
  <c r="DH25" i="9"/>
  <c r="DG25" i="9"/>
  <c r="DF25" i="9"/>
  <c r="DE25" i="9"/>
  <c r="DD25" i="9"/>
  <c r="DC25" i="9"/>
  <c r="DB25" i="9"/>
  <c r="DA25" i="9"/>
  <c r="CZ25" i="9"/>
  <c r="CY25" i="9"/>
  <c r="CX25" i="9"/>
  <c r="CW25" i="9"/>
  <c r="CV25" i="9"/>
  <c r="CU25" i="9"/>
  <c r="CT25" i="9"/>
  <c r="CS25" i="9"/>
  <c r="CR25" i="9"/>
  <c r="CQ25" i="9"/>
  <c r="CP25" i="9"/>
  <c r="CO25" i="9"/>
  <c r="CN25" i="9"/>
  <c r="CM25" i="9"/>
  <c r="CL25" i="9"/>
  <c r="CK25" i="9"/>
  <c r="CJ25" i="9"/>
  <c r="CI25" i="9"/>
  <c r="CH25" i="9"/>
  <c r="CG25" i="9"/>
  <c r="CF25" i="9"/>
  <c r="CE25" i="9"/>
  <c r="CD25" i="9"/>
  <c r="CC25" i="9"/>
  <c r="CB25" i="9"/>
  <c r="CA25" i="9"/>
  <c r="BZ25" i="9"/>
  <c r="BY25" i="9"/>
  <c r="BX25" i="9"/>
  <c r="BW25" i="9"/>
  <c r="BV25" i="9"/>
  <c r="BU25" i="9"/>
  <c r="BT25" i="9"/>
  <c r="BS25" i="9"/>
  <c r="BR25" i="9"/>
  <c r="BQ25" i="9"/>
  <c r="BP25" i="9"/>
  <c r="BO25" i="9"/>
  <c r="BN25" i="9"/>
  <c r="BM25" i="9"/>
  <c r="BL25" i="9"/>
  <c r="BK25" i="9"/>
  <c r="BJ25" i="9"/>
  <c r="BI25" i="9"/>
  <c r="BH25" i="9"/>
  <c r="BG25" i="9"/>
  <c r="BF25" i="9"/>
  <c r="BE25" i="9"/>
  <c r="BD25" i="9"/>
  <c r="BC25" i="9"/>
  <c r="BB25" i="9"/>
  <c r="BA25" i="9"/>
  <c r="AZ25" i="9"/>
  <c r="AY25" i="9"/>
  <c r="AX25" i="9"/>
  <c r="AW25" i="9"/>
  <c r="AV25" i="9"/>
  <c r="AU25" i="9"/>
  <c r="AT25" i="9"/>
  <c r="AS25" i="9"/>
  <c r="AR25" i="9"/>
  <c r="AQ25" i="9"/>
  <c r="AP25" i="9"/>
  <c r="AO25" i="9"/>
  <c r="AN25" i="9"/>
  <c r="AM25" i="9"/>
  <c r="AL25" i="9"/>
  <c r="AK25" i="9"/>
  <c r="AJ25" i="9"/>
  <c r="AI25" i="9"/>
  <c r="AH25" i="9"/>
  <c r="AG25" i="9"/>
  <c r="AF25" i="9"/>
  <c r="AE25" i="9"/>
  <c r="AD25" i="9"/>
  <c r="AC25" i="9"/>
  <c r="AB25" i="9"/>
  <c r="AA25" i="9"/>
  <c r="Z25" i="9"/>
  <c r="Y25" i="9"/>
  <c r="X25" i="9"/>
  <c r="W25" i="9"/>
  <c r="P25" i="9"/>
  <c r="ED24" i="9"/>
  <c r="EC24" i="9"/>
  <c r="EB24" i="9"/>
  <c r="EA24" i="9"/>
  <c r="DZ24" i="9"/>
  <c r="DY24" i="9"/>
  <c r="DX24" i="9"/>
  <c r="DW24" i="9"/>
  <c r="DV24" i="9"/>
  <c r="DU24" i="9"/>
  <c r="DT24" i="9"/>
  <c r="DS24" i="9"/>
  <c r="DR24" i="9"/>
  <c r="DQ24" i="9"/>
  <c r="DP24" i="9"/>
  <c r="DO24" i="9"/>
  <c r="DN24" i="9"/>
  <c r="DM24" i="9"/>
  <c r="DL24" i="9"/>
  <c r="DK24" i="9"/>
  <c r="DJ24" i="9"/>
  <c r="DI24" i="9"/>
  <c r="DH24" i="9"/>
  <c r="DG24" i="9"/>
  <c r="DF24" i="9"/>
  <c r="DE24" i="9"/>
  <c r="DD24" i="9"/>
  <c r="DC24" i="9"/>
  <c r="DB24" i="9"/>
  <c r="DA24" i="9"/>
  <c r="CZ24" i="9"/>
  <c r="CY24" i="9"/>
  <c r="CX24" i="9"/>
  <c r="CW24" i="9"/>
  <c r="CV24" i="9"/>
  <c r="CU24" i="9"/>
  <c r="CT24" i="9"/>
  <c r="CS24" i="9"/>
  <c r="CR24" i="9"/>
  <c r="CQ24" i="9"/>
  <c r="CP24" i="9"/>
  <c r="CO24" i="9"/>
  <c r="CN24" i="9"/>
  <c r="CM24" i="9"/>
  <c r="CL24" i="9"/>
  <c r="CK24" i="9"/>
  <c r="CJ24" i="9"/>
  <c r="CI24" i="9"/>
  <c r="CH24" i="9"/>
  <c r="CG24" i="9"/>
  <c r="CF24" i="9"/>
  <c r="CE24" i="9"/>
  <c r="CD24" i="9"/>
  <c r="CC24" i="9"/>
  <c r="CB24" i="9"/>
  <c r="CA24" i="9"/>
  <c r="BZ24" i="9"/>
  <c r="BY24" i="9"/>
  <c r="BX24" i="9"/>
  <c r="BW24" i="9"/>
  <c r="BV24" i="9"/>
  <c r="BU24" i="9"/>
  <c r="BT24" i="9"/>
  <c r="BS24" i="9"/>
  <c r="BR24" i="9"/>
  <c r="BQ24" i="9"/>
  <c r="BP24" i="9"/>
  <c r="BO24" i="9"/>
  <c r="BN24" i="9"/>
  <c r="BM24" i="9"/>
  <c r="BL24" i="9"/>
  <c r="BK24" i="9"/>
  <c r="BJ24" i="9"/>
  <c r="BI24" i="9"/>
  <c r="BH24" i="9"/>
  <c r="BG24" i="9"/>
  <c r="BF24" i="9"/>
  <c r="BE24" i="9"/>
  <c r="BD24" i="9"/>
  <c r="BC24" i="9"/>
  <c r="BB24" i="9"/>
  <c r="BA24" i="9"/>
  <c r="AZ24" i="9"/>
  <c r="AY24" i="9"/>
  <c r="AX24" i="9"/>
  <c r="AW24" i="9"/>
  <c r="AV24" i="9"/>
  <c r="AU24" i="9"/>
  <c r="AT24" i="9"/>
  <c r="AS24" i="9"/>
  <c r="AR24" i="9"/>
  <c r="AQ24" i="9"/>
  <c r="AP24" i="9"/>
  <c r="AO24" i="9"/>
  <c r="AN24" i="9"/>
  <c r="AM24" i="9"/>
  <c r="AL24" i="9"/>
  <c r="AK24" i="9"/>
  <c r="AJ24" i="9"/>
  <c r="AI24" i="9"/>
  <c r="AH24" i="9"/>
  <c r="AG24" i="9"/>
  <c r="AF24" i="9"/>
  <c r="AE24" i="9"/>
  <c r="AD24" i="9"/>
  <c r="AC24" i="9"/>
  <c r="AB24" i="9"/>
  <c r="AA24" i="9"/>
  <c r="Z24" i="9"/>
  <c r="Y24" i="9"/>
  <c r="X24" i="9"/>
  <c r="W24" i="9"/>
  <c r="P24" i="9"/>
  <c r="ED26" i="9"/>
  <c r="EC26" i="9"/>
  <c r="EB26" i="9"/>
  <c r="EA26" i="9"/>
  <c r="DZ26" i="9"/>
  <c r="DY26" i="9"/>
  <c r="DX26" i="9"/>
  <c r="DW26" i="9"/>
  <c r="DV26" i="9"/>
  <c r="DU26" i="9"/>
  <c r="DT26" i="9"/>
  <c r="DS26" i="9"/>
  <c r="DR26" i="9"/>
  <c r="DQ26" i="9"/>
  <c r="DP26" i="9"/>
  <c r="DO26" i="9"/>
  <c r="DN26" i="9"/>
  <c r="DM26" i="9"/>
  <c r="DL26" i="9"/>
  <c r="DK26" i="9"/>
  <c r="DJ26" i="9"/>
  <c r="DI26" i="9"/>
  <c r="DH26" i="9"/>
  <c r="DG26" i="9"/>
  <c r="DF26" i="9"/>
  <c r="DE26" i="9"/>
  <c r="DD26" i="9"/>
  <c r="DC26" i="9"/>
  <c r="DB26" i="9"/>
  <c r="DA26" i="9"/>
  <c r="CZ26" i="9"/>
  <c r="CY26" i="9"/>
  <c r="CX26" i="9"/>
  <c r="CW26" i="9"/>
  <c r="CV26" i="9"/>
  <c r="CU26" i="9"/>
  <c r="CT26" i="9"/>
  <c r="CS26" i="9"/>
  <c r="CR26" i="9"/>
  <c r="CQ26" i="9"/>
  <c r="CP26" i="9"/>
  <c r="CO26" i="9"/>
  <c r="CN26" i="9"/>
  <c r="CM26" i="9"/>
  <c r="CL26" i="9"/>
  <c r="CK26" i="9"/>
  <c r="CJ26" i="9"/>
  <c r="CI26" i="9"/>
  <c r="CH26" i="9"/>
  <c r="CG26" i="9"/>
  <c r="CF26" i="9"/>
  <c r="CE26" i="9"/>
  <c r="CD26" i="9"/>
  <c r="CC26" i="9"/>
  <c r="CB26" i="9"/>
  <c r="CA26" i="9"/>
  <c r="BZ26" i="9"/>
  <c r="BY26" i="9"/>
  <c r="BX26" i="9"/>
  <c r="BW26" i="9"/>
  <c r="BV26" i="9"/>
  <c r="BU26" i="9"/>
  <c r="BT26" i="9"/>
  <c r="BS26" i="9"/>
  <c r="BR26" i="9"/>
  <c r="BQ26" i="9"/>
  <c r="BP26" i="9"/>
  <c r="BO26" i="9"/>
  <c r="BN26" i="9"/>
  <c r="BM26" i="9"/>
  <c r="BL26" i="9"/>
  <c r="BK26" i="9"/>
  <c r="BJ26" i="9"/>
  <c r="BI26" i="9"/>
  <c r="BH26" i="9"/>
  <c r="BG26" i="9"/>
  <c r="BF26" i="9"/>
  <c r="BE26" i="9"/>
  <c r="BD26" i="9"/>
  <c r="BC26" i="9"/>
  <c r="BB26" i="9"/>
  <c r="BA26" i="9"/>
  <c r="AZ26" i="9"/>
  <c r="AY26" i="9"/>
  <c r="AX26" i="9"/>
  <c r="AW26" i="9"/>
  <c r="AV26" i="9"/>
  <c r="AU26" i="9"/>
  <c r="AT26" i="9"/>
  <c r="AS26" i="9"/>
  <c r="AR26" i="9"/>
  <c r="AQ26" i="9"/>
  <c r="AP26" i="9"/>
  <c r="AO26" i="9"/>
  <c r="AN26" i="9"/>
  <c r="AM26" i="9"/>
  <c r="AL26" i="9"/>
  <c r="AK26" i="9"/>
  <c r="AJ26" i="9"/>
  <c r="AI26" i="9"/>
  <c r="AH26" i="9"/>
  <c r="AG26" i="9"/>
  <c r="AF26" i="9"/>
  <c r="AE26" i="9"/>
  <c r="AD26" i="9"/>
  <c r="AC26" i="9"/>
  <c r="AB26" i="9"/>
  <c r="AA26" i="9"/>
  <c r="Z26" i="9"/>
  <c r="Y26" i="9"/>
  <c r="X26" i="9"/>
  <c r="W26" i="9"/>
  <c r="P26" i="9"/>
  <c r="ED22" i="9"/>
  <c r="EC22" i="9"/>
  <c r="EB22" i="9"/>
  <c r="EA22" i="9"/>
  <c r="DZ22" i="9"/>
  <c r="DY22" i="9"/>
  <c r="DX22" i="9"/>
  <c r="DW22" i="9"/>
  <c r="DV22" i="9"/>
  <c r="DU22" i="9"/>
  <c r="DT22" i="9"/>
  <c r="DS22" i="9"/>
  <c r="DR22" i="9"/>
  <c r="DQ22" i="9"/>
  <c r="DP22" i="9"/>
  <c r="DO22" i="9"/>
  <c r="DN22" i="9"/>
  <c r="DM22" i="9"/>
  <c r="DL22" i="9"/>
  <c r="DK22" i="9"/>
  <c r="DJ22" i="9"/>
  <c r="DI22" i="9"/>
  <c r="DH22" i="9"/>
  <c r="DG22" i="9"/>
  <c r="DF22" i="9"/>
  <c r="DE22" i="9"/>
  <c r="DD22" i="9"/>
  <c r="DC22" i="9"/>
  <c r="DB22" i="9"/>
  <c r="DA22" i="9"/>
  <c r="CZ22" i="9"/>
  <c r="CY22" i="9"/>
  <c r="CX22" i="9"/>
  <c r="CW22" i="9"/>
  <c r="CV22" i="9"/>
  <c r="CU22" i="9"/>
  <c r="CT22" i="9"/>
  <c r="CS22" i="9"/>
  <c r="CR22" i="9"/>
  <c r="CQ22" i="9"/>
  <c r="CP22" i="9"/>
  <c r="CO22" i="9"/>
  <c r="CN22" i="9"/>
  <c r="CM22" i="9"/>
  <c r="CL22" i="9"/>
  <c r="CK22" i="9"/>
  <c r="CJ22" i="9"/>
  <c r="CI22" i="9"/>
  <c r="CH22" i="9"/>
  <c r="CG22" i="9"/>
  <c r="CF22" i="9"/>
  <c r="CE22" i="9"/>
  <c r="CD22" i="9"/>
  <c r="CC22" i="9"/>
  <c r="CB22" i="9"/>
  <c r="CA22" i="9"/>
  <c r="BZ22" i="9"/>
  <c r="BY22" i="9"/>
  <c r="BX22" i="9"/>
  <c r="BW22" i="9"/>
  <c r="BV22" i="9"/>
  <c r="BU22" i="9"/>
  <c r="BT22" i="9"/>
  <c r="BS22" i="9"/>
  <c r="BR22" i="9"/>
  <c r="BQ22" i="9"/>
  <c r="BP22" i="9"/>
  <c r="BO22" i="9"/>
  <c r="BN22" i="9"/>
  <c r="BM22" i="9"/>
  <c r="BL22" i="9"/>
  <c r="BK22" i="9"/>
  <c r="BJ22" i="9"/>
  <c r="BI22" i="9"/>
  <c r="BH22" i="9"/>
  <c r="BG22" i="9"/>
  <c r="BF22" i="9"/>
  <c r="BE22" i="9"/>
  <c r="BD22" i="9"/>
  <c r="BC22" i="9"/>
  <c r="BB22" i="9"/>
  <c r="BA22" i="9"/>
  <c r="AZ22" i="9"/>
  <c r="AY22" i="9"/>
  <c r="AX22" i="9"/>
  <c r="AW22" i="9"/>
  <c r="AV22" i="9"/>
  <c r="AU22" i="9"/>
  <c r="AT22" i="9"/>
  <c r="AS22" i="9"/>
  <c r="AR22" i="9"/>
  <c r="AQ22" i="9"/>
  <c r="AP22" i="9"/>
  <c r="AO22" i="9"/>
  <c r="AN22" i="9"/>
  <c r="AM22" i="9"/>
  <c r="AL22" i="9"/>
  <c r="AK22" i="9"/>
  <c r="AJ22" i="9"/>
  <c r="AI22" i="9"/>
  <c r="AH22" i="9"/>
  <c r="AG22" i="9"/>
  <c r="AF22" i="9"/>
  <c r="AE22" i="9"/>
  <c r="AD22" i="9"/>
  <c r="AC22" i="9"/>
  <c r="AB22" i="9"/>
  <c r="AA22" i="9"/>
  <c r="Z22" i="9"/>
  <c r="Y22" i="9"/>
  <c r="X22" i="9"/>
  <c r="W22" i="9"/>
  <c r="P22" i="9"/>
  <c r="ED23" i="9"/>
  <c r="EC23" i="9"/>
  <c r="EB23" i="9"/>
  <c r="EA23" i="9"/>
  <c r="DZ23" i="9"/>
  <c r="DY23" i="9"/>
  <c r="DX23" i="9"/>
  <c r="DW23" i="9"/>
  <c r="DV23" i="9"/>
  <c r="DU23" i="9"/>
  <c r="DT23" i="9"/>
  <c r="DS23" i="9"/>
  <c r="DR23" i="9"/>
  <c r="DQ23" i="9"/>
  <c r="DP23" i="9"/>
  <c r="DO23" i="9"/>
  <c r="DN23" i="9"/>
  <c r="DM23" i="9"/>
  <c r="DL23" i="9"/>
  <c r="DK23" i="9"/>
  <c r="DJ23" i="9"/>
  <c r="DI23" i="9"/>
  <c r="DH23" i="9"/>
  <c r="DG23" i="9"/>
  <c r="DF23" i="9"/>
  <c r="DE23" i="9"/>
  <c r="DD23" i="9"/>
  <c r="DC23" i="9"/>
  <c r="DB23" i="9"/>
  <c r="DA23" i="9"/>
  <c r="CZ23" i="9"/>
  <c r="CY23" i="9"/>
  <c r="CX23" i="9"/>
  <c r="CW23" i="9"/>
  <c r="CV23" i="9"/>
  <c r="CU23" i="9"/>
  <c r="CT23" i="9"/>
  <c r="CS23" i="9"/>
  <c r="CR23" i="9"/>
  <c r="CQ23" i="9"/>
  <c r="CP23" i="9"/>
  <c r="CO23" i="9"/>
  <c r="CN23" i="9"/>
  <c r="CM23" i="9"/>
  <c r="CL23" i="9"/>
  <c r="CK23" i="9"/>
  <c r="CJ23" i="9"/>
  <c r="CI23" i="9"/>
  <c r="CH23" i="9"/>
  <c r="CG23" i="9"/>
  <c r="CF23" i="9"/>
  <c r="CE23" i="9"/>
  <c r="CD23" i="9"/>
  <c r="CC23" i="9"/>
  <c r="CB23" i="9"/>
  <c r="CA23" i="9"/>
  <c r="BZ23" i="9"/>
  <c r="BY23" i="9"/>
  <c r="BX23" i="9"/>
  <c r="BW23" i="9"/>
  <c r="BV23" i="9"/>
  <c r="BU23" i="9"/>
  <c r="BT23" i="9"/>
  <c r="BS23" i="9"/>
  <c r="BR23" i="9"/>
  <c r="BQ23" i="9"/>
  <c r="BP23" i="9"/>
  <c r="BO23" i="9"/>
  <c r="BN23" i="9"/>
  <c r="BM23" i="9"/>
  <c r="BL23" i="9"/>
  <c r="BK23" i="9"/>
  <c r="BJ23" i="9"/>
  <c r="BI23" i="9"/>
  <c r="BH23" i="9"/>
  <c r="BG23" i="9"/>
  <c r="BF23" i="9"/>
  <c r="BE23" i="9"/>
  <c r="BD23" i="9"/>
  <c r="BC23" i="9"/>
  <c r="BB23" i="9"/>
  <c r="BA23" i="9"/>
  <c r="AZ23" i="9"/>
  <c r="AY23" i="9"/>
  <c r="AX23" i="9"/>
  <c r="AW23" i="9"/>
  <c r="AV23" i="9"/>
  <c r="AU23" i="9"/>
  <c r="AT23" i="9"/>
  <c r="AS23" i="9"/>
  <c r="AR23" i="9"/>
  <c r="AQ23" i="9"/>
  <c r="AP23" i="9"/>
  <c r="AO23" i="9"/>
  <c r="AN23" i="9"/>
  <c r="AM23" i="9"/>
  <c r="AL23" i="9"/>
  <c r="AK23" i="9"/>
  <c r="AJ23" i="9"/>
  <c r="AI23" i="9"/>
  <c r="AH23" i="9"/>
  <c r="AG23" i="9"/>
  <c r="AF23" i="9"/>
  <c r="AE23" i="9"/>
  <c r="AD23" i="9"/>
  <c r="AC23" i="9"/>
  <c r="AB23" i="9"/>
  <c r="AA23" i="9"/>
  <c r="Z23" i="9"/>
  <c r="Y23" i="9"/>
  <c r="X23" i="9"/>
  <c r="W23" i="9"/>
  <c r="P23" i="9"/>
  <c r="ED50" i="9"/>
  <c r="EC50" i="9"/>
  <c r="EB50" i="9"/>
  <c r="EA50" i="9"/>
  <c r="DZ50" i="9"/>
  <c r="DY50" i="9"/>
  <c r="DX50" i="9"/>
  <c r="DW50" i="9"/>
  <c r="DV50" i="9"/>
  <c r="DU50" i="9"/>
  <c r="DT50" i="9"/>
  <c r="DS50" i="9"/>
  <c r="DR50" i="9"/>
  <c r="DQ50" i="9"/>
  <c r="DP50" i="9"/>
  <c r="DO50" i="9"/>
  <c r="DN50" i="9"/>
  <c r="DM50" i="9"/>
  <c r="DL50" i="9"/>
  <c r="DK50" i="9"/>
  <c r="DJ50" i="9"/>
  <c r="DI50" i="9"/>
  <c r="DH50" i="9"/>
  <c r="DG50" i="9"/>
  <c r="DF50" i="9"/>
  <c r="DE50" i="9"/>
  <c r="DD50" i="9"/>
  <c r="DC50" i="9"/>
  <c r="DB50" i="9"/>
  <c r="DA50" i="9"/>
  <c r="CZ50" i="9"/>
  <c r="CY50" i="9"/>
  <c r="CX50" i="9"/>
  <c r="CW50" i="9"/>
  <c r="CV50" i="9"/>
  <c r="CU50" i="9"/>
  <c r="CT50" i="9"/>
  <c r="CS50" i="9"/>
  <c r="CR50" i="9"/>
  <c r="CQ50" i="9"/>
  <c r="CP50" i="9"/>
  <c r="CO50" i="9"/>
  <c r="CN50" i="9"/>
  <c r="CM50" i="9"/>
  <c r="CL50" i="9"/>
  <c r="CK50" i="9"/>
  <c r="CJ50" i="9"/>
  <c r="CI50" i="9"/>
  <c r="CH50" i="9"/>
  <c r="CG50" i="9"/>
  <c r="CF50" i="9"/>
  <c r="CE50" i="9"/>
  <c r="CD50" i="9"/>
  <c r="CC50" i="9"/>
  <c r="CB50" i="9"/>
  <c r="CA50" i="9"/>
  <c r="BZ50" i="9"/>
  <c r="BY50" i="9"/>
  <c r="BX50" i="9"/>
  <c r="BW50" i="9"/>
  <c r="BV50" i="9"/>
  <c r="BU50" i="9"/>
  <c r="BT50" i="9"/>
  <c r="BS50" i="9"/>
  <c r="BR50" i="9"/>
  <c r="BQ50" i="9"/>
  <c r="BP50" i="9"/>
  <c r="BO50" i="9"/>
  <c r="BN50" i="9"/>
  <c r="BM50" i="9"/>
  <c r="BL50" i="9"/>
  <c r="BK50" i="9"/>
  <c r="BJ50" i="9"/>
  <c r="BI50" i="9"/>
  <c r="BH50" i="9"/>
  <c r="BG50" i="9"/>
  <c r="BF50" i="9"/>
  <c r="BE50" i="9"/>
  <c r="BD50" i="9"/>
  <c r="BC50" i="9"/>
  <c r="BB50" i="9"/>
  <c r="BA50" i="9"/>
  <c r="AZ50" i="9"/>
  <c r="AY50" i="9"/>
  <c r="AX50" i="9"/>
  <c r="AW50" i="9"/>
  <c r="AV50" i="9"/>
  <c r="AU50" i="9"/>
  <c r="AT50" i="9"/>
  <c r="AS50" i="9"/>
  <c r="AR50" i="9"/>
  <c r="AQ50" i="9"/>
  <c r="AP50" i="9"/>
  <c r="AO50" i="9"/>
  <c r="AN50" i="9"/>
  <c r="AM50" i="9"/>
  <c r="AL50" i="9"/>
  <c r="AK50" i="9"/>
  <c r="AJ50" i="9"/>
  <c r="AI50" i="9"/>
  <c r="AH50" i="9"/>
  <c r="AG50" i="9"/>
  <c r="AF50" i="9"/>
  <c r="AE50" i="9"/>
  <c r="AD50" i="9"/>
  <c r="AC50" i="9"/>
  <c r="AB50" i="9"/>
  <c r="AA50" i="9"/>
  <c r="Z50" i="9"/>
  <c r="Y50" i="9"/>
  <c r="X50" i="9"/>
  <c r="W50" i="9"/>
  <c r="P51" i="9"/>
  <c r="Q51" i="9" s="1"/>
  <c r="ED49" i="9"/>
  <c r="EC49" i="9"/>
  <c r="EB49" i="9"/>
  <c r="EA49" i="9"/>
  <c r="DZ49" i="9"/>
  <c r="DY49" i="9"/>
  <c r="DX49" i="9"/>
  <c r="DW49" i="9"/>
  <c r="DV49" i="9"/>
  <c r="DU49" i="9"/>
  <c r="DT49" i="9"/>
  <c r="DS49" i="9"/>
  <c r="DR49" i="9"/>
  <c r="DQ49" i="9"/>
  <c r="DP49" i="9"/>
  <c r="DO49" i="9"/>
  <c r="DN49" i="9"/>
  <c r="DM49" i="9"/>
  <c r="DL49" i="9"/>
  <c r="DK49" i="9"/>
  <c r="DJ49" i="9"/>
  <c r="DI49" i="9"/>
  <c r="DH49" i="9"/>
  <c r="DG49" i="9"/>
  <c r="DF49" i="9"/>
  <c r="DE49" i="9"/>
  <c r="DD49" i="9"/>
  <c r="DC49" i="9"/>
  <c r="DB49" i="9"/>
  <c r="DA49" i="9"/>
  <c r="CZ49" i="9"/>
  <c r="CY49" i="9"/>
  <c r="CX49" i="9"/>
  <c r="CW49" i="9"/>
  <c r="CV49" i="9"/>
  <c r="CU49" i="9"/>
  <c r="CT49" i="9"/>
  <c r="CS49" i="9"/>
  <c r="CR49" i="9"/>
  <c r="CQ49" i="9"/>
  <c r="CP49" i="9"/>
  <c r="CO49" i="9"/>
  <c r="CN49" i="9"/>
  <c r="CM49" i="9"/>
  <c r="CL49" i="9"/>
  <c r="CK49" i="9"/>
  <c r="CJ49" i="9"/>
  <c r="CI49" i="9"/>
  <c r="CH49" i="9"/>
  <c r="CG49" i="9"/>
  <c r="CF49" i="9"/>
  <c r="CE49" i="9"/>
  <c r="CD49" i="9"/>
  <c r="CC49" i="9"/>
  <c r="CB49" i="9"/>
  <c r="CA49" i="9"/>
  <c r="BZ49" i="9"/>
  <c r="BY49" i="9"/>
  <c r="BX49" i="9"/>
  <c r="BW49" i="9"/>
  <c r="BV49" i="9"/>
  <c r="BU49" i="9"/>
  <c r="BT49" i="9"/>
  <c r="BS49" i="9"/>
  <c r="BR49" i="9"/>
  <c r="BQ49" i="9"/>
  <c r="BP49" i="9"/>
  <c r="BO49" i="9"/>
  <c r="BN49" i="9"/>
  <c r="BM49" i="9"/>
  <c r="BL49" i="9"/>
  <c r="BK49" i="9"/>
  <c r="BJ49" i="9"/>
  <c r="BI49" i="9"/>
  <c r="BH49" i="9"/>
  <c r="BG49" i="9"/>
  <c r="BF49" i="9"/>
  <c r="BE49" i="9"/>
  <c r="BD49" i="9"/>
  <c r="BC49" i="9"/>
  <c r="BB49" i="9"/>
  <c r="BA49" i="9"/>
  <c r="AZ49" i="9"/>
  <c r="AY49" i="9"/>
  <c r="AX49" i="9"/>
  <c r="AW49" i="9"/>
  <c r="AV49" i="9"/>
  <c r="AU49" i="9"/>
  <c r="AT49" i="9"/>
  <c r="AS49" i="9"/>
  <c r="AR49" i="9"/>
  <c r="AQ49" i="9"/>
  <c r="AP49" i="9"/>
  <c r="AO49" i="9"/>
  <c r="AN49" i="9"/>
  <c r="AM49" i="9"/>
  <c r="AL49" i="9"/>
  <c r="AK49" i="9"/>
  <c r="AJ49" i="9"/>
  <c r="AI49" i="9"/>
  <c r="AH49" i="9"/>
  <c r="AG49" i="9"/>
  <c r="AF49" i="9"/>
  <c r="AE49" i="9"/>
  <c r="AD49" i="9"/>
  <c r="AC49" i="9"/>
  <c r="AB49" i="9"/>
  <c r="AA49" i="9"/>
  <c r="Z49" i="9"/>
  <c r="Y49" i="9"/>
  <c r="X49" i="9"/>
  <c r="W49" i="9"/>
  <c r="P21" i="9"/>
  <c r="Q21" i="9" s="1"/>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AZ21" i="9"/>
  <c r="BA21" i="9"/>
  <c r="BB21" i="9"/>
  <c r="BC21" i="9"/>
  <c r="BD21" i="9"/>
  <c r="BE21" i="9"/>
  <c r="BF21" i="9"/>
  <c r="BG21" i="9"/>
  <c r="BH21" i="9"/>
  <c r="BI21" i="9"/>
  <c r="BJ21" i="9"/>
  <c r="BK21" i="9"/>
  <c r="BL21" i="9"/>
  <c r="BM21" i="9"/>
  <c r="BN21" i="9"/>
  <c r="BO21" i="9"/>
  <c r="BP21" i="9"/>
  <c r="BQ21" i="9"/>
  <c r="BR21" i="9"/>
  <c r="BS21" i="9"/>
  <c r="BT21" i="9"/>
  <c r="BU21" i="9"/>
  <c r="BV21" i="9"/>
  <c r="BW21" i="9"/>
  <c r="BX21" i="9"/>
  <c r="BY21" i="9"/>
  <c r="BZ21" i="9"/>
  <c r="CA21" i="9"/>
  <c r="CB21" i="9"/>
  <c r="CC21" i="9"/>
  <c r="CD21" i="9"/>
  <c r="CE21" i="9"/>
  <c r="CF21" i="9"/>
  <c r="CG21" i="9"/>
  <c r="CH21" i="9"/>
  <c r="CI21" i="9"/>
  <c r="CJ21" i="9"/>
  <c r="CK21" i="9"/>
  <c r="CL21" i="9"/>
  <c r="CM21" i="9"/>
  <c r="CN21" i="9"/>
  <c r="CO21" i="9"/>
  <c r="CP21" i="9"/>
  <c r="CQ21" i="9"/>
  <c r="CR21" i="9"/>
  <c r="CS21" i="9"/>
  <c r="CT21" i="9"/>
  <c r="CU21" i="9"/>
  <c r="CV21" i="9"/>
  <c r="CW21" i="9"/>
  <c r="CX21" i="9"/>
  <c r="CY21" i="9"/>
  <c r="CZ21" i="9"/>
  <c r="DA21" i="9"/>
  <c r="DB21" i="9"/>
  <c r="DC21" i="9"/>
  <c r="DD21" i="9"/>
  <c r="DE21" i="9"/>
  <c r="DF21" i="9"/>
  <c r="DG21" i="9"/>
  <c r="DH21" i="9"/>
  <c r="DI21" i="9"/>
  <c r="DJ21" i="9"/>
  <c r="DK21" i="9"/>
  <c r="DL21" i="9"/>
  <c r="DM21" i="9"/>
  <c r="DN21" i="9"/>
  <c r="DO21" i="9"/>
  <c r="DP21" i="9"/>
  <c r="DQ21" i="9"/>
  <c r="DR21" i="9"/>
  <c r="DS21" i="9"/>
  <c r="DT21" i="9"/>
  <c r="DU21" i="9"/>
  <c r="DV21" i="9"/>
  <c r="DW21" i="9"/>
  <c r="DX21" i="9"/>
  <c r="DY21" i="9"/>
  <c r="DZ21" i="9"/>
  <c r="EA21" i="9"/>
  <c r="EB21" i="9"/>
  <c r="EC21" i="9"/>
  <c r="ED21" i="9"/>
  <c r="P20" i="9"/>
  <c r="Q20" i="9" s="1"/>
  <c r="W20" i="9"/>
  <c r="X20" i="9"/>
  <c r="Y20" i="9"/>
  <c r="Z20" i="9"/>
  <c r="AA20" i="9"/>
  <c r="AB20" i="9"/>
  <c r="AC20" i="9"/>
  <c r="AD20" i="9"/>
  <c r="AE20" i="9"/>
  <c r="AF20" i="9"/>
  <c r="AG20" i="9"/>
  <c r="AH20" i="9"/>
  <c r="AI20" i="9"/>
  <c r="AJ20" i="9"/>
  <c r="AK20" i="9"/>
  <c r="AL20" i="9"/>
  <c r="AM20" i="9"/>
  <c r="AN20" i="9"/>
  <c r="AO20" i="9"/>
  <c r="AP20" i="9"/>
  <c r="AQ20" i="9"/>
  <c r="AR20" i="9"/>
  <c r="AS20" i="9"/>
  <c r="AT20" i="9"/>
  <c r="AU20" i="9"/>
  <c r="AV20" i="9"/>
  <c r="AW20" i="9"/>
  <c r="AX20" i="9"/>
  <c r="AY20" i="9"/>
  <c r="AZ20" i="9"/>
  <c r="BA20" i="9"/>
  <c r="BB20" i="9"/>
  <c r="BC20" i="9"/>
  <c r="BD20" i="9"/>
  <c r="BE20" i="9"/>
  <c r="BF20" i="9"/>
  <c r="BG20" i="9"/>
  <c r="BH20" i="9"/>
  <c r="BI20" i="9"/>
  <c r="BJ20" i="9"/>
  <c r="BK20" i="9"/>
  <c r="BL20" i="9"/>
  <c r="BM20" i="9"/>
  <c r="BN20" i="9"/>
  <c r="BO20" i="9"/>
  <c r="BP20" i="9"/>
  <c r="BQ20" i="9"/>
  <c r="BR20" i="9"/>
  <c r="BS20" i="9"/>
  <c r="BT20" i="9"/>
  <c r="BU20" i="9"/>
  <c r="BV20" i="9"/>
  <c r="BW20" i="9"/>
  <c r="BX20" i="9"/>
  <c r="BY20" i="9"/>
  <c r="BZ20" i="9"/>
  <c r="CA20" i="9"/>
  <c r="CB20" i="9"/>
  <c r="CC20" i="9"/>
  <c r="CD20" i="9"/>
  <c r="CE20" i="9"/>
  <c r="CF20" i="9"/>
  <c r="CG20" i="9"/>
  <c r="CH20" i="9"/>
  <c r="CI20" i="9"/>
  <c r="CJ20" i="9"/>
  <c r="CK20" i="9"/>
  <c r="CL20" i="9"/>
  <c r="CM20" i="9"/>
  <c r="CN20" i="9"/>
  <c r="CO20" i="9"/>
  <c r="CP20" i="9"/>
  <c r="CQ20" i="9"/>
  <c r="CR20" i="9"/>
  <c r="CS20" i="9"/>
  <c r="CT20" i="9"/>
  <c r="CU20" i="9"/>
  <c r="CV20" i="9"/>
  <c r="CW20" i="9"/>
  <c r="CX20" i="9"/>
  <c r="CY20" i="9"/>
  <c r="CZ20" i="9"/>
  <c r="DA20" i="9"/>
  <c r="DB20" i="9"/>
  <c r="DC20" i="9"/>
  <c r="DD20" i="9"/>
  <c r="DE20" i="9"/>
  <c r="DF20" i="9"/>
  <c r="DG20" i="9"/>
  <c r="DH20" i="9"/>
  <c r="DI20" i="9"/>
  <c r="DJ20" i="9"/>
  <c r="DK20" i="9"/>
  <c r="DL20" i="9"/>
  <c r="DM20" i="9"/>
  <c r="DN20" i="9"/>
  <c r="DO20" i="9"/>
  <c r="DP20" i="9"/>
  <c r="DQ20" i="9"/>
  <c r="DR20" i="9"/>
  <c r="DS20" i="9"/>
  <c r="DT20" i="9"/>
  <c r="DU20" i="9"/>
  <c r="DV20" i="9"/>
  <c r="DW20" i="9"/>
  <c r="DX20" i="9"/>
  <c r="DY20" i="9"/>
  <c r="DZ20" i="9"/>
  <c r="EA20" i="9"/>
  <c r="EB20" i="9"/>
  <c r="EC20" i="9"/>
  <c r="ED20"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AZ33" i="9"/>
  <c r="BA33" i="9"/>
  <c r="BB33" i="9"/>
  <c r="BC33" i="9"/>
  <c r="BD33" i="9"/>
  <c r="BE33" i="9"/>
  <c r="BF33" i="9"/>
  <c r="BG33" i="9"/>
  <c r="BH33" i="9"/>
  <c r="BI33" i="9"/>
  <c r="BJ33" i="9"/>
  <c r="BK33" i="9"/>
  <c r="BL33" i="9"/>
  <c r="BM33" i="9"/>
  <c r="BN33" i="9"/>
  <c r="BO33" i="9"/>
  <c r="BP33" i="9"/>
  <c r="BQ33" i="9"/>
  <c r="BR33" i="9"/>
  <c r="BS33" i="9"/>
  <c r="BT33" i="9"/>
  <c r="BU33" i="9"/>
  <c r="BV33" i="9"/>
  <c r="BW33" i="9"/>
  <c r="BX33" i="9"/>
  <c r="BY33" i="9"/>
  <c r="BZ33" i="9"/>
  <c r="CA33" i="9"/>
  <c r="CB33" i="9"/>
  <c r="CC33" i="9"/>
  <c r="CD33" i="9"/>
  <c r="CE33" i="9"/>
  <c r="CF33" i="9"/>
  <c r="CG33" i="9"/>
  <c r="CH33" i="9"/>
  <c r="CI33" i="9"/>
  <c r="CJ33" i="9"/>
  <c r="CK33" i="9"/>
  <c r="CL33" i="9"/>
  <c r="CM33" i="9"/>
  <c r="CN33" i="9"/>
  <c r="CO33" i="9"/>
  <c r="CP33" i="9"/>
  <c r="CQ33" i="9"/>
  <c r="CR33" i="9"/>
  <c r="CS33" i="9"/>
  <c r="CT33" i="9"/>
  <c r="CU33" i="9"/>
  <c r="CV33" i="9"/>
  <c r="CW33" i="9"/>
  <c r="CX33" i="9"/>
  <c r="CY33" i="9"/>
  <c r="CZ33" i="9"/>
  <c r="DA33" i="9"/>
  <c r="DB33" i="9"/>
  <c r="DC33" i="9"/>
  <c r="DD33" i="9"/>
  <c r="DE33" i="9"/>
  <c r="DF33" i="9"/>
  <c r="DG33" i="9"/>
  <c r="DH33" i="9"/>
  <c r="DI33" i="9"/>
  <c r="DJ33" i="9"/>
  <c r="DK33" i="9"/>
  <c r="DL33" i="9"/>
  <c r="DM33" i="9"/>
  <c r="DN33" i="9"/>
  <c r="DO33" i="9"/>
  <c r="DP33" i="9"/>
  <c r="DQ33" i="9"/>
  <c r="DR33" i="9"/>
  <c r="DS33" i="9"/>
  <c r="DT33" i="9"/>
  <c r="DU33" i="9"/>
  <c r="DV33" i="9"/>
  <c r="DW33" i="9"/>
  <c r="DX33" i="9"/>
  <c r="DY33" i="9"/>
  <c r="DZ33" i="9"/>
  <c r="EA33" i="9"/>
  <c r="EB33" i="9"/>
  <c r="EC33" i="9"/>
  <c r="ED33" i="9"/>
  <c r="ED19" i="9"/>
  <c r="EC19" i="9"/>
  <c r="EB19" i="9"/>
  <c r="EA19" i="9"/>
  <c r="DZ19" i="9"/>
  <c r="DY19" i="9"/>
  <c r="DX19" i="9"/>
  <c r="DW19" i="9"/>
  <c r="DV19" i="9"/>
  <c r="DU19" i="9"/>
  <c r="DT19" i="9"/>
  <c r="DS19" i="9"/>
  <c r="DR19" i="9"/>
  <c r="DQ19" i="9"/>
  <c r="DP19" i="9"/>
  <c r="DO19" i="9"/>
  <c r="DN19" i="9"/>
  <c r="DM19" i="9"/>
  <c r="DL19" i="9"/>
  <c r="DK19" i="9"/>
  <c r="DJ19" i="9"/>
  <c r="DI19" i="9"/>
  <c r="DH19" i="9"/>
  <c r="DG19" i="9"/>
  <c r="DF19" i="9"/>
  <c r="DE19" i="9"/>
  <c r="DD19" i="9"/>
  <c r="DC19" i="9"/>
  <c r="DB19" i="9"/>
  <c r="DA19" i="9"/>
  <c r="CZ19" i="9"/>
  <c r="CY19" i="9"/>
  <c r="CX19" i="9"/>
  <c r="CW19" i="9"/>
  <c r="CV19" i="9"/>
  <c r="CU19" i="9"/>
  <c r="CT19" i="9"/>
  <c r="CS19" i="9"/>
  <c r="CR19" i="9"/>
  <c r="CQ19" i="9"/>
  <c r="CP19" i="9"/>
  <c r="CO19" i="9"/>
  <c r="CN19" i="9"/>
  <c r="CM19" i="9"/>
  <c r="CL19" i="9"/>
  <c r="CK19" i="9"/>
  <c r="CJ19" i="9"/>
  <c r="CI19" i="9"/>
  <c r="CH19" i="9"/>
  <c r="CG19" i="9"/>
  <c r="CF19" i="9"/>
  <c r="CE19" i="9"/>
  <c r="CD19" i="9"/>
  <c r="CC19" i="9"/>
  <c r="CB19" i="9"/>
  <c r="CA19" i="9"/>
  <c r="BZ19" i="9"/>
  <c r="BY19" i="9"/>
  <c r="BX19" i="9"/>
  <c r="BW19" i="9"/>
  <c r="BV19" i="9"/>
  <c r="BU19" i="9"/>
  <c r="BT19" i="9"/>
  <c r="BS19" i="9"/>
  <c r="BR19" i="9"/>
  <c r="BQ19" i="9"/>
  <c r="BP19" i="9"/>
  <c r="BO19" i="9"/>
  <c r="BN19" i="9"/>
  <c r="BM19" i="9"/>
  <c r="BL19" i="9"/>
  <c r="BK19" i="9"/>
  <c r="BJ19" i="9"/>
  <c r="BI19" i="9"/>
  <c r="BH19" i="9"/>
  <c r="BG19" i="9"/>
  <c r="BF19" i="9"/>
  <c r="BE19" i="9"/>
  <c r="BD19" i="9"/>
  <c r="BC19" i="9"/>
  <c r="BB19" i="9"/>
  <c r="BA19" i="9"/>
  <c r="AZ19" i="9"/>
  <c r="AY19" i="9"/>
  <c r="AX19" i="9"/>
  <c r="AW19" i="9"/>
  <c r="AV19" i="9"/>
  <c r="AU19" i="9"/>
  <c r="AT19" i="9"/>
  <c r="AS19" i="9"/>
  <c r="AR19" i="9"/>
  <c r="AQ19" i="9"/>
  <c r="AP19" i="9"/>
  <c r="AO19" i="9"/>
  <c r="AN19" i="9"/>
  <c r="AM19" i="9"/>
  <c r="AL19" i="9"/>
  <c r="AK19" i="9"/>
  <c r="AJ19" i="9"/>
  <c r="AI19" i="9"/>
  <c r="AH19" i="9"/>
  <c r="AG19" i="9"/>
  <c r="AF19" i="9"/>
  <c r="AE19" i="9"/>
  <c r="AD19" i="9"/>
  <c r="AC19" i="9"/>
  <c r="AB19" i="9"/>
  <c r="AA19" i="9"/>
  <c r="Z19" i="9"/>
  <c r="Y19" i="9"/>
  <c r="X19" i="9"/>
  <c r="W19" i="9"/>
  <c r="P19" i="9"/>
  <c r="ED18" i="9"/>
  <c r="EC18" i="9"/>
  <c r="EB18" i="9"/>
  <c r="EA18" i="9"/>
  <c r="DZ18" i="9"/>
  <c r="DY18" i="9"/>
  <c r="DX18" i="9"/>
  <c r="DW18" i="9"/>
  <c r="DV18" i="9"/>
  <c r="DU18" i="9"/>
  <c r="DT18" i="9"/>
  <c r="DS18" i="9"/>
  <c r="DR18" i="9"/>
  <c r="DQ18" i="9"/>
  <c r="DP18" i="9"/>
  <c r="DO18" i="9"/>
  <c r="DN18" i="9"/>
  <c r="DM18" i="9"/>
  <c r="DL18" i="9"/>
  <c r="DK18" i="9"/>
  <c r="DJ18" i="9"/>
  <c r="DI18" i="9"/>
  <c r="DH18" i="9"/>
  <c r="DG18" i="9"/>
  <c r="DF18" i="9"/>
  <c r="DE18" i="9"/>
  <c r="DD18" i="9"/>
  <c r="DC18" i="9"/>
  <c r="DB18" i="9"/>
  <c r="DA18" i="9"/>
  <c r="CZ18" i="9"/>
  <c r="CY18" i="9"/>
  <c r="CX18" i="9"/>
  <c r="CW18" i="9"/>
  <c r="CV18" i="9"/>
  <c r="CU18" i="9"/>
  <c r="CT18" i="9"/>
  <c r="CS18" i="9"/>
  <c r="CR18" i="9"/>
  <c r="CQ18" i="9"/>
  <c r="CP18" i="9"/>
  <c r="CO18" i="9"/>
  <c r="CN18" i="9"/>
  <c r="CM18" i="9"/>
  <c r="CL18" i="9"/>
  <c r="CK18" i="9"/>
  <c r="CJ18" i="9"/>
  <c r="CI18" i="9"/>
  <c r="CH18" i="9"/>
  <c r="CG18" i="9"/>
  <c r="CF18" i="9"/>
  <c r="CE18" i="9"/>
  <c r="CD18" i="9"/>
  <c r="CC18" i="9"/>
  <c r="CB18" i="9"/>
  <c r="CA18" i="9"/>
  <c r="BZ18" i="9"/>
  <c r="BY18" i="9"/>
  <c r="BX18" i="9"/>
  <c r="BW18" i="9"/>
  <c r="BV18" i="9"/>
  <c r="BU18" i="9"/>
  <c r="BT18" i="9"/>
  <c r="BS18" i="9"/>
  <c r="BR18" i="9"/>
  <c r="BQ18" i="9"/>
  <c r="BP18" i="9"/>
  <c r="BO18" i="9"/>
  <c r="BN18" i="9"/>
  <c r="BM18" i="9"/>
  <c r="BL18" i="9"/>
  <c r="BK18" i="9"/>
  <c r="BJ18" i="9"/>
  <c r="BI18" i="9"/>
  <c r="BH18" i="9"/>
  <c r="BG18" i="9"/>
  <c r="BF18" i="9"/>
  <c r="BE18" i="9"/>
  <c r="BD18" i="9"/>
  <c r="BC18" i="9"/>
  <c r="BB18" i="9"/>
  <c r="BA18" i="9"/>
  <c r="AZ18" i="9"/>
  <c r="AY18" i="9"/>
  <c r="AX18" i="9"/>
  <c r="AW18" i="9"/>
  <c r="AV18" i="9"/>
  <c r="AU18" i="9"/>
  <c r="AT18" i="9"/>
  <c r="AS18" i="9"/>
  <c r="AR18" i="9"/>
  <c r="AQ18" i="9"/>
  <c r="AP18" i="9"/>
  <c r="AO18" i="9"/>
  <c r="AN18" i="9"/>
  <c r="AM18" i="9"/>
  <c r="AL18" i="9"/>
  <c r="AK18" i="9"/>
  <c r="AJ18" i="9"/>
  <c r="AI18" i="9"/>
  <c r="AH18" i="9"/>
  <c r="AG18" i="9"/>
  <c r="AF18" i="9"/>
  <c r="AE18" i="9"/>
  <c r="AD18" i="9"/>
  <c r="AC18" i="9"/>
  <c r="AB18" i="9"/>
  <c r="AA18" i="9"/>
  <c r="Z18" i="9"/>
  <c r="Y18" i="9"/>
  <c r="X18" i="9"/>
  <c r="W18" i="9"/>
  <c r="P18" i="9"/>
  <c r="C10" i="9"/>
  <c r="B13" i="9"/>
  <c r="B14" i="9" s="1"/>
  <c r="B15" i="9" s="1"/>
  <c r="B16" i="9" s="1"/>
  <c r="I14" i="9"/>
  <c r="Q48" i="9" l="1"/>
  <c r="S48" i="9" s="1"/>
  <c r="S43" i="9"/>
  <c r="R43" i="9"/>
  <c r="Q42" i="9"/>
  <c r="S42" i="9" s="1"/>
  <c r="Q41" i="9"/>
  <c r="S41" i="9" s="1"/>
  <c r="S46" i="9"/>
  <c r="Q44" i="9"/>
  <c r="S44" i="9" s="1"/>
  <c r="Q38" i="9"/>
  <c r="R38" i="9" s="1"/>
  <c r="S47" i="9"/>
  <c r="R47" i="9"/>
  <c r="R39" i="9"/>
  <c r="Q37" i="9"/>
  <c r="S37" i="9" s="1"/>
  <c r="S36" i="9"/>
  <c r="R36" i="9"/>
  <c r="Q35" i="9"/>
  <c r="S35" i="9" s="1"/>
  <c r="Q31" i="9"/>
  <c r="S31" i="9" s="1"/>
  <c r="Q30" i="9"/>
  <c r="S30" i="9" s="1"/>
  <c r="Q32" i="9"/>
  <c r="S32" i="9" s="1"/>
  <c r="Q29" i="9"/>
  <c r="S29" i="9" s="1"/>
  <c r="Q27" i="9"/>
  <c r="S27" i="9" s="1"/>
  <c r="Q28" i="9"/>
  <c r="R28" i="9" s="1"/>
  <c r="Q25" i="9"/>
  <c r="R25" i="9" s="1"/>
  <c r="Q24" i="9"/>
  <c r="S24" i="9" s="1"/>
  <c r="Q26" i="9"/>
  <c r="S26" i="9" s="1"/>
  <c r="Q22" i="9"/>
  <c r="S22" i="9" s="1"/>
  <c r="Q23" i="9"/>
  <c r="R23" i="9" s="1"/>
  <c r="R51" i="9"/>
  <c r="S21" i="9"/>
  <c r="R21" i="9"/>
  <c r="R20" i="9"/>
  <c r="S20" i="9"/>
  <c r="Q19" i="9"/>
  <c r="S19" i="9" s="1"/>
  <c r="Q18" i="9"/>
  <c r="S18" i="9" s="1"/>
  <c r="B17" i="9"/>
  <c r="F16" i="9"/>
  <c r="DQ13" i="9"/>
  <c r="DR13" i="9"/>
  <c r="DS13" i="9"/>
  <c r="DT13" i="9"/>
  <c r="DU13" i="9"/>
  <c r="DV13" i="9"/>
  <c r="DW13" i="9"/>
  <c r="DX13" i="9"/>
  <c r="DY13" i="9"/>
  <c r="DZ13" i="9"/>
  <c r="EA13" i="9"/>
  <c r="EB13" i="9"/>
  <c r="EC13" i="9"/>
  <c r="ED13" i="9"/>
  <c r="DQ14" i="9"/>
  <c r="DR14" i="9"/>
  <c r="DS14" i="9"/>
  <c r="DT14" i="9"/>
  <c r="DU14" i="9"/>
  <c r="DV14" i="9"/>
  <c r="DW14" i="9"/>
  <c r="DX14" i="9"/>
  <c r="DY14" i="9"/>
  <c r="DZ14" i="9"/>
  <c r="EA14" i="9"/>
  <c r="EB14" i="9"/>
  <c r="EC14" i="9"/>
  <c r="ED14" i="9"/>
  <c r="DQ15" i="9"/>
  <c r="DR15" i="9"/>
  <c r="DS15" i="9"/>
  <c r="DT15" i="9"/>
  <c r="DU15" i="9"/>
  <c r="DV15" i="9"/>
  <c r="DW15" i="9"/>
  <c r="DX15" i="9"/>
  <c r="DY15" i="9"/>
  <c r="DZ15" i="9"/>
  <c r="EA15" i="9"/>
  <c r="EB15" i="9"/>
  <c r="EC15" i="9"/>
  <c r="ED15" i="9"/>
  <c r="DQ16" i="9"/>
  <c r="DR16" i="9"/>
  <c r="DS16" i="9"/>
  <c r="DT16" i="9"/>
  <c r="DU16" i="9"/>
  <c r="DV16" i="9"/>
  <c r="DW16" i="9"/>
  <c r="DX16" i="9"/>
  <c r="DY16" i="9"/>
  <c r="DZ16" i="9"/>
  <c r="EA16" i="9"/>
  <c r="EB16" i="9"/>
  <c r="EC16" i="9"/>
  <c r="ED16" i="9"/>
  <c r="DQ17" i="9"/>
  <c r="DR17" i="9"/>
  <c r="DS17" i="9"/>
  <c r="DT17" i="9"/>
  <c r="DU17" i="9"/>
  <c r="DV17" i="9"/>
  <c r="DW17" i="9"/>
  <c r="DX17" i="9"/>
  <c r="DY17" i="9"/>
  <c r="DZ17" i="9"/>
  <c r="EA17" i="9"/>
  <c r="EB17" i="9"/>
  <c r="EC17" i="9"/>
  <c r="ED17" i="9"/>
  <c r="DC13" i="9"/>
  <c r="DD13" i="9"/>
  <c r="DE13" i="9"/>
  <c r="DF13" i="9"/>
  <c r="DG13" i="9"/>
  <c r="DH13" i="9"/>
  <c r="DI13" i="9"/>
  <c r="DJ13" i="9"/>
  <c r="DK13" i="9"/>
  <c r="DL13" i="9"/>
  <c r="DM13" i="9"/>
  <c r="DN13" i="9"/>
  <c r="DO13" i="9"/>
  <c r="DP13" i="9"/>
  <c r="DC14" i="9"/>
  <c r="DD14" i="9"/>
  <c r="DE14" i="9"/>
  <c r="DF14" i="9"/>
  <c r="DG14" i="9"/>
  <c r="DH14" i="9"/>
  <c r="DI14" i="9"/>
  <c r="DJ14" i="9"/>
  <c r="DK14" i="9"/>
  <c r="DL14" i="9"/>
  <c r="DM14" i="9"/>
  <c r="DN14" i="9"/>
  <c r="DO14" i="9"/>
  <c r="DP14" i="9"/>
  <c r="DC15" i="9"/>
  <c r="DD15" i="9"/>
  <c r="DE15" i="9"/>
  <c r="DF15" i="9"/>
  <c r="DG15" i="9"/>
  <c r="DH15" i="9"/>
  <c r="DI15" i="9"/>
  <c r="DJ15" i="9"/>
  <c r="DK15" i="9"/>
  <c r="DL15" i="9"/>
  <c r="DM15" i="9"/>
  <c r="DN15" i="9"/>
  <c r="DO15" i="9"/>
  <c r="DP15" i="9"/>
  <c r="DC16" i="9"/>
  <c r="DD16" i="9"/>
  <c r="DE16" i="9"/>
  <c r="DF16" i="9"/>
  <c r="DG16" i="9"/>
  <c r="DH16" i="9"/>
  <c r="DI16" i="9"/>
  <c r="DJ16" i="9"/>
  <c r="DK16" i="9"/>
  <c r="DL16" i="9"/>
  <c r="DM16" i="9"/>
  <c r="DN16" i="9"/>
  <c r="DO16" i="9"/>
  <c r="DP16" i="9"/>
  <c r="DC17" i="9"/>
  <c r="DD17" i="9"/>
  <c r="DE17" i="9"/>
  <c r="DF17" i="9"/>
  <c r="DG17" i="9"/>
  <c r="DH17" i="9"/>
  <c r="DI17" i="9"/>
  <c r="DJ17" i="9"/>
  <c r="DK17" i="9"/>
  <c r="DL17" i="9"/>
  <c r="DM17" i="9"/>
  <c r="DN17" i="9"/>
  <c r="DO17" i="9"/>
  <c r="DP17" i="9"/>
  <c r="CO13" i="9"/>
  <c r="CP13" i="9"/>
  <c r="CQ13" i="9"/>
  <c r="CR13" i="9"/>
  <c r="CS13" i="9"/>
  <c r="CT13" i="9"/>
  <c r="CU13" i="9"/>
  <c r="CV13" i="9"/>
  <c r="CW13" i="9"/>
  <c r="CX13" i="9"/>
  <c r="CY13" i="9"/>
  <c r="CZ13" i="9"/>
  <c r="DA13" i="9"/>
  <c r="DB13" i="9"/>
  <c r="CO14" i="9"/>
  <c r="CP14" i="9"/>
  <c r="CQ14" i="9"/>
  <c r="CR14" i="9"/>
  <c r="CS14" i="9"/>
  <c r="CT14" i="9"/>
  <c r="CU14" i="9"/>
  <c r="CV14" i="9"/>
  <c r="CW14" i="9"/>
  <c r="CX14" i="9"/>
  <c r="CY14" i="9"/>
  <c r="CZ14" i="9"/>
  <c r="DA14" i="9"/>
  <c r="DB14" i="9"/>
  <c r="CO15" i="9"/>
  <c r="CP15" i="9"/>
  <c r="CQ15" i="9"/>
  <c r="CR15" i="9"/>
  <c r="CS15" i="9"/>
  <c r="CT15" i="9"/>
  <c r="CU15" i="9"/>
  <c r="CV15" i="9"/>
  <c r="CW15" i="9"/>
  <c r="CX15" i="9"/>
  <c r="CY15" i="9"/>
  <c r="CZ15" i="9"/>
  <c r="DA15" i="9"/>
  <c r="DB15" i="9"/>
  <c r="CO16" i="9"/>
  <c r="CP16" i="9"/>
  <c r="CQ16" i="9"/>
  <c r="CR16" i="9"/>
  <c r="CS16" i="9"/>
  <c r="CT16" i="9"/>
  <c r="CU16" i="9"/>
  <c r="CV16" i="9"/>
  <c r="CW16" i="9"/>
  <c r="CX16" i="9"/>
  <c r="CY16" i="9"/>
  <c r="CZ16" i="9"/>
  <c r="DA16" i="9"/>
  <c r="DB16" i="9"/>
  <c r="CO17" i="9"/>
  <c r="CP17" i="9"/>
  <c r="CQ17" i="9"/>
  <c r="CR17" i="9"/>
  <c r="CS17" i="9"/>
  <c r="CT17" i="9"/>
  <c r="CU17" i="9"/>
  <c r="CV17" i="9"/>
  <c r="CW17" i="9"/>
  <c r="CX17" i="9"/>
  <c r="CY17" i="9"/>
  <c r="CZ17" i="9"/>
  <c r="DA17" i="9"/>
  <c r="DB17" i="9"/>
  <c r="CH13" i="9"/>
  <c r="CI13" i="9"/>
  <c r="CJ13" i="9"/>
  <c r="CK13" i="9"/>
  <c r="CL13" i="9"/>
  <c r="CM13" i="9"/>
  <c r="CN13" i="9"/>
  <c r="CH14" i="9"/>
  <c r="CI14" i="9"/>
  <c r="CJ14" i="9"/>
  <c r="CK14" i="9"/>
  <c r="CL14" i="9"/>
  <c r="CM14" i="9"/>
  <c r="CN14" i="9"/>
  <c r="CH15" i="9"/>
  <c r="CI15" i="9"/>
  <c r="CJ15" i="9"/>
  <c r="CK15" i="9"/>
  <c r="CL15" i="9"/>
  <c r="CM15" i="9"/>
  <c r="CN15" i="9"/>
  <c r="CH16" i="9"/>
  <c r="CI16" i="9"/>
  <c r="CJ16" i="9"/>
  <c r="CK16" i="9"/>
  <c r="CL16" i="9"/>
  <c r="CM16" i="9"/>
  <c r="CN16" i="9"/>
  <c r="CH17" i="9"/>
  <c r="CI17" i="9"/>
  <c r="CJ17" i="9"/>
  <c r="CK17" i="9"/>
  <c r="CL17" i="9"/>
  <c r="CM17" i="9"/>
  <c r="CN17" i="9"/>
  <c r="CA13" i="9"/>
  <c r="CB13" i="9"/>
  <c r="CC13" i="9"/>
  <c r="CD13" i="9"/>
  <c r="CE13" i="9"/>
  <c r="CF13" i="9"/>
  <c r="CG13" i="9"/>
  <c r="CA14" i="9"/>
  <c r="CB14" i="9"/>
  <c r="CC14" i="9"/>
  <c r="CD14" i="9"/>
  <c r="CE14" i="9"/>
  <c r="CF14" i="9"/>
  <c r="CG14" i="9"/>
  <c r="CA15" i="9"/>
  <c r="CB15" i="9"/>
  <c r="CC15" i="9"/>
  <c r="CD15" i="9"/>
  <c r="CE15" i="9"/>
  <c r="CF15" i="9"/>
  <c r="CG15" i="9"/>
  <c r="CA16" i="9"/>
  <c r="CB16" i="9"/>
  <c r="CC16" i="9"/>
  <c r="CD16" i="9"/>
  <c r="CE16" i="9"/>
  <c r="CF16" i="9"/>
  <c r="CG16" i="9"/>
  <c r="CA17" i="9"/>
  <c r="CB17" i="9"/>
  <c r="CC17" i="9"/>
  <c r="CD17" i="9"/>
  <c r="CE17" i="9"/>
  <c r="CF17" i="9"/>
  <c r="CG17" i="9"/>
  <c r="R48" i="9" l="1"/>
  <c r="R42" i="9"/>
  <c r="R41" i="9"/>
  <c r="R44" i="9"/>
  <c r="S38" i="9"/>
  <c r="R37" i="9"/>
  <c r="R35" i="9"/>
  <c r="R31" i="9"/>
  <c r="R30" i="9"/>
  <c r="R32" i="9"/>
  <c r="R29" i="9"/>
  <c r="R27" i="9"/>
  <c r="S28" i="9"/>
  <c r="S25" i="9"/>
  <c r="R24" i="9"/>
  <c r="R26" i="9"/>
  <c r="R22" i="9"/>
  <c r="S23" i="9"/>
  <c r="R19" i="9"/>
  <c r="B18" i="9"/>
  <c r="R18" i="9"/>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BP13" i="9"/>
  <c r="BQ13" i="9"/>
  <c r="BR13" i="9"/>
  <c r="BS13" i="9"/>
  <c r="BT13" i="9"/>
  <c r="BU13" i="9"/>
  <c r="BV13" i="9"/>
  <c r="BW13" i="9"/>
  <c r="BX13" i="9"/>
  <c r="BY13" i="9"/>
  <c r="BZ13" i="9"/>
  <c r="W14" i="9"/>
  <c r="X14" i="9"/>
  <c r="Y14" i="9"/>
  <c r="Z14" i="9"/>
  <c r="AA14" i="9"/>
  <c r="AB14" i="9"/>
  <c r="AC14" i="9"/>
  <c r="AD14" i="9"/>
  <c r="AE14" i="9"/>
  <c r="AF14" i="9"/>
  <c r="AG14" i="9"/>
  <c r="AH14" i="9"/>
  <c r="AI14" i="9"/>
  <c r="AJ14" i="9"/>
  <c r="AK14" i="9"/>
  <c r="AL14" i="9"/>
  <c r="AM14" i="9"/>
  <c r="AN14" i="9"/>
  <c r="AO14"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BP14" i="9"/>
  <c r="BQ14" i="9"/>
  <c r="BR14" i="9"/>
  <c r="BS14" i="9"/>
  <c r="BT14" i="9"/>
  <c r="BU14" i="9"/>
  <c r="BV14" i="9"/>
  <c r="BW14" i="9"/>
  <c r="BX14" i="9"/>
  <c r="BY14" i="9"/>
  <c r="BZ14" i="9"/>
  <c r="W15" i="9"/>
  <c r="X15" i="9"/>
  <c r="Y15" i="9"/>
  <c r="Z15" i="9"/>
  <c r="AA15" i="9"/>
  <c r="AB15" i="9"/>
  <c r="AC15" i="9"/>
  <c r="AD15" i="9"/>
  <c r="AE15" i="9"/>
  <c r="AF15" i="9"/>
  <c r="AG15" i="9"/>
  <c r="AH15" i="9"/>
  <c r="AI15" i="9"/>
  <c r="AJ15" i="9"/>
  <c r="AK15" i="9"/>
  <c r="AL15" i="9"/>
  <c r="AM15" i="9"/>
  <c r="AN15" i="9"/>
  <c r="AO15"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BP15" i="9"/>
  <c r="BQ15" i="9"/>
  <c r="BR15" i="9"/>
  <c r="BS15" i="9"/>
  <c r="BT15" i="9"/>
  <c r="BU15" i="9"/>
  <c r="BV15" i="9"/>
  <c r="BW15" i="9"/>
  <c r="BX15" i="9"/>
  <c r="BY15" i="9"/>
  <c r="BZ15" i="9"/>
  <c r="W16" i="9"/>
  <c r="X16" i="9"/>
  <c r="Y16" i="9"/>
  <c r="Z16" i="9"/>
  <c r="AA16" i="9"/>
  <c r="AB16" i="9"/>
  <c r="AC16" i="9"/>
  <c r="AD16" i="9"/>
  <c r="AE16" i="9"/>
  <c r="AF16" i="9"/>
  <c r="AG16" i="9"/>
  <c r="AH16" i="9"/>
  <c r="AI16" i="9"/>
  <c r="AJ16" i="9"/>
  <c r="AK16" i="9"/>
  <c r="AL16" i="9"/>
  <c r="AM16" i="9"/>
  <c r="AN16" i="9"/>
  <c r="AO16"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BP16" i="9"/>
  <c r="BQ16" i="9"/>
  <c r="BR16" i="9"/>
  <c r="BS16" i="9"/>
  <c r="BT16" i="9"/>
  <c r="BU16" i="9"/>
  <c r="BV16" i="9"/>
  <c r="BW16" i="9"/>
  <c r="BX16" i="9"/>
  <c r="BY16" i="9"/>
  <c r="BZ16" i="9"/>
  <c r="W17" i="9"/>
  <c r="X17" i="9"/>
  <c r="Y17" i="9"/>
  <c r="Z17" i="9"/>
  <c r="AA17" i="9"/>
  <c r="AB17" i="9"/>
  <c r="AC17" i="9"/>
  <c r="AD17" i="9"/>
  <c r="AE17" i="9"/>
  <c r="AF17" i="9"/>
  <c r="AG17" i="9"/>
  <c r="AH17" i="9"/>
  <c r="AI17" i="9"/>
  <c r="AJ17" i="9"/>
  <c r="AK17" i="9"/>
  <c r="AL17" i="9"/>
  <c r="AM17" i="9"/>
  <c r="AN17" i="9"/>
  <c r="AO17"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BP17" i="9"/>
  <c r="BQ17" i="9"/>
  <c r="BR17" i="9"/>
  <c r="BS17" i="9"/>
  <c r="BT17" i="9"/>
  <c r="BU17" i="9"/>
  <c r="BV17" i="9"/>
  <c r="BW17" i="9"/>
  <c r="BX17" i="9"/>
  <c r="BY17" i="9"/>
  <c r="BZ17" i="9"/>
  <c r="B19" i="9" l="1"/>
  <c r="B33" i="9" l="1"/>
  <c r="B20" i="9"/>
  <c r="P14" i="9"/>
  <c r="C114" i="6"/>
  <c r="P33" i="9" l="1"/>
  <c r="P49" i="9"/>
  <c r="Q49" i="9" s="1"/>
  <c r="S49" i="9" s="1"/>
  <c r="Q14" i="9"/>
  <c r="A165" i="5"/>
  <c r="A166" i="5" s="1"/>
  <c r="A167" i="5" s="1"/>
  <c r="A168" i="5" s="1"/>
  <c r="A169" i="5" s="1"/>
  <c r="A170" i="5" s="1"/>
  <c r="A171" i="5" s="1"/>
  <c r="A172" i="5" s="1"/>
  <c r="A173" i="5" s="1"/>
  <c r="A174" i="5" s="1"/>
  <c r="A175" i="5" s="1"/>
  <c r="A176" i="5" s="1"/>
  <c r="A152" i="5"/>
  <c r="A153" i="5" s="1"/>
  <c r="A154" i="5" s="1"/>
  <c r="A155" i="5" s="1"/>
  <c r="A156" i="5" s="1"/>
  <c r="A157" i="5" s="1"/>
  <c r="A158" i="5" s="1"/>
  <c r="A159" i="5" s="1"/>
  <c r="A160" i="5" s="1"/>
  <c r="A161" i="5" s="1"/>
  <c r="A162" i="5" s="1"/>
  <c r="A163" i="5" s="1"/>
  <c r="A113" i="5"/>
  <c r="A114" i="5" s="1"/>
  <c r="A115" i="5" s="1"/>
  <c r="A116" i="5" s="1"/>
  <c r="A117" i="5" s="1"/>
  <c r="A118" i="5" s="1"/>
  <c r="A119" i="5" s="1"/>
  <c r="A120" i="5" s="1"/>
  <c r="A121" i="5" s="1"/>
  <c r="A122" i="5" s="1"/>
  <c r="A123" i="5" s="1"/>
  <c r="A124" i="5" s="1"/>
  <c r="A100" i="5"/>
  <c r="A101" i="5" s="1"/>
  <c r="A102" i="5" s="1"/>
  <c r="A103" i="5" s="1"/>
  <c r="A104" i="5" s="1"/>
  <c r="A105" i="5" s="1"/>
  <c r="A106" i="5" s="1"/>
  <c r="A107" i="5" s="1"/>
  <c r="A108" i="5" s="1"/>
  <c r="A109" i="5" s="1"/>
  <c r="A110" i="5" s="1"/>
  <c r="A111" i="5" s="1"/>
  <c r="A87" i="5"/>
  <c r="A88" i="5" s="1"/>
  <c r="A89" i="5" s="1"/>
  <c r="A90" i="5" s="1"/>
  <c r="A91" i="5" s="1"/>
  <c r="A92" i="5" s="1"/>
  <c r="A93" i="5" s="1"/>
  <c r="A94" i="5" s="1"/>
  <c r="A95" i="5" s="1"/>
  <c r="A96" i="5" s="1"/>
  <c r="A97" i="5" s="1"/>
  <c r="A98" i="5" s="1"/>
  <c r="A74" i="5"/>
  <c r="A75" i="5" s="1"/>
  <c r="A76" i="5" s="1"/>
  <c r="A77" i="5" s="1"/>
  <c r="A78" i="5" s="1"/>
  <c r="A79" i="5" s="1"/>
  <c r="A80" i="5" s="1"/>
  <c r="A81" i="5" s="1"/>
  <c r="A82" i="5" s="1"/>
  <c r="A83" i="5" s="1"/>
  <c r="A84" i="5" s="1"/>
  <c r="A85" i="5" s="1"/>
  <c r="A61" i="5"/>
  <c r="A62" i="5" s="1"/>
  <c r="A63" i="5" s="1"/>
  <c r="A64" i="5" s="1"/>
  <c r="A65" i="5" s="1"/>
  <c r="A66" i="5" s="1"/>
  <c r="A67" i="5" s="1"/>
  <c r="A68" i="5" s="1"/>
  <c r="A69" i="5" s="1"/>
  <c r="A70" i="5" s="1"/>
  <c r="A71" i="5" s="1"/>
  <c r="A72" i="5" s="1"/>
  <c r="A35" i="5"/>
  <c r="A36" i="5" s="1"/>
  <c r="A37" i="5" s="1"/>
  <c r="A38" i="5" s="1"/>
  <c r="A39" i="5" s="1"/>
  <c r="A40" i="5" s="1"/>
  <c r="A41" i="5" s="1"/>
  <c r="A42" i="5" s="1"/>
  <c r="A43" i="5" s="1"/>
  <c r="A44" i="5" s="1"/>
  <c r="A45" i="5" s="1"/>
  <c r="A46" i="5" s="1"/>
  <c r="P50" i="9" l="1"/>
  <c r="Q50" i="9" s="1"/>
  <c r="S50" i="9" s="1"/>
  <c r="Q33" i="9"/>
  <c r="S33" i="9" s="1"/>
  <c r="R49" i="9"/>
  <c r="S14" i="9"/>
  <c r="R33" i="9" l="1"/>
  <c r="R50" i="9"/>
  <c r="P9" i="9"/>
  <c r="W5" i="9" l="1"/>
  <c r="W6" i="9" s="1"/>
  <c r="X5" i="9" s="1"/>
  <c r="X6" i="9" s="1"/>
  <c r="Y5" i="9" s="1"/>
  <c r="Y6" i="9" s="1"/>
  <c r="Z5" i="9" s="1"/>
  <c r="Z6" i="9" s="1"/>
  <c r="AA5" i="9" s="1"/>
  <c r="AA6" i="9" s="1"/>
  <c r="AB5" i="9" s="1"/>
  <c r="AB6" i="9" s="1"/>
  <c r="AC5" i="9" s="1"/>
  <c r="AC6" i="9" s="1"/>
  <c r="AD5" i="9" s="1"/>
  <c r="AD6" i="9" s="1"/>
  <c r="AE5" i="9" s="1"/>
  <c r="AE6" i="9" s="1"/>
  <c r="AF5" i="9" s="1"/>
  <c r="AF6" i="9" s="1"/>
  <c r="AG5" i="9" s="1"/>
  <c r="AG6" i="9" s="1"/>
  <c r="AH5" i="9" s="1"/>
  <c r="AH6" i="9" s="1"/>
  <c r="AI5" i="9" s="1"/>
  <c r="AI6" i="9" s="1"/>
  <c r="AJ5" i="9" s="1"/>
  <c r="AJ6" i="9" s="1"/>
  <c r="AK5" i="9" s="1"/>
  <c r="AK6" i="9" s="1"/>
  <c r="AL5" i="9" s="1"/>
  <c r="AL6" i="9" s="1"/>
  <c r="AM5" i="9" s="1"/>
  <c r="AM6" i="9" s="1"/>
  <c r="AN5" i="9" s="1"/>
  <c r="AN6" i="9" s="1"/>
  <c r="AO5" i="9" s="1"/>
  <c r="AO6" i="9" s="1"/>
  <c r="AP5" i="9" s="1"/>
  <c r="AP6" i="9" s="1"/>
  <c r="AQ5" i="9" s="1"/>
  <c r="AQ6" i="9" s="1"/>
  <c r="AR5" i="9" s="1"/>
  <c r="AR6" i="9" s="1"/>
  <c r="AS5" i="9" s="1"/>
  <c r="AS6" i="9" s="1"/>
  <c r="AT5" i="9" s="1"/>
  <c r="AT6" i="9" s="1"/>
  <c r="AU5" i="9" s="1"/>
  <c r="AU6" i="9" s="1"/>
  <c r="AV5" i="9" s="1"/>
  <c r="AV6" i="9" s="1"/>
  <c r="AW5" i="9" s="1"/>
  <c r="AW6" i="9" s="1"/>
  <c r="AX5" i="9" s="1"/>
  <c r="AX6" i="9" s="1"/>
  <c r="AY5" i="9" s="1"/>
  <c r="AY6" i="9" s="1"/>
  <c r="AZ5" i="9" s="1"/>
  <c r="AZ6" i="9" s="1"/>
  <c r="BA5" i="9" s="1"/>
  <c r="BA6" i="9" s="1"/>
  <c r="BB5" i="9" s="1"/>
  <c r="BB6" i="9" s="1"/>
  <c r="BC5" i="9" s="1"/>
  <c r="BC6" i="9" s="1"/>
  <c r="BD5" i="9" s="1"/>
  <c r="BD6" i="9" s="1"/>
  <c r="BE5" i="9" s="1"/>
  <c r="BE6" i="9" s="1"/>
  <c r="BF5" i="9" s="1"/>
  <c r="BF6" i="9" s="1"/>
  <c r="BG5" i="9" s="1"/>
  <c r="BG6" i="9" s="1"/>
  <c r="BH5" i="9" s="1"/>
  <c r="BH6" i="9" s="1"/>
  <c r="BI5" i="9" s="1"/>
  <c r="BI6" i="9" s="1"/>
  <c r="BJ5" i="9" s="1"/>
  <c r="BJ6" i="9" s="1"/>
  <c r="BK5" i="9" s="1"/>
  <c r="BK6" i="9" s="1"/>
  <c r="BL5" i="9" s="1"/>
  <c r="BL6" i="9" s="1"/>
  <c r="BM5" i="9" s="1"/>
  <c r="BM6" i="9" s="1"/>
  <c r="BN5" i="9" s="1"/>
  <c r="BN6" i="9" s="1"/>
  <c r="BO5" i="9" s="1"/>
  <c r="BO6" i="9" s="1"/>
  <c r="BP5" i="9" s="1"/>
  <c r="BP6" i="9" s="1"/>
  <c r="BQ5" i="9" s="1"/>
  <c r="BQ6" i="9" s="1"/>
  <c r="BR5" i="9" s="1"/>
  <c r="BR6" i="9" s="1"/>
  <c r="BS5" i="9" s="1"/>
  <c r="BS6" i="9" s="1"/>
  <c r="BT5" i="9" s="1"/>
  <c r="BT6" i="9" s="1"/>
  <c r="BU5" i="9" s="1"/>
  <c r="BU6" i="9" s="1"/>
  <c r="BV5" i="9" s="1"/>
  <c r="BV6" i="9" s="1"/>
  <c r="BW5" i="9" s="1"/>
  <c r="BW6" i="9" s="1"/>
  <c r="BX5" i="9" s="1"/>
  <c r="BX6" i="9" s="1"/>
  <c r="BY5" i="9" s="1"/>
  <c r="BY6" i="9" s="1"/>
  <c r="BZ5" i="9" s="1"/>
  <c r="BZ6" i="9" s="1"/>
  <c r="CA5" i="9" s="1"/>
  <c r="CA11" i="9" l="1"/>
  <c r="CA12" i="9"/>
  <c r="CA6" i="9"/>
  <c r="CB5" i="9" s="1"/>
  <c r="CA7" i="9"/>
  <c r="CA8" i="9"/>
  <c r="CA9" i="9"/>
  <c r="W8" i="9"/>
  <c r="W7" i="9"/>
  <c r="W9" i="9"/>
  <c r="W11" i="9"/>
  <c r="W12" i="9"/>
  <c r="CB11" i="9" l="1"/>
  <c r="CB6" i="9"/>
  <c r="CC5" i="9" s="1"/>
  <c r="CB8" i="9"/>
  <c r="CB7" i="9"/>
  <c r="CB12" i="9"/>
  <c r="X8" i="9"/>
  <c r="X7" i="9"/>
  <c r="X11" i="9"/>
  <c r="X12" i="9"/>
  <c r="CC12" i="9" l="1"/>
  <c r="CC7" i="9"/>
  <c r="CC6" i="9"/>
  <c r="CD5" i="9" s="1"/>
  <c r="CC11" i="9"/>
  <c r="CC8" i="9"/>
  <c r="Y8" i="9"/>
  <c r="Y7" i="9"/>
  <c r="Y11" i="9"/>
  <c r="CD6" i="9" l="1"/>
  <c r="CE5" i="9" s="1"/>
  <c r="CD12" i="9"/>
  <c r="CD8" i="9"/>
  <c r="CD7" i="9"/>
  <c r="CD11" i="9"/>
  <c r="Z8" i="9"/>
  <c r="Z7" i="9"/>
  <c r="Z11" i="9"/>
  <c r="CE12" i="9" l="1"/>
  <c r="CE7" i="9"/>
  <c r="CE6" i="9"/>
  <c r="CF5" i="9" s="1"/>
  <c r="CE8" i="9"/>
  <c r="CE11" i="9"/>
  <c r="AA8" i="9"/>
  <c r="AA7" i="9"/>
  <c r="AA11" i="9"/>
  <c r="Y12" i="9"/>
  <c r="CF11" i="9" l="1"/>
  <c r="CF12" i="9"/>
  <c r="CF6" i="9"/>
  <c r="CG5" i="9" s="1"/>
  <c r="CA10" i="9" s="1"/>
  <c r="CF8" i="9"/>
  <c r="CF7" i="9"/>
  <c r="AB8" i="9"/>
  <c r="AB7" i="9"/>
  <c r="AB11" i="9"/>
  <c r="Z12" i="9"/>
  <c r="CG11" i="9" l="1"/>
  <c r="CG7" i="9"/>
  <c r="CG12" i="9"/>
  <c r="CG8" i="9"/>
  <c r="CG6" i="9"/>
  <c r="CH5" i="9" s="1"/>
  <c r="AC7" i="9"/>
  <c r="W10" i="9"/>
  <c r="AC8" i="9"/>
  <c r="AC11" i="9"/>
  <c r="AA12" i="9"/>
  <c r="CH8" i="9" l="1"/>
  <c r="CH9" i="9"/>
  <c r="CH7" i="9"/>
  <c r="CH11" i="9"/>
  <c r="CH12" i="9"/>
  <c r="CH6" i="9"/>
  <c r="CI5" i="9" s="1"/>
  <c r="AD8" i="9"/>
  <c r="AD7" i="9"/>
  <c r="AD9" i="9"/>
  <c r="AD11" i="9"/>
  <c r="AB12" i="9"/>
  <c r="CI8" i="9" l="1"/>
  <c r="CI12" i="9"/>
  <c r="CI7" i="9"/>
  <c r="CI11" i="9"/>
  <c r="CI6" i="9"/>
  <c r="CJ5" i="9" s="1"/>
  <c r="AE8" i="9"/>
  <c r="AE7" i="9"/>
  <c r="AE11" i="9"/>
  <c r="AC12" i="9"/>
  <c r="CJ11" i="9" l="1"/>
  <c r="CJ12" i="9"/>
  <c r="CJ6" i="9"/>
  <c r="CK5" i="9" s="1"/>
  <c r="CJ8" i="9"/>
  <c r="CJ7" i="9"/>
  <c r="AF8" i="9"/>
  <c r="AF7" i="9"/>
  <c r="AF11" i="9"/>
  <c r="AD12" i="9"/>
  <c r="CK12" i="9" l="1"/>
  <c r="CK7" i="9"/>
  <c r="CK11" i="9"/>
  <c r="CK6" i="9"/>
  <c r="CL5" i="9" s="1"/>
  <c r="CK8" i="9"/>
  <c r="AG8" i="9"/>
  <c r="AG7" i="9"/>
  <c r="AG11" i="9"/>
  <c r="AE12" i="9"/>
  <c r="CL7" i="9" l="1"/>
  <c r="CL11" i="9"/>
  <c r="CL6" i="9"/>
  <c r="CM5" i="9" s="1"/>
  <c r="CL8" i="9"/>
  <c r="CL12" i="9"/>
  <c r="AH8" i="9"/>
  <c r="AH7" i="9"/>
  <c r="AH11" i="9"/>
  <c r="AF12" i="9"/>
  <c r="CM6" i="9" l="1"/>
  <c r="CN5" i="9" s="1"/>
  <c r="CH10" i="9" s="1"/>
  <c r="CM7" i="9"/>
  <c r="CM11" i="9"/>
  <c r="CM12" i="9"/>
  <c r="CM8" i="9"/>
  <c r="AI8" i="9"/>
  <c r="AI7" i="9"/>
  <c r="AI11" i="9"/>
  <c r="AJ7" i="9"/>
  <c r="AG12" i="9"/>
  <c r="CN11" i="9" l="1"/>
  <c r="CN12" i="9"/>
  <c r="CN8" i="9"/>
  <c r="CN7" i="9"/>
  <c r="CN6" i="9"/>
  <c r="CO5" i="9" s="1"/>
  <c r="AD10" i="9"/>
  <c r="AJ8" i="9"/>
  <c r="AJ11" i="9"/>
  <c r="AH12" i="9"/>
  <c r="CO11" i="9" l="1"/>
  <c r="CO12" i="9"/>
  <c r="CO6" i="9"/>
  <c r="CP5" i="9" s="1"/>
  <c r="CO7" i="9"/>
  <c r="CO9" i="9"/>
  <c r="CO8" i="9"/>
  <c r="AK8" i="9"/>
  <c r="AK7" i="9"/>
  <c r="AK9" i="9"/>
  <c r="AK11" i="9"/>
  <c r="AI12" i="9"/>
  <c r="CP8" i="9" l="1"/>
  <c r="CP12" i="9"/>
  <c r="CP7" i="9"/>
  <c r="CP11" i="9"/>
  <c r="CP6" i="9"/>
  <c r="CQ5" i="9" s="1"/>
  <c r="AL8" i="9"/>
  <c r="AL7" i="9"/>
  <c r="AL11" i="9"/>
  <c r="AJ12" i="9"/>
  <c r="CQ6" i="9" l="1"/>
  <c r="CR5" i="9" s="1"/>
  <c r="CQ11" i="9"/>
  <c r="CQ8" i="9"/>
  <c r="CQ12" i="9"/>
  <c r="CQ7" i="9"/>
  <c r="AM8" i="9"/>
  <c r="AM7" i="9"/>
  <c r="AM11" i="9"/>
  <c r="AK12" i="9"/>
  <c r="CR7" i="9" l="1"/>
  <c r="CR8" i="9"/>
  <c r="CR6" i="9"/>
  <c r="CS5" i="9" s="1"/>
  <c r="CR12" i="9"/>
  <c r="CR11" i="9"/>
  <c r="AN8" i="9"/>
  <c r="AN7" i="9"/>
  <c r="AN11" i="9"/>
  <c r="AL12" i="9"/>
  <c r="CS11" i="9" l="1"/>
  <c r="CS6" i="9"/>
  <c r="CT5" i="9" s="1"/>
  <c r="CS12" i="9"/>
  <c r="CS7" i="9"/>
  <c r="CS8" i="9"/>
  <c r="AO8" i="9"/>
  <c r="AO7" i="9"/>
  <c r="AO11" i="9"/>
  <c r="AM12" i="9"/>
  <c r="CT7" i="9" l="1"/>
  <c r="CT11" i="9"/>
  <c r="CT6" i="9"/>
  <c r="CU5" i="9" s="1"/>
  <c r="CO10" i="9" s="1"/>
  <c r="CT8" i="9"/>
  <c r="CT12" i="9"/>
  <c r="AP8" i="9"/>
  <c r="AP7" i="9"/>
  <c r="AP11" i="9"/>
  <c r="AQ7" i="9"/>
  <c r="AN12" i="9"/>
  <c r="CU11" i="9" l="1"/>
  <c r="CU6" i="9"/>
  <c r="CV5" i="9" s="1"/>
  <c r="CU8" i="9"/>
  <c r="CU12" i="9"/>
  <c r="CU7" i="9"/>
  <c r="AK10" i="9"/>
  <c r="AQ8" i="9"/>
  <c r="AQ11" i="9"/>
  <c r="AO12" i="9"/>
  <c r="CV12" i="9" l="1"/>
  <c r="CV6" i="9"/>
  <c r="CW5" i="9" s="1"/>
  <c r="CV8" i="9"/>
  <c r="CV7" i="9"/>
  <c r="CV11" i="9"/>
  <c r="CV9" i="9"/>
  <c r="AR8" i="9"/>
  <c r="AR7" i="9"/>
  <c r="AR9" i="9"/>
  <c r="AR11" i="9"/>
  <c r="AP12" i="9"/>
  <c r="CW8" i="9" l="1"/>
  <c r="CW7" i="9"/>
  <c r="CW6" i="9"/>
  <c r="CX5" i="9" s="1"/>
  <c r="CW12" i="9"/>
  <c r="CW11" i="9"/>
  <c r="AS8" i="9"/>
  <c r="AS7" i="9"/>
  <c r="AS11" i="9"/>
  <c r="AQ12" i="9"/>
  <c r="CX6" i="9" l="1"/>
  <c r="CY5" i="9" s="1"/>
  <c r="CX8" i="9"/>
  <c r="CX12" i="9"/>
  <c r="CX7" i="9"/>
  <c r="CX11" i="9"/>
  <c r="AT8" i="9"/>
  <c r="AT7" i="9"/>
  <c r="AT11" i="9"/>
  <c r="AR12" i="9"/>
  <c r="CY12" i="9" l="1"/>
  <c r="CY11" i="9"/>
  <c r="CY6" i="9"/>
  <c r="CZ5" i="9" s="1"/>
  <c r="CY8" i="9"/>
  <c r="CY7" i="9"/>
  <c r="AU8" i="9"/>
  <c r="AU7" i="9"/>
  <c r="AU11" i="9"/>
  <c r="AS12" i="9"/>
  <c r="AT12" i="9"/>
  <c r="CZ6" i="9" l="1"/>
  <c r="DA5" i="9" s="1"/>
  <c r="CZ8" i="9"/>
  <c r="CZ12" i="9"/>
  <c r="CZ7" i="9"/>
  <c r="CZ11" i="9"/>
  <c r="AV8" i="9"/>
  <c r="AV7" i="9"/>
  <c r="AV11" i="9"/>
  <c r="AU12" i="9"/>
  <c r="DA7" i="9" l="1"/>
  <c r="DA11" i="9"/>
  <c r="DA6" i="9"/>
  <c r="DB5" i="9" s="1"/>
  <c r="CV10" i="9" s="1"/>
  <c r="DA8" i="9"/>
  <c r="DA12" i="9"/>
  <c r="AW8" i="9"/>
  <c r="AW7" i="9"/>
  <c r="AW11" i="9"/>
  <c r="AX7" i="9"/>
  <c r="DB12" i="9" l="1"/>
  <c r="DB6" i="9"/>
  <c r="DC5" i="9" s="1"/>
  <c r="DB7" i="9"/>
  <c r="DB11" i="9"/>
  <c r="DB8" i="9"/>
  <c r="AR10" i="9"/>
  <c r="AX8" i="9"/>
  <c r="AX11" i="9"/>
  <c r="AV12" i="9"/>
  <c r="DC6" i="9" l="1"/>
  <c r="DD5" i="9" s="1"/>
  <c r="DC12" i="9"/>
  <c r="DC7" i="9"/>
  <c r="DC8" i="9"/>
  <c r="DC9" i="9"/>
  <c r="DC11" i="9"/>
  <c r="AY8" i="9"/>
  <c r="AY7" i="9"/>
  <c r="AY9" i="9"/>
  <c r="AY11" i="9"/>
  <c r="AW12" i="9"/>
  <c r="DD11" i="9" l="1"/>
  <c r="DD6" i="9"/>
  <c r="DE5" i="9" s="1"/>
  <c r="DD8" i="9"/>
  <c r="DD12" i="9"/>
  <c r="DD7" i="9"/>
  <c r="AZ8" i="9"/>
  <c r="AZ7" i="9"/>
  <c r="AZ11" i="9"/>
  <c r="AX12" i="9"/>
  <c r="DE7" i="9" l="1"/>
  <c r="DE11" i="9"/>
  <c r="DE12" i="9"/>
  <c r="DE6" i="9"/>
  <c r="DF5" i="9" s="1"/>
  <c r="DE8" i="9"/>
  <c r="BA8" i="9"/>
  <c r="BA7" i="9"/>
  <c r="BA11" i="9"/>
  <c r="AY12" i="9"/>
  <c r="DF7" i="9" l="1"/>
  <c r="DF11" i="9"/>
  <c r="DF6" i="9"/>
  <c r="DG5" i="9" s="1"/>
  <c r="DF8" i="9"/>
  <c r="DF12" i="9"/>
  <c r="BB8" i="9"/>
  <c r="BB7" i="9"/>
  <c r="BB11" i="9"/>
  <c r="AZ12" i="9"/>
  <c r="DG8" i="9" l="1"/>
  <c r="DG12" i="9"/>
  <c r="DG6" i="9"/>
  <c r="DH5" i="9" s="1"/>
  <c r="DG7" i="9"/>
  <c r="DG11" i="9"/>
  <c r="BC8" i="9"/>
  <c r="BC7" i="9"/>
  <c r="BC11" i="9"/>
  <c r="BA12" i="9"/>
  <c r="DH12" i="9" l="1"/>
  <c r="DH6" i="9"/>
  <c r="DI5" i="9" s="1"/>
  <c r="DC10" i="9" s="1"/>
  <c r="DH8" i="9"/>
  <c r="DH11" i="9"/>
  <c r="DH7" i="9"/>
  <c r="BD8" i="9"/>
  <c r="BD7" i="9"/>
  <c r="BD11" i="9"/>
  <c r="BE7" i="9"/>
  <c r="BB12" i="9"/>
  <c r="DI11" i="9" l="1"/>
  <c r="DI6" i="9"/>
  <c r="DJ5" i="9" s="1"/>
  <c r="DI7" i="9"/>
  <c r="DI8" i="9"/>
  <c r="DI12" i="9"/>
  <c r="AY10" i="9"/>
  <c r="BE8" i="9"/>
  <c r="BE11" i="9"/>
  <c r="BC12" i="9"/>
  <c r="DJ9" i="9" l="1"/>
  <c r="DJ12" i="9"/>
  <c r="DJ11" i="9"/>
  <c r="DJ6" i="9"/>
  <c r="DK5" i="9" s="1"/>
  <c r="DJ7" i="9"/>
  <c r="DJ8" i="9"/>
  <c r="BF8" i="9"/>
  <c r="BF7" i="9"/>
  <c r="BF9" i="9"/>
  <c r="BF11" i="9"/>
  <c r="BD12" i="9"/>
  <c r="DK6" i="9" l="1"/>
  <c r="DL5" i="9" s="1"/>
  <c r="DK7" i="9"/>
  <c r="DK8" i="9"/>
  <c r="DK12" i="9"/>
  <c r="DK11" i="9"/>
  <c r="BG8" i="9"/>
  <c r="BG7" i="9"/>
  <c r="BG11" i="9"/>
  <c r="BE12" i="9"/>
  <c r="DL11" i="9" l="1"/>
  <c r="DL6" i="9"/>
  <c r="DM5" i="9" s="1"/>
  <c r="DL7" i="9"/>
  <c r="DL8" i="9"/>
  <c r="DL12" i="9"/>
  <c r="BH8" i="9"/>
  <c r="BH7" i="9"/>
  <c r="BH11" i="9"/>
  <c r="BF12" i="9"/>
  <c r="DM7" i="9" l="1"/>
  <c r="DM12" i="9"/>
  <c r="DM11" i="9"/>
  <c r="DM6" i="9"/>
  <c r="DN5" i="9" s="1"/>
  <c r="DM8" i="9"/>
  <c r="BI8" i="9"/>
  <c r="BI7" i="9"/>
  <c r="BI11" i="9"/>
  <c r="BG12" i="9"/>
  <c r="DN7" i="9" l="1"/>
  <c r="DN6" i="9"/>
  <c r="DO5" i="9" s="1"/>
  <c r="DN8" i="9"/>
  <c r="DN11" i="9"/>
  <c r="DN12" i="9"/>
  <c r="BJ8" i="9"/>
  <c r="BJ7" i="9"/>
  <c r="BJ11" i="9"/>
  <c r="BH12" i="9"/>
  <c r="DO12" i="9" l="1"/>
  <c r="DO7" i="9"/>
  <c r="DO8" i="9"/>
  <c r="DO6" i="9"/>
  <c r="DP5" i="9" s="1"/>
  <c r="DJ10" i="9" s="1"/>
  <c r="DO11" i="9"/>
  <c r="BK8" i="9"/>
  <c r="BK7" i="9"/>
  <c r="BK11" i="9"/>
  <c r="BL7" i="9"/>
  <c r="BI12" i="9"/>
  <c r="DP8" i="9" l="1"/>
  <c r="DP12" i="9"/>
  <c r="DP7" i="9"/>
  <c r="DP11" i="9"/>
  <c r="DP6" i="9"/>
  <c r="DQ5" i="9" s="1"/>
  <c r="BF10" i="9"/>
  <c r="BL8" i="9"/>
  <c r="BL11" i="9"/>
  <c r="BJ12" i="9"/>
  <c r="DQ6" i="9" l="1"/>
  <c r="DR5" i="9" s="1"/>
  <c r="DQ7" i="9"/>
  <c r="DQ8" i="9"/>
  <c r="DQ9" i="9"/>
  <c r="DQ11" i="9"/>
  <c r="DQ12" i="9"/>
  <c r="BM8" i="9"/>
  <c r="BM7" i="9"/>
  <c r="BM9" i="9"/>
  <c r="BM11" i="9"/>
  <c r="BK12" i="9"/>
  <c r="DR8" i="9" l="1"/>
  <c r="DR12" i="9"/>
  <c r="DR7" i="9"/>
  <c r="DR11" i="9"/>
  <c r="DR6" i="9"/>
  <c r="DS5" i="9" s="1"/>
  <c r="BN8" i="9"/>
  <c r="BN7" i="9"/>
  <c r="BN11" i="9"/>
  <c r="BL12" i="9"/>
  <c r="DS6" i="9" l="1"/>
  <c r="DT5" i="9" s="1"/>
  <c r="DS11" i="9"/>
  <c r="DS8" i="9"/>
  <c r="DS12" i="9"/>
  <c r="DS7" i="9"/>
  <c r="BO8" i="9"/>
  <c r="BO7" i="9"/>
  <c r="BO11" i="9"/>
  <c r="BM12" i="9"/>
  <c r="DT6" i="9" l="1"/>
  <c r="DU5" i="9" s="1"/>
  <c r="DT7" i="9"/>
  <c r="DT8" i="9"/>
  <c r="DT12" i="9"/>
  <c r="DT11" i="9"/>
  <c r="BP8" i="9"/>
  <c r="BP7" i="9"/>
  <c r="BP11" i="9"/>
  <c r="BN12" i="9"/>
  <c r="DU7" i="9" l="1"/>
  <c r="DU11" i="9"/>
  <c r="DU6" i="9"/>
  <c r="DV5" i="9" s="1"/>
  <c r="DU12" i="9"/>
  <c r="DU8" i="9"/>
  <c r="BQ8" i="9"/>
  <c r="BQ7" i="9"/>
  <c r="BQ11" i="9"/>
  <c r="BO12" i="9"/>
  <c r="DV11" i="9" l="1"/>
  <c r="DV8" i="9"/>
  <c r="DV6" i="9"/>
  <c r="DW5" i="9" s="1"/>
  <c r="DQ10" i="9" s="1"/>
  <c r="DV7" i="9"/>
  <c r="DV12" i="9"/>
  <c r="BR8" i="9"/>
  <c r="BR7" i="9"/>
  <c r="BR11" i="9"/>
  <c r="BS7" i="9"/>
  <c r="BP12" i="9"/>
  <c r="DW8" i="9" l="1"/>
  <c r="DW12" i="9"/>
  <c r="DW7" i="9"/>
  <c r="DW11" i="9"/>
  <c r="DW6" i="9"/>
  <c r="DX5" i="9" s="1"/>
  <c r="BM10" i="9"/>
  <c r="BS8" i="9"/>
  <c r="BS11" i="9"/>
  <c r="BQ12" i="9"/>
  <c r="DX8" i="9" l="1"/>
  <c r="DX9" i="9"/>
  <c r="DX12" i="9"/>
  <c r="DX7" i="9"/>
  <c r="DX11" i="9"/>
  <c r="DX6" i="9"/>
  <c r="DY5" i="9" s="1"/>
  <c r="BT8" i="9"/>
  <c r="BT7" i="9"/>
  <c r="BT9" i="9"/>
  <c r="BT11" i="9"/>
  <c r="BR12" i="9"/>
  <c r="DY12" i="9" l="1"/>
  <c r="DY8" i="9"/>
  <c r="DY6" i="9"/>
  <c r="DZ5" i="9" s="1"/>
  <c r="DY7" i="9"/>
  <c r="DY11" i="9"/>
  <c r="BU8" i="9"/>
  <c r="BU7" i="9"/>
  <c r="BU11" i="9"/>
  <c r="BS12" i="9"/>
  <c r="DZ8" i="9" l="1"/>
  <c r="DZ12" i="9"/>
  <c r="DZ6" i="9"/>
  <c r="EA5" i="9" s="1"/>
  <c r="DZ7" i="9"/>
  <c r="DZ11" i="9"/>
  <c r="BV8" i="9"/>
  <c r="BV7" i="9"/>
  <c r="BV11" i="9"/>
  <c r="BT12" i="9"/>
  <c r="EA6" i="9" l="1"/>
  <c r="EB5" i="9" s="1"/>
  <c r="EA7" i="9"/>
  <c r="EA11" i="9"/>
  <c r="EA8" i="9"/>
  <c r="EA12" i="9"/>
  <c r="BW8" i="9"/>
  <c r="BW7" i="9"/>
  <c r="BW11" i="9"/>
  <c r="BU12" i="9"/>
  <c r="EB7" i="9" l="1"/>
  <c r="EB12" i="9"/>
  <c r="EB11" i="9"/>
  <c r="EB6" i="9"/>
  <c r="EC5" i="9" s="1"/>
  <c r="EB8" i="9"/>
  <c r="BX8" i="9"/>
  <c r="BX7" i="9"/>
  <c r="BX11" i="9"/>
  <c r="BV12" i="9"/>
  <c r="EC7" i="9" l="1"/>
  <c r="EC11" i="9"/>
  <c r="EC8" i="9"/>
  <c r="EC6" i="9"/>
  <c r="ED5" i="9" s="1"/>
  <c r="DX10" i="9" s="1"/>
  <c r="EC12" i="9"/>
  <c r="BY8" i="9"/>
  <c r="BY7" i="9"/>
  <c r="BY11" i="9"/>
  <c r="BZ7" i="9"/>
  <c r="BW12" i="9"/>
  <c r="ED7" i="9" l="1"/>
  <c r="ED6" i="9"/>
  <c r="ED11" i="9"/>
  <c r="ED8" i="9"/>
  <c r="ED12" i="9"/>
  <c r="BT10" i="9"/>
  <c r="BZ8" i="9"/>
  <c r="BZ11" i="9"/>
  <c r="BX12" i="9"/>
  <c r="BY12" i="9" l="1"/>
  <c r="BZ12" i="9" l="1"/>
  <c r="P15" i="9" l="1"/>
  <c r="Q15" i="9" l="1"/>
  <c r="P16" i="9" s="1"/>
  <c r="S15" i="9" l="1"/>
  <c r="Q16" i="9"/>
  <c r="P17" i="9" l="1"/>
  <c r="I13" i="9" s="1"/>
  <c r="S16" i="9"/>
  <c r="R16" i="9"/>
  <c r="Q17" i="9" l="1"/>
  <c r="P13" i="9"/>
  <c r="Q13" i="9" l="1"/>
  <c r="C9" i="9" s="1"/>
  <c r="S17" i="9"/>
  <c r="R17" i="9"/>
  <c r="S13" i="9" l="1"/>
  <c r="R13" i="9"/>
</calcChain>
</file>

<file path=xl/sharedStrings.xml><?xml version="1.0" encoding="utf-8"?>
<sst xmlns="http://schemas.openxmlformats.org/spreadsheetml/2006/main" count="873" uniqueCount="405">
  <si>
    <t>WBS</t>
  </si>
  <si>
    <t>Start</t>
  </si>
  <si>
    <t>End</t>
  </si>
  <si>
    <t>Date</t>
  </si>
  <si>
    <t>New Year's Day</t>
  </si>
  <si>
    <t>Christmas</t>
  </si>
  <si>
    <t>Work Days</t>
  </si>
  <si>
    <t>Holidays to Exclude from Work Days</t>
  </si>
  <si>
    <t>Task</t>
  </si>
  <si>
    <t>Veterans Day</t>
  </si>
  <si>
    <t>Independence Day</t>
  </si>
  <si>
    <t>Thanksgiving</t>
  </si>
  <si>
    <t>Labor Day</t>
  </si>
  <si>
    <t>M.L.King Jr. Day</t>
  </si>
  <si>
    <t>Presidents Day</t>
  </si>
  <si>
    <t>Memorial Day</t>
  </si>
  <si>
    <t>Columbus Day</t>
  </si>
  <si>
    <t>Support</t>
  </si>
  <si>
    <t>FAQs</t>
  </si>
  <si>
    <t>Q:</t>
  </si>
  <si>
    <t>Select the entire range of cells you want to print and go to File &gt; Print Area &gt; Set Print Area.</t>
  </si>
  <si>
    <t>Page Orientation as desired.</t>
  </si>
  <si>
    <t>k</t>
  </si>
  <si>
    <t>%
Done</t>
  </si>
  <si>
    <t>0000011</t>
  </si>
  <si>
    <t xml:space="preserve">Choose an option or enter a weekend string →  </t>
  </si>
  <si>
    <t>Non-Work Days</t>
  </si>
  <si>
    <t>Saturday, Sunday</t>
  </si>
  <si>
    <t>Sunday, Monday</t>
  </si>
  <si>
    <t>To use these functions, choose an option from the drop-down box on the right.</t>
  </si>
  <si>
    <t>Monday, Tuesday</t>
  </si>
  <si>
    <t>Tuesday, Wednesday</t>
  </si>
  <si>
    <t>If one of the options to the right does not work for you, you can enter a string of</t>
  </si>
  <si>
    <t>Wednesday, Thursday</t>
  </si>
  <si>
    <t>7 characters, using a "1" to represent a non-workday and a "0" to represent</t>
  </si>
  <si>
    <t>Thursday, Friday</t>
  </si>
  <si>
    <t>a work day, beginning with Monday.</t>
  </si>
  <si>
    <t>Friday, Saturday</t>
  </si>
  <si>
    <t>Sunday Only</t>
  </si>
  <si>
    <t>Monday Only</t>
  </si>
  <si>
    <t>Tuesday Only</t>
  </si>
  <si>
    <t>Wednesday Only</t>
  </si>
  <si>
    <t>Thursday Only</t>
  </si>
  <si>
    <t>Friday Only</t>
  </si>
  <si>
    <t>Saturday Only</t>
  </si>
  <si>
    <t>Description</t>
  </si>
  <si>
    <t>o</t>
  </si>
  <si>
    <t>b</t>
  </si>
  <si>
    <t>p</t>
  </si>
  <si>
    <t>r</t>
  </si>
  <si>
    <t>g</t>
  </si>
  <si>
    <r>
      <t xml:space="preserve">For example, the string </t>
    </r>
    <r>
      <rPr>
        <b/>
        <sz val="10"/>
        <rFont val="Arial"/>
        <family val="2"/>
      </rPr>
      <t>0000011</t>
    </r>
    <r>
      <rPr>
        <sz val="10"/>
        <rFont val="Arial"/>
        <family val="2"/>
      </rPr>
      <t xml:space="preserve"> would result in a Saturday-Sunday weekend.</t>
    </r>
  </si>
  <si>
    <t>By Vertex42.com</t>
  </si>
  <si>
    <t>This spreadsheet, including all worksheets and associated content is a copyrighted work under the United States and other copyright laws.</t>
  </si>
  <si>
    <t>Please review the following license agreement to learn how you may or may not use this template. Thank you.</t>
  </si>
  <si>
    <t>The WORKDAYS.INTL() and NETWORKDAYS.INTL() functions allow you to specify</t>
  </si>
  <si>
    <t>which day(s) of the week should be used as the weekend or non-working days.</t>
  </si>
  <si>
    <t>Watch the Demo Videos on Vertex42.com</t>
  </si>
  <si>
    <t>I've messed up the chart area somehow. How do I fix it?</t>
  </si>
  <si>
    <t>Color</t>
  </si>
  <si>
    <t>Cal. Days</t>
  </si>
  <si>
    <t>The cells that make up the chart area use conditional formatting to control the color of the bars. The default color is blue. You can make the bars different colors by entering one of the following letters in the color column:</t>
  </si>
  <si>
    <t>x</t>
  </si>
  <si>
    <t>Urgency (Days)</t>
  </si>
  <si>
    <t>red</t>
  </si>
  <si>
    <t>orange</t>
  </si>
  <si>
    <t>yellow</t>
  </si>
  <si>
    <t>You can enter a formula in the Color column to change the color to orange based on a</t>
  </si>
  <si>
    <t>The example below makes the 10-day warning orange and a 2-day warning red.</t>
  </si>
  <si>
    <t>y</t>
  </si>
  <si>
    <t>comparison of the End date and Today's date. For example, the following formula would give</t>
  </si>
  <si>
    <t xml:space="preserve">One popular reason for color-coding is to help identify ownership of a task. To do this, </t>
  </si>
  <si>
    <t>Names</t>
  </si>
  <si>
    <t>Bob</t>
  </si>
  <si>
    <t>Sarah</t>
  </si>
  <si>
    <t>Bill</t>
  </si>
  <si>
    <t>Jim</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</si>
  <si>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</si>
  <si>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You can also enter a number 1-6 to use an accent color from the theme palette.</t>
  </si>
  <si>
    <t>Budget</t>
  </si>
  <si>
    <t>Country</t>
  </si>
  <si>
    <t>US</t>
  </si>
  <si>
    <t>Boxing Day</t>
  </si>
  <si>
    <t>UK</t>
  </si>
  <si>
    <t>Good Friday</t>
  </si>
  <si>
    <t>Easter Monday</t>
  </si>
  <si>
    <t>Early May Bank Holiday</t>
  </si>
  <si>
    <t>Spring Bank Holiday</t>
  </si>
  <si>
    <t>Summer Bank Holiday</t>
  </si>
  <si>
    <t>Date Format</t>
  </si>
  <si>
    <t>mdy</t>
  </si>
  <si>
    <t>Daily</t>
  </si>
  <si>
    <t>Start:</t>
  </si>
  <si>
    <t>Display:</t>
  </si>
  <si>
    <t>Late Summer Bank Holiday</t>
  </si>
  <si>
    <t>the formulas and formatting from the row immediately above the one you inserted.</t>
  </si>
  <si>
    <t>Use the WBS Level column to choose the outline level for the WBS numbering.</t>
  </si>
  <si>
    <t>WBS
Level</t>
  </si>
  <si>
    <t>Note: Use row operations by right-clicking on the Row #</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</si>
  <si>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</si>
  <si>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</si>
  <si>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</si>
  <si>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</si>
  <si>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</si>
  <si>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</si>
  <si>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</si>
  <si>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</si>
  <si>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</si>
  <si>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End:</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</si>
  <si>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</si>
  <si>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r>
      <t>=WORKDAY.INTL(MAX(</t>
    </r>
    <r>
      <rPr>
        <i/>
        <sz val="10"/>
        <color rgb="FF000000"/>
        <rFont val="Arial"/>
        <family val="2"/>
      </rPr>
      <t>enddate1,enddate2,enddate3</t>
    </r>
    <r>
      <rPr>
        <sz val="10"/>
        <color rgb="FF000000"/>
        <rFont val="Arial"/>
        <family val="2"/>
      </rPr>
      <t>),1,weekend,holidays)</t>
    </r>
  </si>
  <si>
    <t xml:space="preserve"> - For multiple predecessors, the formula would be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</si>
  <si>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</si>
  <si>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</si>
  <si>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</si>
  <si>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t>A. Reference the project Start date</t>
    </r>
    <r>
      <rPr>
        <sz val="10"/>
        <rFont val="Arial"/>
        <family val="2"/>
      </rPr>
      <t xml:space="preserve"> (e.g. =$C$4 )</t>
    </r>
  </si>
  <si>
    <t>B. Set the Start date to the next Work Day after another task's End date.</t>
  </si>
  <si>
    <t>C. Set the Start date to the next Calendar Day after another task's End date.</t>
  </si>
  <si>
    <t>D. Set the Start date to a number of Work days before or after another date.</t>
  </si>
  <si>
    <t>A. Reference a Predecessor using a formula.</t>
  </si>
  <si>
    <t>B. Enter the Predecessor manually as text.</t>
  </si>
  <si>
    <t>Entering your own formulas allows you to do whatever you want, but may be more difficult. Also, it may not be easy for somebody else to identify your task dependencies.</t>
  </si>
  <si>
    <t>In the predecessor column, press "=" and then click on the cell containing the WBS that you want to reference. Then press Enter. This is the preferred method.</t>
  </si>
  <si>
    <t>Use a Formula to Show Urgency</t>
  </si>
  <si>
    <t>Then go to File &gt; Page Setup or File &gt; Print Preview and adjust the Scaling, Margins, and</t>
  </si>
  <si>
    <t>Add Rows (Insert New Tasks)</t>
  </si>
  <si>
    <t>Delete a Row (Remove a Task)</t>
  </si>
  <si>
    <t>Edit the WBS Numbering</t>
  </si>
  <si>
    <t>Create Task Dependencies</t>
  </si>
  <si>
    <t>Change the Color of the Bars in the Gantt Chart</t>
  </si>
  <si>
    <t>Insert new rows above this one.</t>
  </si>
  <si>
    <t>Can I use Autofilter?</t>
  </si>
  <si>
    <t>Move a Row</t>
  </si>
  <si>
    <t>Terms of Use</t>
  </si>
  <si>
    <t>Monday</t>
  </si>
  <si>
    <t>The Predecessor columns make it easy to create a task dependency where the Start date is the next Work Day after a predecessor's end date. To use the Predecessor columns, you must enter the WBS for the predecessor task using a formula or as text.</t>
  </si>
  <si>
    <t>Multiple Predecessors</t>
  </si>
  <si>
    <t>Example: =SUMPRODUCT(Q9:Q15,M9:M15)/SUM(Q9:Q15)</t>
  </si>
  <si>
    <t>Predecessors</t>
  </si>
  <si>
    <t>The worksheet contains 3 Predecessor columns, but two are hidden by default. If you want to use more than 1 predecessor, unhide the hidden columns.</t>
  </si>
  <si>
    <t>Do not delete this worksheet</t>
  </si>
  <si>
    <t>https://www.vertex42.com/licensing/EULA_privateuse.html</t>
  </si>
  <si>
    <t>License Agreement</t>
  </si>
  <si>
    <t>https://www.vertex42.com/ExcelTemplates/gantt-chart-template-pro.html</t>
  </si>
  <si>
    <t>Sequential</t>
  </si>
  <si>
    <t>Week Numbering</t>
  </si>
  <si>
    <t>Insert new rows above this one</t>
  </si>
  <si>
    <t>Dates in this list are excluded from work days, and are highlighted green in the Daily view of</t>
  </si>
  <si>
    <t>the Gantt chart. If you add more rows to the bottom of the list, you may need to edit the</t>
  </si>
  <si>
    <t>named range "holidays" via Formulas &gt; Named Ranges to include the new rows.</t>
  </si>
  <si>
    <t>The Description and Country columns are just for reference.</t>
  </si>
  <si>
    <t>© 2006-2020 Vertex42 LLC</t>
  </si>
  <si>
    <t>Only the person or organization who purchased this spreadsheet from Vertex42.com may share it with other team members. If some team members are in a different organization, they must purchase their own license to use this template for other projects.</t>
  </si>
  <si>
    <t>Help &amp; Settings</t>
  </si>
  <si>
    <t>Gantt Chart Template Pro, Version 5.0</t>
  </si>
  <si>
    <t>▸Getting Started</t>
  </si>
  <si>
    <t>▸How To …</t>
  </si>
  <si>
    <t>▸FAQs</t>
  </si>
  <si>
    <t>If this page does not answer your questions, please visit the following page:</t>
  </si>
  <si>
    <t>Getting Started</t>
  </si>
  <si>
    <t>Watch the Demo Videos</t>
  </si>
  <si>
    <t>New demo videos will be created for this version of Gantt Chart Pro. For now, it will still help to watch the demo videos currently on the Gantt Chart Pro page, because the information and techniques are still mostly applicable to this version of the spreadsheet.</t>
  </si>
  <si>
    <t>Important</t>
  </si>
  <si>
    <r>
      <t xml:space="preserve">• </t>
    </r>
    <r>
      <rPr>
        <b/>
        <sz val="10"/>
        <rFont val="Arial"/>
        <family val="2"/>
      </rPr>
      <t>Backup</t>
    </r>
    <r>
      <rPr>
        <sz val="10"/>
        <rFont val="Arial"/>
        <family val="2"/>
      </rPr>
      <t xml:space="preserve"> your file regularly to avoid losing data! Excel files get corrupted occasionally.</t>
    </r>
  </si>
  <si>
    <r>
      <t xml:space="preserve">• </t>
    </r>
    <r>
      <rPr>
        <b/>
        <sz val="10"/>
        <rFont val="Arial"/>
        <family val="2"/>
      </rPr>
      <t>Do not delete</t>
    </r>
    <r>
      <rPr>
        <sz val="10"/>
        <rFont val="Arial"/>
        <family val="2"/>
      </rPr>
      <t xml:space="preserve"> the Help &amp; Settings, Holidays, or TermsOfUse worksheets. Hide them if necessary.</t>
    </r>
  </si>
  <si>
    <r>
      <t xml:space="preserve">• </t>
    </r>
    <r>
      <rPr>
        <b/>
        <sz val="10"/>
        <rFont val="Arial"/>
        <family val="2"/>
      </rPr>
      <t>Before sharing the file</t>
    </r>
    <r>
      <rPr>
        <sz val="10"/>
        <rFont val="Arial"/>
        <family val="2"/>
      </rPr>
      <t>, read the license agreement in the TermsOfUse worksheet. Only limited private sharing within your team or organization is permitted.</t>
    </r>
  </si>
  <si>
    <t>What to do first</t>
  </si>
  <si>
    <r>
      <rPr>
        <b/>
        <sz val="10"/>
        <rFont val="Arial"/>
        <family val="2"/>
      </rPr>
      <t xml:space="preserve">• Save a Copy </t>
    </r>
    <r>
      <rPr>
        <sz val="10"/>
        <rFont val="Arial"/>
        <family val="2"/>
      </rPr>
      <t>of the file to use for other projects.</t>
    </r>
  </si>
  <si>
    <r>
      <rPr>
        <b/>
        <sz val="10"/>
        <rFont val="Arial"/>
        <family val="2"/>
      </rPr>
      <t>• Edit the [Project Title]</t>
    </r>
    <r>
      <rPr>
        <sz val="10"/>
        <rFont val="Arial"/>
        <family val="2"/>
      </rPr>
      <t xml:space="preserve"> in the header. Unhide row 2 to include a subtitle.</t>
    </r>
  </si>
  <si>
    <r>
      <rPr>
        <b/>
        <sz val="10"/>
        <rFont val="Arial"/>
        <family val="2"/>
      </rPr>
      <t xml:space="preserve">• Enter a project Start date </t>
    </r>
    <r>
      <rPr>
        <sz val="10"/>
        <rFont val="Arial"/>
        <family val="2"/>
      </rPr>
      <t>in the header. This date determines the first week shown in the Gantt Chart.</t>
    </r>
  </si>
  <si>
    <r>
      <rPr>
        <b/>
        <sz val="10"/>
        <rFont val="Arial"/>
        <family val="2"/>
      </rPr>
      <t>• Edit the input cells with the white background,</t>
    </r>
    <r>
      <rPr>
        <sz val="10"/>
        <rFont val="Arial"/>
        <family val="2"/>
      </rPr>
      <t xml:space="preserve"> except for the cells in the chart area.</t>
    </r>
  </si>
  <si>
    <t>Example input cell</t>
  </si>
  <si>
    <r>
      <rPr>
        <b/>
        <sz val="10"/>
        <rFont val="Arial"/>
        <family val="2"/>
      </rPr>
      <t>• Edit tasks</t>
    </r>
    <r>
      <rPr>
        <sz val="10"/>
        <rFont val="Arial"/>
        <family val="2"/>
      </rPr>
      <t xml:space="preserve"> by choosing a WBS Level then editing the Task description</t>
    </r>
  </si>
  <si>
    <r>
      <rPr>
        <b/>
        <sz val="10"/>
        <rFont val="Arial"/>
        <family val="2"/>
      </rPr>
      <t>• Edit the Holidays</t>
    </r>
    <r>
      <rPr>
        <sz val="10"/>
        <rFont val="Arial"/>
        <family val="2"/>
      </rPr>
      <t xml:space="preserve"> worksheet to define the non-working dates.</t>
    </r>
  </si>
  <si>
    <r>
      <rPr>
        <b/>
        <sz val="10"/>
        <rFont val="Arial"/>
        <family val="2"/>
      </rPr>
      <t>• Skim this Help &amp; Settings worksheet</t>
    </r>
    <r>
      <rPr>
        <sz val="10"/>
        <rFont val="Arial"/>
        <family val="2"/>
      </rPr>
      <t xml:space="preserve"> so that you are aware of what it contains.</t>
    </r>
  </si>
  <si>
    <t>Other things to note or try</t>
  </si>
  <si>
    <r>
      <rPr>
        <b/>
        <sz val="10"/>
        <rFont val="Arial"/>
        <family val="2"/>
      </rPr>
      <t>• If you see "#####" in a cell,</t>
    </r>
    <r>
      <rPr>
        <sz val="10"/>
        <rFont val="Arial"/>
        <family val="2"/>
      </rPr>
      <t xml:space="preserve"> widen the column to display the cell contents.</t>
    </r>
  </si>
  <si>
    <r>
      <rPr>
        <b/>
        <sz val="10"/>
        <rFont val="Arial"/>
        <family val="2"/>
      </rPr>
      <t>• When inserting rows,</t>
    </r>
    <r>
      <rPr>
        <sz val="10"/>
        <rFont val="Arial"/>
        <family val="2"/>
      </rPr>
      <t xml:space="preserve"> many columns contain formulas that must be copied down.</t>
    </r>
  </si>
  <si>
    <r>
      <rPr>
        <b/>
        <sz val="10"/>
        <rFont val="Arial"/>
        <family val="2"/>
      </rPr>
      <t>• To insert a new task</t>
    </r>
    <r>
      <rPr>
        <sz val="10"/>
        <rFont val="Arial"/>
        <family val="2"/>
      </rPr>
      <t>, insert a new row, then with the new row selected, press Ctrl+d to copy</t>
    </r>
  </si>
  <si>
    <r>
      <rPr>
        <b/>
        <sz val="10"/>
        <rFont val="Arial"/>
        <family val="2"/>
      </rPr>
      <t>• Toggle between the Daily, Weekly, and Monthly view</t>
    </r>
    <r>
      <rPr>
        <sz val="10"/>
        <rFont val="Arial"/>
        <family val="2"/>
      </rPr>
      <t xml:space="preserve"> using the Display drop-down box.</t>
    </r>
  </si>
  <si>
    <r>
      <rPr>
        <b/>
        <sz val="10"/>
        <color rgb="FF000000"/>
        <rFont val="Arial"/>
        <family val="2"/>
      </rPr>
      <t>• Change the Display Week</t>
    </r>
    <r>
      <rPr>
        <sz val="10"/>
        <color rgb="FF000000"/>
        <rFont val="Arial"/>
        <family val="2"/>
      </rPr>
      <t xml:space="preserve"> number to adjust the range of dates shown in the gantt chart.</t>
    </r>
  </si>
  <si>
    <r>
      <rPr>
        <b/>
        <sz val="10"/>
        <rFont val="Arial"/>
        <family val="2"/>
      </rPr>
      <t>• Define the START of a task</t>
    </r>
    <r>
      <rPr>
        <sz val="10"/>
        <rFont val="Arial"/>
        <family val="2"/>
      </rPr>
      <t xml:space="preserve"> by entering a Predecessor or Start Date.</t>
    </r>
  </si>
  <si>
    <r>
      <rPr>
        <b/>
        <sz val="10"/>
        <rFont val="Arial"/>
        <family val="2"/>
      </rPr>
      <t>• Define the END of a task</t>
    </r>
    <r>
      <rPr>
        <sz val="10"/>
        <rFont val="Arial"/>
        <family val="2"/>
      </rPr>
      <t xml:space="preserve"> by entering the Work Days, Calendar Days, or End Date.</t>
    </r>
  </si>
  <si>
    <r>
      <rPr>
        <b/>
        <sz val="10"/>
        <rFont val="Arial"/>
        <family val="2"/>
      </rPr>
      <t xml:space="preserve">• Use View &gt; Freeze Panes  </t>
    </r>
    <r>
      <rPr>
        <sz val="10"/>
        <rFont val="Arial"/>
        <family val="2"/>
      </rPr>
      <t>to lock the top rows or left columns in place as you scroll.</t>
    </r>
  </si>
  <si>
    <r>
      <rPr>
        <b/>
        <sz val="10"/>
        <rFont val="Arial"/>
        <family val="2"/>
      </rPr>
      <t>• Some columns are hidden by default</t>
    </r>
    <r>
      <rPr>
        <sz val="10"/>
        <rFont val="Arial"/>
        <family val="2"/>
      </rPr>
      <t>, such as the Planned Start and Planned End columns. Unhide all columns to use all features.</t>
    </r>
  </si>
  <si>
    <r>
      <rPr>
        <b/>
        <sz val="10"/>
        <rFont val="Arial"/>
        <family val="2"/>
      </rPr>
      <t>• To extend the chart area</t>
    </r>
    <r>
      <rPr>
        <sz val="10"/>
        <rFont val="Arial"/>
        <family val="2"/>
      </rPr>
      <t>, unhide the hidden columns to the right of the Gantt Chart.</t>
    </r>
  </si>
  <si>
    <r>
      <rPr>
        <b/>
        <sz val="10"/>
        <rFont val="Arial"/>
        <family val="2"/>
      </rPr>
      <t>• Hide unneeded columns</t>
    </r>
    <r>
      <rPr>
        <sz val="10"/>
        <rFont val="Arial"/>
        <family val="2"/>
      </rPr>
      <t xml:space="preserve"> when printing or to create a more compact view.</t>
    </r>
  </si>
  <si>
    <t>Compatibility</t>
  </si>
  <si>
    <t>Version 5.0 requires Excel 2010 or Later, Excel Online, or Excel Mobile.</t>
  </si>
  <si>
    <t xml:space="preserve"> • Some loss of detail occurs in the Weekly, Monthly and Quarterly views for short-term projects because of the use of only one column per week/month/quarter in the display.</t>
  </si>
  <si>
    <t xml:space="preserve"> • Form controls like scroll bars are not compatible with Excel Online. Delete the scroll bar for full compatibility with Excel Online.</t>
  </si>
  <si>
    <t>New in Version 5.0</t>
  </si>
  <si>
    <t xml:space="preserve"> • Show Planned Start and Planned End via cross-hatching (columns are hidden by default).</t>
  </si>
  <si>
    <t xml:space="preserve"> • Milestones can be displayed with "◆" symbols by entering "M" in the color column.</t>
  </si>
  <si>
    <t xml:space="preserve"> • Improved logic for simplifying the definition of the Start and Duration of tasks.</t>
  </si>
  <si>
    <t xml:space="preserve"> • New Priority column with customizable values (see below).</t>
  </si>
  <si>
    <t xml:space="preserve"> • Formatting updated for improved user experience and appearance.</t>
  </si>
  <si>
    <t xml:space="preserve"> • Show (Highlight) Overdue Tasks (see below)</t>
  </si>
  <si>
    <t xml:space="preserve"> • Progress bars in the % Done column, and 100% turns green (via conditional formatting).</t>
  </si>
  <si>
    <t xml:space="preserve"> • Updated the Help and Settings worksheet.</t>
  </si>
  <si>
    <t xml:space="preserve"> • Added more columns (hidden by default) to the Gantt chart area.</t>
  </si>
  <si>
    <t>Gantt Chart Settings</t>
  </si>
  <si>
    <t>Priority Options</t>
  </si>
  <si>
    <t>Priorities</t>
  </si>
  <si>
    <t>Meaning</t>
  </si>
  <si>
    <t>High Priority</t>
  </si>
  <si>
    <t>Medium Priority</t>
  </si>
  <si>
    <t>Low Priority</t>
  </si>
  <si>
    <t>Define the Weekend (Non-Working) Days</t>
  </si>
  <si>
    <t>Weekend</t>
  </si>
  <si>
    <t>Options</t>
  </si>
  <si>
    <t>Set the Date Format to d/m/yy</t>
  </si>
  <si>
    <r>
      <t xml:space="preserve">If you want to display dates in the UK format (d/m/yy) choose the </t>
    </r>
    <r>
      <rPr>
        <b/>
        <sz val="10"/>
        <rFont val="Arial"/>
        <family val="2"/>
      </rPr>
      <t>dmy</t>
    </r>
    <r>
      <rPr>
        <sz val="10"/>
        <rFont val="Arial"/>
        <family val="2"/>
      </rPr>
      <t xml:space="preserve"> option:</t>
    </r>
  </si>
  <si>
    <t>◂Choose an option</t>
  </si>
  <si>
    <t>Note: This option uses conditional formatting and affects only some columns and dates.</t>
  </si>
  <si>
    <t>Show ISO or Sequential Week Numbers</t>
  </si>
  <si>
    <t>In the "Daily" and "Weekly" displays, you can show ISO or Sequential week numbering:</t>
  </si>
  <si>
    <t>Set the Timeline Start Day</t>
  </si>
  <si>
    <t>Start Day</t>
  </si>
  <si>
    <t>Choose to display the work week starting with Sunday or Monday:</t>
  </si>
  <si>
    <t>This affects the chart/timeline display only, not any other work day formulas.</t>
  </si>
  <si>
    <t>◂Don't Delete</t>
  </si>
  <si>
    <t>Show % Complete in the Daily View</t>
  </si>
  <si>
    <t>Show % Complete</t>
  </si>
  <si>
    <t>In the Daily view the % Complete will be shown as a gray portion of a bar:</t>
  </si>
  <si>
    <t>Yes</t>
  </si>
  <si>
    <t>Note: Showing the % Complete in Weekly, Monthly, or Quarterly views is inaccurate,</t>
  </si>
  <si>
    <t>so this option is not available in those views.</t>
  </si>
  <si>
    <t>Show (Highlight) Overdue Tasks</t>
  </si>
  <si>
    <t>Urgency Days</t>
  </si>
  <si>
    <t>◂Enter a number</t>
  </si>
  <si>
    <t>Show Overdue in Chart</t>
  </si>
  <si>
    <t>Today:</t>
  </si>
  <si>
    <t>Task Start</t>
  </si>
  <si>
    <t>Task Duration</t>
  </si>
  <si>
    <t>Priority</t>
  </si>
  <si>
    <t>How To…</t>
  </si>
  <si>
    <t>Click a topic below to go to that section</t>
  </si>
  <si>
    <t>▸Add Rows (Insert New Tasks)</t>
  </si>
  <si>
    <t>▸Delete Rows (Remove Tasks)</t>
  </si>
  <si>
    <t>▸Move a Row</t>
  </si>
  <si>
    <t>▸Edit the WBS Numbering</t>
  </si>
  <si>
    <t>▸Create Task Dependencies</t>
  </si>
  <si>
    <t>▸Change the Gantt Chart Bar Colors</t>
  </si>
  <si>
    <t>▸Use Advanced Formulas in the Color Column</t>
  </si>
  <si>
    <t>▸Calculate the Start and End dates for a Summary Task</t>
  </si>
  <si>
    <t>▸Calculate the %Done for a Summary Task</t>
  </si>
  <si>
    <t>There are many ways to add more tasks. Most importantly, you need to remember to copy formulas and formatting for the entire row when adding new rows. If you insert a row between two tasks, the formatting is automatically copied, but you need to copy formulas. Below are the recommended ways to add new rows.</t>
  </si>
  <si>
    <t>Right-click on the row number of the row you want to delete and select Delete. If this results in errors, then you probably had formulas that referenced cells in the deleted row. Press CTRL+z to Undo, or search for #REF! errors and fix them.</t>
  </si>
  <si>
    <t>After selecting a row, you can hold the SHIFT key down as you click and drag on the edge of the row selection box. Note that the WBS numbering formula is based on the task's relative position, so the WBS numbering will update based on where you move the row. The other method for moving a row is to cut a row (right-click on a row and select "Cut"), then right-click on the location where you want to move it and select "Insert Cut Cells."</t>
  </si>
  <si>
    <t>A formula in the WBS column will automatically update the WBS number. The Task Description is also indented using conditional formatting based on the WBS Level.</t>
  </si>
  <si>
    <r>
      <t xml:space="preserve">If you leave a blank cell above a WBS number, the numbering will reset to 1. The formulas are meant for convenience, but you can manually enter them if you must. If you manually enter WBS numbers, then you may need to enter them as text by preceding the number with an apostrophe, such as </t>
    </r>
    <r>
      <rPr>
        <b/>
        <sz val="10"/>
        <color rgb="FF000000"/>
        <rFont val="Arial"/>
        <family val="2"/>
      </rPr>
      <t>'2</t>
    </r>
    <r>
      <rPr>
        <sz val="10"/>
        <color rgb="FF000000"/>
        <rFont val="Arial"/>
        <family val="2"/>
      </rPr>
      <t>. Just remember that if you enter them manually, the WBS Level column cannot be used to change them.</t>
    </r>
  </si>
  <si>
    <t>You can use Excel formulas to make tasks adjust based on the start or end of another task. Normally, a task dependency is used to define the start date to be the day after the end date of a prior task. The prior task is called the "predecessor." Below are a few different ways that you can create task dependencies using Excel formulas.</t>
  </si>
  <si>
    <t>https://www.vertex42.com/support.html#solutions</t>
  </si>
  <si>
    <t>Method 1: Use the Predecessor Columns</t>
  </si>
  <si>
    <r>
      <t xml:space="preserve">You can enter the Predecessor manually, but you must make sure that you enter it as text, or you will end up with #NA errors. To enter 1.3 as text, just add an apostrophe at the beginning like this: </t>
    </r>
    <r>
      <rPr>
        <b/>
        <sz val="10"/>
        <rFont val="Arial"/>
        <family val="2"/>
      </rPr>
      <t>'1.3</t>
    </r>
    <r>
      <rPr>
        <sz val="10"/>
        <rFont val="Arial"/>
        <family val="2"/>
      </rPr>
      <t>. Entering the WBS manually is not the best method, because if you insert or move tasks you'll have to update all of the Predecessors again, or at least verify that they are still correct.</t>
    </r>
  </si>
  <si>
    <t>Method 2: Create Your Own Formulas</t>
  </si>
  <si>
    <r>
      <rPr>
        <b/>
        <sz val="10"/>
        <color rgb="FF000000"/>
        <rFont val="Arial"/>
        <family val="2"/>
      </rPr>
      <t>Note:</t>
    </r>
    <r>
      <rPr>
        <sz val="10"/>
        <color rgb="FF000000"/>
        <rFont val="Arial"/>
        <family val="2"/>
      </rPr>
      <t xml:space="preserve"> Refer to Excel help (F1) to learn more about the WORKDAY.INTL function.</t>
    </r>
  </si>
  <si>
    <t>Use the Color Column:</t>
  </si>
  <si>
    <r>
      <rPr>
        <b/>
        <sz val="10"/>
        <rFont val="Arial"/>
        <family val="2"/>
      </rPr>
      <t>Colors:</t>
    </r>
    <r>
      <rPr>
        <sz val="10"/>
        <rFont val="Arial"/>
        <family val="2"/>
      </rPr>
      <t xml:space="preserve"> B=blue, K=black, G=green, P=purple, O=orange, R=red, X=gray, Y=yellow</t>
    </r>
  </si>
  <si>
    <t>Use Advanced Formulas in the Color Column</t>
  </si>
  <si>
    <t>Use a Formula to Change the Color for Completed Tasks</t>
  </si>
  <si>
    <r>
      <t xml:space="preserve">you a 10-day warning, where </t>
    </r>
    <r>
      <rPr>
        <i/>
        <sz val="10"/>
        <rFont val="Arial"/>
        <family val="2"/>
      </rPr>
      <t>P13</t>
    </r>
    <r>
      <rPr>
        <sz val="10"/>
        <rFont val="Arial"/>
        <family val="2"/>
      </rPr>
      <t xml:space="preserve"> is a reference to the End date cell on the same row.</t>
    </r>
  </si>
  <si>
    <r>
      <t xml:space="preserve">  =IF(</t>
    </r>
    <r>
      <rPr>
        <b/>
        <i/>
        <sz val="10"/>
        <color theme="3"/>
        <rFont val="Arial"/>
        <family val="2"/>
      </rPr>
      <t>P13</t>
    </r>
    <r>
      <rPr>
        <sz val="10"/>
        <rFont val="Arial"/>
        <family val="2"/>
      </rPr>
      <t>&lt;TODAY()+10,"o","")</t>
    </r>
  </si>
  <si>
    <r>
      <t xml:space="preserve">  =IF(</t>
    </r>
    <r>
      <rPr>
        <b/>
        <i/>
        <sz val="10"/>
        <color theme="3"/>
        <rFont val="Arial"/>
        <family val="2"/>
      </rPr>
      <t>P13</t>
    </r>
    <r>
      <rPr>
        <sz val="10"/>
        <rFont val="Arial"/>
        <family val="2"/>
      </rPr>
      <t>&lt;TODAY()+2,"r",IF(</t>
    </r>
    <r>
      <rPr>
        <b/>
        <i/>
        <sz val="10"/>
        <color theme="3"/>
        <rFont val="Arial"/>
        <family val="2"/>
      </rPr>
      <t>P13</t>
    </r>
    <r>
      <rPr>
        <sz val="10"/>
        <rFont val="Arial"/>
        <family val="2"/>
      </rPr>
      <t>&lt;TODAY()+10,"o",""))</t>
    </r>
  </si>
  <si>
    <t>The complex formula below makes use of the table of urgency values to the right.</t>
  </si>
  <si>
    <t>Note that "urgency_days" is a named range referring to the table on the right.</t>
  </si>
  <si>
    <r>
      <t xml:space="preserve">  =IF(</t>
    </r>
    <r>
      <rPr>
        <b/>
        <i/>
        <sz val="10"/>
        <color theme="3"/>
        <rFont val="Arial"/>
        <family val="2"/>
      </rPr>
      <t>P13</t>
    </r>
    <r>
      <rPr>
        <sz val="10"/>
        <rFont val="Arial"/>
        <family val="2"/>
      </rPr>
      <t>&lt;TODAY()+INDEX(urgency_days,1),"r", IF(</t>
    </r>
    <r>
      <rPr>
        <b/>
        <i/>
        <sz val="10"/>
        <color theme="3"/>
        <rFont val="Arial"/>
        <family val="2"/>
      </rPr>
      <t>P13</t>
    </r>
    <r>
      <rPr>
        <sz val="10"/>
        <rFont val="Arial"/>
        <family val="2"/>
      </rPr>
      <t>&lt;TODAY()+  INDEX(urgency_days,2),"o",IF(</t>
    </r>
    <r>
      <rPr>
        <b/>
        <i/>
        <sz val="10"/>
        <color theme="3"/>
        <rFont val="Arial"/>
        <family val="2"/>
      </rPr>
      <t>P13</t>
    </r>
    <r>
      <rPr>
        <sz val="10"/>
        <rFont val="Arial"/>
        <family val="2"/>
      </rPr>
      <t>&lt;TODAY()+ INDEX(urgency_days,3),"y","")))</t>
    </r>
  </si>
  <si>
    <t>If you want to use the table listed to the right, you can use the following formula in the</t>
  </si>
  <si>
    <r>
      <t xml:space="preserve">Color column. Note that the names must match exactly. Change </t>
    </r>
    <r>
      <rPr>
        <i/>
        <sz val="10"/>
        <rFont val="Arial"/>
        <family val="2"/>
      </rPr>
      <t>ref</t>
    </r>
    <r>
      <rPr>
        <sz val="10"/>
        <rFont val="Arial"/>
        <family val="2"/>
      </rPr>
      <t xml:space="preserve"> to be a reference</t>
    </r>
  </si>
  <si>
    <t>Calculate the Start and End dates for a Summary Task</t>
  </si>
  <si>
    <r>
      <t xml:space="preserve">In the Start Date input column for a summary task, enter the formula </t>
    </r>
    <r>
      <rPr>
        <b/>
        <sz val="10"/>
        <rFont val="Arial"/>
        <family val="2"/>
      </rPr>
      <t>=MIN(</t>
    </r>
    <r>
      <rPr>
        <i/>
        <sz val="10"/>
        <rFont val="Arial"/>
        <family val="2"/>
      </rPr>
      <t>startdates</t>
    </r>
    <r>
      <rPr>
        <b/>
        <sz val="10"/>
        <rFont val="Arial"/>
        <family val="2"/>
      </rPr>
      <t>)</t>
    </r>
    <r>
      <rPr>
        <sz val="10"/>
        <rFont val="Arial"/>
        <family val="2"/>
      </rPr>
      <t xml:space="preserve"> where </t>
    </r>
    <r>
      <rPr>
        <i/>
        <sz val="10"/>
        <rFont val="Arial"/>
        <family val="2"/>
      </rPr>
      <t>startdates</t>
    </r>
    <r>
      <rPr>
        <sz val="10"/>
        <rFont val="Arial"/>
        <family val="2"/>
      </rPr>
      <t xml:space="preserve"> is a reference to the range of start dates for sub tasks. Example: =MIN(O15:O25)</t>
    </r>
  </si>
  <si>
    <r>
      <t xml:space="preserve">In the End Date input column for a summary task, enter the formula </t>
    </r>
    <r>
      <rPr>
        <b/>
        <sz val="10"/>
        <rFont val="Arial"/>
        <family val="2"/>
      </rPr>
      <t>=MAX(</t>
    </r>
    <r>
      <rPr>
        <i/>
        <sz val="10"/>
        <rFont val="Arial"/>
        <family val="2"/>
      </rPr>
      <t>enddates</t>
    </r>
    <r>
      <rPr>
        <b/>
        <sz val="10"/>
        <rFont val="Arial"/>
        <family val="2"/>
      </rPr>
      <t>)</t>
    </r>
    <r>
      <rPr>
        <sz val="10"/>
        <rFont val="Arial"/>
        <family val="2"/>
      </rPr>
      <t xml:space="preserve"> where </t>
    </r>
    <r>
      <rPr>
        <i/>
        <sz val="10"/>
        <rFont val="Arial"/>
        <family val="2"/>
      </rPr>
      <t>enddates</t>
    </r>
    <r>
      <rPr>
        <sz val="10"/>
        <rFont val="Arial"/>
        <family val="2"/>
      </rPr>
      <t xml:space="preserve"> is a reference to the range of end dates for sub tasks. Example: =MAX(P15:P25)</t>
    </r>
  </si>
  <si>
    <t>Calculate the %Done for a Summary Task</t>
  </si>
  <si>
    <t>The %Complete for a summary task can be calculated from its sub tasks using the formula below, where "workdays" is a reference to the range of work day values and "percent_complete" is a reference to the %Done for each of the sub tasks.</t>
  </si>
  <si>
    <r>
      <t>=SUMPRODUCT(</t>
    </r>
    <r>
      <rPr>
        <i/>
        <sz val="10"/>
        <rFont val="Arial"/>
        <family val="2"/>
      </rPr>
      <t>workdays</t>
    </r>
    <r>
      <rPr>
        <b/>
        <sz val="10"/>
        <rFont val="Arial"/>
        <family val="2"/>
      </rPr>
      <t>,</t>
    </r>
    <r>
      <rPr>
        <i/>
        <sz val="10"/>
        <rFont val="Arial"/>
        <family val="2"/>
      </rPr>
      <t>percent_complete</t>
    </r>
    <r>
      <rPr>
        <b/>
        <sz val="10"/>
        <rFont val="Arial"/>
        <family val="2"/>
      </rPr>
      <t>)/SUM(</t>
    </r>
    <r>
      <rPr>
        <i/>
        <sz val="10"/>
        <rFont val="Arial"/>
        <family val="2"/>
      </rPr>
      <t>workdays</t>
    </r>
    <r>
      <rPr>
        <b/>
        <sz val="10"/>
        <rFont val="Arial"/>
        <family val="2"/>
      </rPr>
      <t>)</t>
    </r>
  </si>
  <si>
    <r>
      <rPr>
        <i/>
        <sz val="10"/>
        <rFont val="Arial"/>
        <family val="2"/>
      </rPr>
      <t>How this works:</t>
    </r>
    <r>
      <rPr>
        <sz val="10"/>
        <rFont val="Arial"/>
        <family val="2"/>
      </rPr>
      <t xml:space="preserve"> 'Let's say you have 3 sub tasks that are 10 days, 12 days, and 14 days long, respectively. If the first subtask is 50% complete and the others are 25% complete, you could calculate the overall percent complete for the group as: =(10*50%+12*25%+14*25%)/(10+12+14).</t>
    </r>
  </si>
  <si>
    <t>How do I hide weekends in the Daily view?</t>
  </si>
  <si>
    <t>There is not an automated way to hide weekends in this version, but you can hide columns manually if you want to remain in the Daily view. If you change the view to Weekly or Monthly, you'll need to unhide those columns.</t>
  </si>
  <si>
    <t>How do I change the Print Settings?</t>
  </si>
  <si>
    <t>How do I show or print my entire project schedule?</t>
  </si>
  <si>
    <t>(a) Unhide the hidden columns to the right of the Gantt Chart to extend the chart area.</t>
  </si>
  <si>
    <t>(b) Change the display to weekly, monthly, or quarterly to show a larger range of dates in the Gantt Chart.</t>
  </si>
  <si>
    <t>(c) Add more columns to the gantt chart area. See the following page for more details:</t>
  </si>
  <si>
    <t>https://www.vertex42.com/blog/help/gantt-chart-help/gantt-chart-support.html#printing</t>
  </si>
  <si>
    <t>Yes. However, avoid using Sort unless you know exactly what you are doing and how sorting will make all the WBS numbering change.</t>
  </si>
  <si>
    <t>Find a row that works, then copy the cells that make up the gantt chart area from that row into the row that is messed up. Or, find a recent backup file and start over from there.</t>
  </si>
  <si>
    <t>How do I transfer data from a different Gantt chart file?</t>
  </si>
  <si>
    <t>There is not an automated way to transfer data from a different file. However, very careful use of copy/paste can help save time. Only copy/paste to/from input cells. Do not paste over existing formulas. Use Paste Special &gt; Values to avoid messing up formatting.</t>
  </si>
  <si>
    <t>▸Settings</t>
  </si>
  <si>
    <t>Planned Start</t>
  </si>
  <si>
    <t>Planned End</t>
  </si>
  <si>
    <t>Display Plan:</t>
  </si>
  <si>
    <t>No</t>
  </si>
  <si>
    <t>Fill Pattern:</t>
  </si>
  <si>
    <t>Show Overdue:</t>
  </si>
  <si>
    <r>
      <t xml:space="preserve">  =IF(</t>
    </r>
    <r>
      <rPr>
        <b/>
        <i/>
        <sz val="10"/>
        <color theme="3"/>
        <rFont val="Arial"/>
        <family val="2"/>
      </rPr>
      <t>M13</t>
    </r>
    <r>
      <rPr>
        <sz val="10"/>
        <rFont val="Arial"/>
        <family val="2"/>
      </rPr>
      <t>&gt;=100%,"G","B")</t>
    </r>
  </si>
  <si>
    <t>You can enter a formula in the Color column to change the color code based on the value in the %Done column. For example, if M13 is a reference to the value in the %Done column on the same row, the following formula will change the completed task to green (color code "G") or use blue "B" if not completed.</t>
  </si>
  <si>
    <t>◂Approaching Due</t>
  </si>
  <si>
    <t>◂Overdue</t>
  </si>
  <si>
    <r>
      <t xml:space="preserve">The "Show Overdue" option uses conditional formatting to highlight the End date </t>
    </r>
    <r>
      <rPr>
        <b/>
        <sz val="10"/>
        <color rgb="FFC00000"/>
        <rFont val="Arial"/>
        <family val="2"/>
      </rPr>
      <t>red</t>
    </r>
  </si>
  <si>
    <r>
      <t xml:space="preserve">when a task is overdue and </t>
    </r>
    <r>
      <rPr>
        <b/>
        <sz val="10"/>
        <color rgb="FFCC3300"/>
        <rFont val="Arial"/>
        <family val="2"/>
      </rPr>
      <t>orange</t>
    </r>
    <r>
      <rPr>
        <sz val="10"/>
        <rFont val="Arial"/>
        <family val="2"/>
      </rPr>
      <t xml:space="preserve"> when a task is approaching the due date.</t>
    </r>
  </si>
  <si>
    <t>The Urgency Days option to the right affects the dates Approaching Due.</t>
  </si>
  <si>
    <t>Set Urgency Days to 0 to highlight when End Date = Today, 1 for End Date &lt;= Tomorrow, etc.</t>
  </si>
  <si>
    <t>Set the following option to "Yes" to add light red bars in the chart up to the current date:</t>
  </si>
  <si>
    <t>Formulas for identifying holidays in the Daily view (do not delete this row):</t>
  </si>
  <si>
    <t>Formulas for identifying holidays and weekends in the Daily view (do not delete this row):</t>
  </si>
  <si>
    <t>Beginning of the period (do not delete this row):</t>
  </si>
  <si>
    <t>End of the period (do not delete this row):</t>
  </si>
  <si>
    <t xml:space="preserve"> • Excel Online does not permit cross-hatching as fill patterns, so the Planned vs. Actual feature will not work in Excel Online.</t>
  </si>
  <si>
    <t>►</t>
  </si>
  <si>
    <t>▲ Top</t>
  </si>
  <si>
    <t>▲ How To...</t>
  </si>
  <si>
    <t>Assign To</t>
  </si>
  <si>
    <t>Create Budget Subtotals for Summary Tasks</t>
  </si>
  <si>
    <r>
      <t>When using the Budget column (hidden by default), you can use =SUM(</t>
    </r>
    <r>
      <rPr>
        <i/>
        <sz val="10"/>
        <rFont val="Arial"/>
        <family val="2"/>
      </rPr>
      <t>range</t>
    </r>
    <r>
      <rPr>
        <sz val="10"/>
        <rFont val="Arial"/>
        <family val="2"/>
      </rPr>
      <t>) or =SUBTOTAL(9,</t>
    </r>
    <r>
      <rPr>
        <i/>
        <sz val="10"/>
        <rFont val="Arial"/>
        <family val="2"/>
      </rPr>
      <t>range</t>
    </r>
    <r>
      <rPr>
        <sz val="10"/>
        <rFont val="Arial"/>
        <family val="2"/>
      </rPr>
      <t xml:space="preserve">) within summary tasks rows to create subtotals for summary tasks, where </t>
    </r>
    <r>
      <rPr>
        <i/>
        <sz val="10"/>
        <rFont val="Arial"/>
        <family val="2"/>
      </rPr>
      <t>range</t>
    </r>
    <r>
      <rPr>
        <sz val="10"/>
        <rFont val="Arial"/>
        <family val="2"/>
      </rPr>
      <t xml:space="preserve"> is the range of budget values for the sub tasks.</t>
    </r>
  </si>
  <si>
    <t>▸Create Budget Subtotals for Summary Tasks</t>
  </si>
  <si>
    <t>The SUBTOTAL function allows you to exclude other SUBTOTAL formulas that may exist within the sum range. This is useful if you also want to calculate the overall budget.</t>
  </si>
  <si>
    <t>◄ Unhide these columns to extend the timeline</t>
  </si>
  <si>
    <t>The Priority column can be hidden if you do not want to use it.</t>
  </si>
  <si>
    <t>Very High</t>
  </si>
  <si>
    <t>High</t>
  </si>
  <si>
    <t>Medium</t>
  </si>
  <si>
    <t>Low</t>
  </si>
  <si>
    <t>In addition to the top 3 symbols, the priority column uses conditional formatting to show</t>
  </si>
  <si>
    <t>Edit the first 3 values or symbols in the Priorities list to change what shows up in the</t>
  </si>
  <si>
    <t>drop-down box in the Priority column. You can enter text like "High" "Medium" or "Low"</t>
  </si>
  <si>
    <t>or use special symbols.</t>
  </si>
  <si>
    <t>circle icons when you enter a priority of 3, 2, 1, or 0.</t>
  </si>
  <si>
    <t>Color-Code Based on Assign To Name</t>
  </si>
  <si>
    <t>where "ref" is the reference to the cell in the Assign To column.</t>
  </si>
  <si>
    <t>to the cell in the Assign To column.</t>
  </si>
  <si>
    <r>
      <t xml:space="preserve"> =IFERROR( INDEX( assign_to_color, MATCH( </t>
    </r>
    <r>
      <rPr>
        <i/>
        <sz val="10"/>
        <rFont val="Arial"/>
        <family val="2"/>
      </rPr>
      <t>ref</t>
    </r>
    <r>
      <rPr>
        <sz val="10"/>
        <rFont val="Arial"/>
        <family val="2"/>
      </rPr>
      <t>, assign_to_names, 0) ), "")</t>
    </r>
  </si>
  <si>
    <r>
      <rPr>
        <b/>
        <sz val="10"/>
        <rFont val="Arial"/>
        <family val="2"/>
      </rPr>
      <t xml:space="preserve">• Click on column labels </t>
    </r>
    <r>
      <rPr>
        <sz val="10"/>
        <rFont val="Arial"/>
        <family val="2"/>
      </rPr>
      <t>to read notes about each column.</t>
    </r>
  </si>
  <si>
    <t>Example: Click Here</t>
  </si>
  <si>
    <t>If you add a formula in Excel, you may see a green "warning" triangle that will say "Unprotected Formula" or some other message if you investigate it. This is not usually an error. It is mostly just an annoying Excel feature. Visit the link below to learn how to turn off the green triangles for specific warnings.</t>
  </si>
  <si>
    <t>How do I turn off the green triangles when I enter a formula?</t>
  </si>
  <si>
    <t>Note: Using formulas to reference other cells may result in Excel adding a green triangle to the corner of the cell. See the note in the FAQ about how to turn them off.</t>
  </si>
  <si>
    <t>The Planned Start and Planned End columns are hidden by default. To show them, select columns R through W and then right-click on the column header and select "Unhide."</t>
  </si>
  <si>
    <t>Show Planned vs. Actual in the Gantt Chart</t>
  </si>
  <si>
    <t>▸Show Planned vs. Actual in the Gantt Chart</t>
  </si>
  <si>
    <r>
      <t xml:space="preserve">The best way to use this feature is to first create your plan using the main Task Start and Task Duration columns. Then, you can use Copy and Paste Special &gt; Values to copy the list of dates from columns P-Q into columns T-U. Make sure to use </t>
    </r>
    <r>
      <rPr>
        <b/>
        <sz val="10"/>
        <rFont val="Arial"/>
        <family val="2"/>
      </rPr>
      <t>Paste Special &gt; Values</t>
    </r>
    <r>
      <rPr>
        <sz val="10"/>
        <rFont val="Arial"/>
        <family val="2"/>
      </rPr>
      <t xml:space="preserve"> !</t>
    </r>
  </si>
  <si>
    <t>As you make changes to the Actual schedule, you will do that using the main Task Start and Task Duration input columns. The Planned Schedule will show up as a cross-hatched fill pattern in the Gantt chart. Turn this display on/off using the Display Plan drop-down box.</t>
  </si>
  <si>
    <t>Start
Date</t>
  </si>
  <si>
    <t>End
Date</t>
  </si>
  <si>
    <r>
      <rPr>
        <b/>
        <sz val="10"/>
        <rFont val="Arial"/>
        <family val="2"/>
      </rPr>
      <t>Important:</t>
    </r>
    <r>
      <rPr>
        <sz val="10"/>
        <rFont val="Arial"/>
        <family val="2"/>
      </rPr>
      <t xml:space="preserve"> When using MIN() and MAX(), if you insert rows, you should check and update the formulas to make sure they are still referencing the correct range of dates.</t>
    </r>
  </si>
  <si>
    <r>
      <t>=</t>
    </r>
    <r>
      <rPr>
        <b/>
        <sz val="10"/>
        <rFont val="Arial"/>
        <family val="2"/>
      </rPr>
      <t>MINIFS</t>
    </r>
    <r>
      <rPr>
        <sz val="10"/>
        <rFont val="Arial"/>
        <family val="2"/>
      </rPr>
      <t>(</t>
    </r>
    <r>
      <rPr>
        <b/>
        <sz val="10"/>
        <color rgb="FF006600"/>
        <rFont val="Arial"/>
        <family val="2"/>
      </rPr>
      <t>start_range</t>
    </r>
    <r>
      <rPr>
        <sz val="10"/>
        <rFont val="Arial"/>
        <family val="2"/>
      </rPr>
      <t>,</t>
    </r>
    <r>
      <rPr>
        <b/>
        <sz val="10"/>
        <color rgb="FF0070C0"/>
        <rFont val="Arial"/>
        <family val="2"/>
      </rPr>
      <t>wbs_range</t>
    </r>
    <r>
      <rPr>
        <sz val="10"/>
        <rFont val="Arial"/>
        <family val="2"/>
      </rPr>
      <t>,</t>
    </r>
    <r>
      <rPr>
        <b/>
        <sz val="10"/>
        <color rgb="FF7030A0"/>
        <rFont val="Arial"/>
        <family val="2"/>
      </rPr>
      <t>B13</t>
    </r>
    <r>
      <rPr>
        <sz val="10"/>
        <rFont val="Arial"/>
        <family val="2"/>
      </rPr>
      <t>&amp;".*")</t>
    </r>
  </si>
  <si>
    <r>
      <t>=</t>
    </r>
    <r>
      <rPr>
        <b/>
        <sz val="10"/>
        <rFont val="Arial"/>
        <family val="2"/>
      </rPr>
      <t>MAXIFS</t>
    </r>
    <r>
      <rPr>
        <sz val="10"/>
        <rFont val="Arial"/>
        <family val="2"/>
      </rPr>
      <t>(</t>
    </r>
    <r>
      <rPr>
        <b/>
        <sz val="10"/>
        <color rgb="FF006600"/>
        <rFont val="Arial"/>
        <family val="2"/>
      </rPr>
      <t>end_range</t>
    </r>
    <r>
      <rPr>
        <sz val="10"/>
        <rFont val="Arial"/>
        <family val="2"/>
      </rPr>
      <t>,</t>
    </r>
    <r>
      <rPr>
        <b/>
        <sz val="10"/>
        <color rgb="FF0070C0"/>
        <rFont val="Arial"/>
        <family val="2"/>
      </rPr>
      <t>wbs_range</t>
    </r>
    <r>
      <rPr>
        <sz val="10"/>
        <rFont val="Arial"/>
        <family val="2"/>
      </rPr>
      <t>,</t>
    </r>
    <r>
      <rPr>
        <b/>
        <sz val="10"/>
        <color rgb="FF7030A0"/>
        <rFont val="Arial"/>
        <family val="2"/>
      </rPr>
      <t>B13</t>
    </r>
    <r>
      <rPr>
        <sz val="10"/>
        <rFont val="Arial"/>
        <family val="2"/>
      </rPr>
      <t>&amp;".*")</t>
    </r>
  </si>
  <si>
    <t>Calculate the Start date and End date based on all sub tasks:</t>
  </si>
  <si>
    <r>
      <t xml:space="preserve">Note: </t>
    </r>
    <r>
      <rPr>
        <i/>
        <sz val="10"/>
        <rFont val="Arial"/>
        <family val="2"/>
      </rPr>
      <t>start_range</t>
    </r>
    <r>
      <rPr>
        <sz val="10"/>
        <rFont val="Arial"/>
        <family val="2"/>
      </rPr>
      <t xml:space="preserve">, </t>
    </r>
    <r>
      <rPr>
        <i/>
        <sz val="10"/>
        <rFont val="Arial"/>
        <family val="2"/>
      </rPr>
      <t>end_range</t>
    </r>
    <r>
      <rPr>
        <sz val="10"/>
        <rFont val="Arial"/>
        <family val="2"/>
      </rPr>
      <t xml:space="preserve">, and </t>
    </r>
    <r>
      <rPr>
        <i/>
        <sz val="10"/>
        <rFont val="Arial"/>
        <family val="2"/>
      </rPr>
      <t>wbs_range</t>
    </r>
    <r>
      <rPr>
        <sz val="10"/>
        <rFont val="Arial"/>
        <family val="2"/>
      </rPr>
      <t xml:space="preserve"> are named ranges that you can use in your formula. B13 is a reference to the WBS for the summary task row. </t>
    </r>
  </si>
  <si>
    <t>Gantt Chart Template Pro © 2006-2020 by Vertex42.com.</t>
  </si>
  <si>
    <r>
      <rPr>
        <b/>
        <sz val="10"/>
        <rFont val="Arial"/>
        <family val="2"/>
      </rPr>
      <t>Advanced Formulas for Excel 2019+</t>
    </r>
    <r>
      <rPr>
        <sz val="10"/>
        <rFont val="Arial"/>
        <family val="2"/>
      </rPr>
      <t>: The MINIFS and MAXIFS functions available in the most recent versions of Excel permit a useful method for calculating the Start and End dates that makes it unnecessary to select specific ranges. You can also copy and paste the cells to use them for other summary tasks.</t>
    </r>
  </si>
  <si>
    <t>Stock Manager</t>
  </si>
  <si>
    <t>RC Software Services, Inc., Project Manager: Reed Clarke</t>
  </si>
  <si>
    <t>Initial Development</t>
  </si>
  <si>
    <t>Debug Analysis Charts</t>
  </si>
  <si>
    <t>Save Screener Results</t>
  </si>
  <si>
    <t>Graph Screener Results</t>
  </si>
  <si>
    <t>Log Auto Run Time &amp; Display on Screener Page</t>
  </si>
  <si>
    <t>Send Email On Scanner Run</t>
  </si>
  <si>
    <t>Set Screener Chart Duration to Rolling Year</t>
  </si>
  <si>
    <t>Initial Testing</t>
  </si>
  <si>
    <t>First Month</t>
  </si>
  <si>
    <t>Second Month</t>
  </si>
  <si>
    <t>Third Month</t>
  </si>
  <si>
    <t>Get &amp; Save Avg PE for each sector</t>
  </si>
  <si>
    <t>1.6.1</t>
  </si>
  <si>
    <t>Compare Stocks to Selected Sector PE</t>
  </si>
  <si>
    <t>Code Cleanup</t>
  </si>
  <si>
    <t>Add Allocation Column to Stocks Table</t>
  </si>
  <si>
    <t>Clean Up Allocation Charts</t>
  </si>
  <si>
    <t>Create Portfolio Optimization UI</t>
  </si>
  <si>
    <t>Fix Stock UI - edit actions</t>
  </si>
  <si>
    <t>Add Buy, Sell, Hold Tickers to Screener</t>
  </si>
  <si>
    <t>Set File Save Times in db Config.</t>
  </si>
  <si>
    <t>Clean Up Scores Table UI</t>
  </si>
  <si>
    <t>Fix Menu UI</t>
  </si>
  <si>
    <t>Add Sharpe Ratio to Screeener Metrics</t>
  </si>
  <si>
    <t>Add Stock Monitor Funtionality</t>
  </si>
  <si>
    <t>Change file save location stratagy</t>
  </si>
  <si>
    <t xml:space="preserve">Add SP 500 Stock Chart at top </t>
  </si>
  <si>
    <t>2.1.1</t>
  </si>
  <si>
    <t>2.1.2</t>
  </si>
  <si>
    <t>Add Screener Chart Menu</t>
  </si>
  <si>
    <t>2.1.3</t>
  </si>
  <si>
    <t>Add Database Manager</t>
  </si>
  <si>
    <t>Add Portfolio Stock Stats</t>
  </si>
  <si>
    <t>2.1.5</t>
  </si>
  <si>
    <t>AWS Production Deployment</t>
  </si>
  <si>
    <t>2.1.6</t>
  </si>
  <si>
    <t>Fix Acqusition table</t>
  </si>
  <si>
    <t>2.2.2</t>
  </si>
  <si>
    <t>2.2.3</t>
  </si>
  <si>
    <t>2.2.4</t>
  </si>
  <si>
    <t>Rename history tables</t>
  </si>
  <si>
    <t>Update tickers</t>
  </si>
  <si>
    <t>Rename stock_scores -&gt; recent_stock_scores</t>
  </si>
  <si>
    <t>2.2.6</t>
  </si>
  <si>
    <t>Add "Select All" sector button</t>
  </si>
  <si>
    <t>2.3.1</t>
  </si>
  <si>
    <t>Add recent_stock_scores radio butttons</t>
  </si>
  <si>
    <t>2.3.2</t>
  </si>
  <si>
    <t>2.3.3</t>
  </si>
  <si>
    <t>Add Stock Metric Values Table &amp; UI</t>
  </si>
  <si>
    <t>Add Stock Scores Table &amp;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</si>
</sst>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dd\ m/dd/yy"/>
    <numFmt numFmtId="165" formatCode="d"/>
    <numFmt numFmtId="166" formatCode="[$-409]d\-mmm\-yyyy;@"/>
    <numFmt numFmtId="167" formatCode="[$-409]ddd\ m/d/yyyy"/>
  </numFmts>
  <fonts count="86"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sz val="6"/>
      <color indexed="9"/>
      <name val="Arial"/>
      <family val="2"/>
    </font>
    <font>
      <b/>
      <sz val="10"/>
      <name val="Arial"/>
      <family val="2"/>
    </font>
    <font>
      <b/>
      <sz val="9"/>
      <name val="Arial"/>
      <family val="2"/>
    </font>
    <font>
      <sz val="9"/>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sz val="11"/>
      <name val="Arial"/>
      <family val="2"/>
    </font>
    <font>
      <i/>
      <sz val="10"/>
      <color rgb="FF000000"/>
      <name val="Arial"/>
      <family val="2"/>
    </font>
    <font>
      <i/>
      <sz val="10"/>
      <name val="Arial"/>
      <family val="2"/>
    </font>
    <font>
      <b/>
      <sz val="12"/>
      <color theme="4" tint="-0.249977111117893"/>
      <name val="Arial"/>
      <family val="2"/>
    </font>
    <font>
      <sz val="8"/>
      <color rgb="FF000000"/>
      <name val="Arial"/>
      <family val="2"/>
    </font>
    <font>
      <b/>
      <u/>
      <sz val="10"/>
      <color indexed="12"/>
      <name val="Arial"/>
      <family val="2"/>
    </font>
    <font>
      <b/>
      <sz val="8"/>
      <name val="Arial"/>
      <family val="2"/>
    </font>
    <font>
      <i/>
      <sz val="8"/>
      <color rgb="FF000000"/>
      <name val="Arial"/>
      <family val="2"/>
    </font>
    <font>
      <sz val="12"/>
      <color theme="1"/>
      <name val="Arial"/>
      <family val="2"/>
    </font>
    <font>
      <sz val="18"/>
      <color theme="0"/>
      <name val="Arial"/>
      <family val="2"/>
      <scheme val="minor"/>
    </font>
    <font>
      <sz val="14"/>
      <color theme="0"/>
      <name val="Arial"/>
      <family val="2"/>
    </font>
    <font>
      <sz val="10"/>
      <color theme="0"/>
      <name val="Arial"/>
      <family val="2"/>
    </font>
    <font>
      <sz val="9"/>
      <color theme="4" tint="-0.499984740745262"/>
      <name val="Arial"/>
      <family val="2"/>
    </font>
    <font>
      <sz val="14"/>
      <color theme="0"/>
      <name val="Arial"/>
      <family val="2"/>
      <scheme val="minor"/>
    </font>
    <font>
      <i/>
      <sz val="8"/>
      <color theme="4" tint="0.39997558519241921"/>
      <name val="Arial"/>
      <family val="2"/>
    </font>
    <font>
      <sz val="8"/>
      <color theme="0"/>
      <name val="Arial"/>
      <family val="2"/>
    </font>
    <font>
      <sz val="9"/>
      <color theme="0"/>
      <name val="Arial"/>
      <family val="2"/>
    </font>
    <font>
      <sz val="9"/>
      <color theme="4" tint="-0.249977111117893"/>
      <name val="Arial"/>
      <family val="2"/>
    </font>
    <font>
      <b/>
      <sz val="18"/>
      <color theme="0"/>
      <name val="Arial"/>
      <family val="2"/>
    </font>
    <font>
      <sz val="18"/>
      <color theme="0"/>
      <name val="Arial"/>
      <family val="2"/>
    </font>
    <font>
      <i/>
      <sz val="8"/>
      <name val="Arial"/>
      <family val="2"/>
    </font>
    <font>
      <sz val="8"/>
      <color theme="4" tint="-0.499984740745262"/>
      <name val="Arial"/>
      <family val="2"/>
    </font>
    <font>
      <sz val="10"/>
      <color theme="4" tint="-0.499984740745262"/>
      <name val="Arial"/>
      <family val="2"/>
    </font>
    <font>
      <sz val="14"/>
      <color theme="4" tint="-0.249977111117893"/>
      <name val="Arial"/>
      <family val="2"/>
    </font>
    <font>
      <sz val="8"/>
      <color theme="4" tint="-0.249977111117893"/>
      <name val="Arial"/>
      <family val="2"/>
    </font>
    <font>
      <sz val="10"/>
      <color theme="4" tint="-0.249977111117893"/>
      <name val="Arial"/>
      <family val="2"/>
    </font>
    <font>
      <b/>
      <u/>
      <sz val="9"/>
      <color theme="4" tint="-0.249977111117893"/>
      <name val="Arial"/>
      <family val="2"/>
    </font>
    <font>
      <b/>
      <sz val="20"/>
      <color theme="0"/>
      <name val="Arial"/>
      <family val="2"/>
    </font>
    <font>
      <b/>
      <sz val="14"/>
      <color theme="4" tint="-0.249977111117893"/>
      <name val="Arial"/>
      <family val="2"/>
    </font>
    <font>
      <b/>
      <u/>
      <sz val="10"/>
      <color theme="0"/>
      <name val="Arial"/>
      <family val="2"/>
    </font>
    <font>
      <sz val="10"/>
      <color theme="0"/>
      <name val="Segoe UI Symbol"/>
      <family val="2"/>
    </font>
    <font>
      <b/>
      <sz val="12"/>
      <color theme="0"/>
      <name val="Arial"/>
      <family val="2"/>
    </font>
    <font>
      <b/>
      <sz val="10"/>
      <color theme="0"/>
      <name val="Arial"/>
      <family val="2"/>
    </font>
    <font>
      <b/>
      <sz val="10"/>
      <color theme="4" tint="-0.249977111117893"/>
      <name val="Arial"/>
      <family val="2"/>
    </font>
    <font>
      <sz val="12"/>
      <color rgb="FF0070C0"/>
      <name val="Arial"/>
      <family val="2"/>
    </font>
    <font>
      <b/>
      <sz val="9"/>
      <color theme="0"/>
      <name val="Arial"/>
      <family val="2"/>
    </font>
    <font>
      <sz val="8"/>
      <color theme="0" tint="-0.34998626667073579"/>
      <name val="Arial"/>
      <family val="2"/>
    </font>
    <font>
      <sz val="12"/>
      <color theme="0"/>
      <name val="Arial"/>
      <family val="2"/>
    </font>
    <font>
      <sz val="12"/>
      <color theme="4" tint="-0.249977111117893"/>
      <name val="Arial"/>
      <family val="2"/>
    </font>
    <font>
      <b/>
      <i/>
      <sz val="10"/>
      <color theme="3"/>
      <name val="Arial"/>
      <family val="2"/>
    </font>
    <font>
      <b/>
      <sz val="12"/>
      <color theme="4" tint="-0.499984740745262"/>
      <name val="Arial"/>
      <family val="2"/>
    </font>
    <font>
      <sz val="8"/>
      <color theme="0"/>
      <name val="Arial Narrow"/>
      <family val="2"/>
    </font>
    <font>
      <b/>
      <i/>
      <sz val="8"/>
      <color rgb="FF000000"/>
      <name val="Arial"/>
      <family val="2"/>
    </font>
    <font>
      <sz val="8"/>
      <color theme="0" tint="-0.249977111117893"/>
      <name val="Arial"/>
      <family val="2"/>
    </font>
    <font>
      <b/>
      <sz val="10"/>
      <color rgb="FFC00000"/>
      <name val="Arial"/>
      <family val="2"/>
    </font>
    <font>
      <b/>
      <sz val="10"/>
      <color rgb="FFCC3300"/>
      <name val="Arial"/>
      <family val="2"/>
    </font>
    <font>
      <sz val="8"/>
      <color indexed="55"/>
      <name val="Arial"/>
      <family val="2"/>
    </font>
    <font>
      <sz val="8"/>
      <color theme="1" tint="0.499984740745262"/>
      <name val="Arial"/>
      <family val="2"/>
    </font>
    <font>
      <sz val="10"/>
      <color theme="1" tint="0.14999847407452621"/>
      <name val="Arial"/>
      <family val="2"/>
    </font>
    <font>
      <sz val="10"/>
      <color rgb="FF0070C0"/>
      <name val="Arial"/>
      <family val="2"/>
    </font>
    <font>
      <b/>
      <sz val="8"/>
      <color theme="0"/>
      <name val="Arial"/>
      <family val="2"/>
    </font>
    <font>
      <b/>
      <sz val="10"/>
      <color rgb="FF006600"/>
      <name val="Arial"/>
      <family val="2"/>
    </font>
    <font>
      <b/>
      <sz val="10"/>
      <color rgb="FF0070C0"/>
      <name val="Arial"/>
      <family val="2"/>
    </font>
    <font>
      <b/>
      <sz val="10"/>
      <color rgb="FF7030A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3464AB"/>
        <bgColor indexed="64"/>
      </patternFill>
    </fill>
    <fill>
      <patternFill patternType="solid">
        <fgColor theme="0"/>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0" tint="-0.249977111117893"/>
        <bgColor indexed="64"/>
      </patternFill>
    </fill>
    <fill>
      <patternFill patternType="lightUp">
        <fgColor theme="1" tint="0.499984740745262"/>
        <bgColor indexed="65"/>
      </patternFill>
    </fill>
    <fill>
      <patternFill patternType="solid">
        <fgColor theme="9" tint="0.79998168889431442"/>
        <bgColor indexed="64"/>
      </patternFill>
    </fill>
    <fill>
      <patternFill patternType="solid">
        <fgColor rgb="FFE6B8B6"/>
        <bgColor indexed="64"/>
      </patternFill>
    </fill>
    <fill>
      <patternFill patternType="solid">
        <fgColor theme="0" tint="-4.9989318521683403E-2"/>
        <bgColor rgb="FFD9D9D9"/>
      </patternFill>
    </fill>
    <fill>
      <patternFill patternType="solid">
        <fgColor theme="1" tint="0.499984740745262"/>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rgb="FFEAEAEA"/>
      </top>
      <bottom style="thin">
        <color rgb="FFEAEAEA"/>
      </bottom>
      <diagonal/>
    </border>
    <border>
      <left style="medium">
        <color theme="0" tint="-0.24994659260841701"/>
      </left>
      <right style="medium">
        <color theme="0" tint="-0.24994659260841701"/>
      </right>
      <top/>
      <bottom/>
      <diagonal/>
    </border>
    <border>
      <left style="medium">
        <color theme="4" tint="0.79998168889431442"/>
      </left>
      <right style="medium">
        <color theme="4" tint="0.79998168889431442"/>
      </right>
      <top style="medium">
        <color theme="4" tint="0.79998168889431442"/>
      </top>
      <bottom style="medium">
        <color theme="4" tint="0.79998168889431442"/>
      </bottom>
      <diagonal/>
    </border>
    <border>
      <left/>
      <right/>
      <top/>
      <bottom style="thin">
        <color rgb="FF3464AB"/>
      </bottom>
      <diagonal/>
    </border>
    <border>
      <left style="thick">
        <color theme="4"/>
      </left>
      <right style="thick">
        <color theme="4"/>
      </right>
      <top style="thick">
        <color theme="4"/>
      </top>
      <bottom style="thin">
        <color theme="4"/>
      </bottom>
      <diagonal/>
    </border>
    <border>
      <left style="thick">
        <color theme="4"/>
      </left>
      <right style="thick">
        <color theme="4"/>
      </right>
      <top style="thin">
        <color theme="4"/>
      </top>
      <bottom style="thin">
        <color theme="4"/>
      </bottom>
      <diagonal/>
    </border>
    <border>
      <left style="thick">
        <color theme="4"/>
      </left>
      <right style="thick">
        <color theme="4"/>
      </right>
      <top style="thin">
        <color theme="4"/>
      </top>
      <bottom style="thick">
        <color theme="4"/>
      </bottom>
      <diagonal/>
    </border>
    <border>
      <left style="thick">
        <color theme="4"/>
      </left>
      <right style="thick">
        <color theme="4"/>
      </right>
      <top style="thick">
        <color theme="4"/>
      </top>
      <bottom style="thick">
        <color theme="4"/>
      </bottom>
      <diagonal/>
    </border>
    <border>
      <left style="thin">
        <color theme="0" tint="-0.24994659260841701"/>
      </left>
      <right/>
      <top/>
      <bottom/>
      <diagonal/>
    </border>
    <border>
      <left/>
      <right style="thin">
        <color theme="0" tint="-0.24994659260841701"/>
      </right>
      <top/>
      <bottom/>
      <diagonal/>
    </border>
    <border>
      <left style="thin">
        <color theme="4"/>
      </left>
      <right style="thin">
        <color theme="4"/>
      </right>
      <top style="thin">
        <color theme="4"/>
      </top>
      <bottom style="thin">
        <color theme="4"/>
      </bottom>
      <diagonal/>
    </border>
    <border>
      <left style="thin">
        <color theme="0" tint="-0.24994659260841701"/>
      </left>
      <right/>
      <top style="thin">
        <color rgb="FFEAEAEA"/>
      </top>
      <bottom style="thin">
        <color rgb="FFEAEAEA"/>
      </bottom>
      <diagonal/>
    </border>
    <border>
      <left/>
      <right style="thin">
        <color theme="0" tint="-0.24994659260841701"/>
      </right>
      <top style="thin">
        <color rgb="FFEAEAEA"/>
      </top>
      <bottom style="thin">
        <color rgb="FFEAEAEA"/>
      </bottom>
      <diagonal/>
    </border>
    <border>
      <left style="thin">
        <color theme="0" tint="-0.24994659260841701"/>
      </left>
      <right style="thin">
        <color theme="0" tint="-0.24994659260841701"/>
      </right>
      <top style="thin">
        <color rgb="FFEAEAEA"/>
      </top>
      <bottom style="thin">
        <color rgb="FFEAEAEA"/>
      </bottom>
      <diagonal/>
    </border>
    <border>
      <left style="thick">
        <color theme="4"/>
      </left>
      <right style="thick">
        <color theme="4"/>
      </right>
      <top style="thin">
        <color theme="4"/>
      </top>
      <bottom/>
      <diagonal/>
    </border>
    <border>
      <left/>
      <right/>
      <top style="thin">
        <color theme="4" tint="0.79995117038483843"/>
      </top>
      <bottom style="thin">
        <color theme="4" tint="0.79995117038483843"/>
      </bottom>
      <diagonal/>
    </border>
    <border>
      <left style="thin">
        <color theme="4" tint="0.79992065187536243"/>
      </left>
      <right style="thin">
        <color theme="4" tint="0.79992065187536243"/>
      </right>
      <top style="thin">
        <color theme="4" tint="0.79992065187536243"/>
      </top>
      <bottom style="thin">
        <color theme="4" tint="0.79992065187536243"/>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3" fillId="17" borderId="1" applyNumberFormat="0" applyAlignment="0" applyProtection="0"/>
    <xf numFmtId="0" fontId="14" fillId="18" borderId="2" applyNumberFormat="0" applyAlignment="0" applyProtection="0"/>
    <xf numFmtId="0" fontId="15" fillId="0" borderId="0" applyNumberFormat="0" applyFill="0" applyBorder="0" applyAlignment="0" applyProtection="0"/>
    <xf numFmtId="0" fontId="16" fillId="19"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 fillId="0" borderId="0" applyNumberFormat="0" applyFill="0" applyBorder="0" applyAlignment="0" applyProtection="0">
      <alignment vertical="top"/>
      <protection locked="0"/>
    </xf>
    <xf numFmtId="0" fontId="20" fillId="11" borderId="1" applyNumberFormat="0" applyAlignment="0" applyProtection="0"/>
    <xf numFmtId="0" fontId="21" fillId="0" borderId="6" applyNumberFormat="0" applyFill="0" applyAlignment="0" applyProtection="0"/>
    <xf numFmtId="0" fontId="22" fillId="5" borderId="0" applyNumberFormat="0" applyBorder="0" applyAlignment="0" applyProtection="0"/>
    <xf numFmtId="0" fontId="5" fillId="5" borderId="7" applyNumberFormat="0" applyFont="0" applyAlignment="0" applyProtection="0"/>
    <xf numFmtId="0" fontId="23" fillId="17" borderId="8" applyNumberFormat="0" applyAlignment="0" applyProtection="0"/>
    <xf numFmtId="9" fontId="1"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221">
    <xf numFmtId="0" fontId="0" fillId="0" borderId="0" xfId="0"/>
    <xf numFmtId="0" fontId="3" fillId="0" borderId="0" xfId="0" applyFont="1"/>
    <xf numFmtId="0" fontId="1" fillId="0" borderId="0" xfId="0" applyFont="1"/>
    <xf numFmtId="0" fontId="1" fillId="0" borderId="0" xfId="0" applyFont="1" applyAlignment="1">
      <alignment horizontal="left" indent="1"/>
    </xf>
    <xf numFmtId="0" fontId="7" fillId="0" borderId="0" xfId="0" applyFont="1"/>
    <xf numFmtId="0" fontId="1" fillId="0" borderId="0" xfId="0" applyFont="1" applyAlignment="1">
      <alignment horizontal="left" wrapText="1" indent="1"/>
    </xf>
    <xf numFmtId="0" fontId="1" fillId="0" borderId="0" xfId="0" applyFont="1" applyAlignment="1">
      <alignment horizontal="center"/>
    </xf>
    <xf numFmtId="0" fontId="1" fillId="0" borderId="0" xfId="0" quotePrefix="1" applyFont="1" applyAlignment="1">
      <alignment horizontal="left" wrapText="1" indent="1"/>
    </xf>
    <xf numFmtId="0" fontId="7" fillId="0" borderId="0" xfId="0" applyFont="1" applyAlignment="1">
      <alignment horizontal="left" wrapText="1" indent="1"/>
    </xf>
    <xf numFmtId="0" fontId="30" fillId="0" borderId="0" xfId="0" applyFont="1"/>
    <xf numFmtId="0" fontId="30" fillId="0" borderId="0" xfId="0" applyFont="1" applyAlignment="1">
      <alignment wrapText="1"/>
    </xf>
    <xf numFmtId="0" fontId="3" fillId="0" borderId="0" xfId="0" applyFont="1" applyAlignment="1">
      <alignment wrapText="1"/>
    </xf>
    <xf numFmtId="0" fontId="30" fillId="0" borderId="0" xfId="0" applyFont="1" applyAlignment="1">
      <alignment horizontal="left" wrapText="1" indent="1"/>
    </xf>
    <xf numFmtId="0" fontId="1" fillId="0" borderId="0" xfId="0" applyFont="1" applyAlignment="1">
      <alignment horizontal="right"/>
    </xf>
    <xf numFmtId="0" fontId="0" fillId="0" borderId="0" xfId="0" applyAlignment="1">
      <alignment horizontal="center"/>
    </xf>
    <xf numFmtId="0" fontId="0" fillId="21" borderId="0" xfId="0" applyFill="1"/>
    <xf numFmtId="0" fontId="3" fillId="0" borderId="0" xfId="0" applyFont="1" applyAlignment="1">
      <alignment horizontal="left" vertical="center"/>
    </xf>
    <xf numFmtId="0" fontId="0" fillId="0" borderId="0" xfId="0" applyAlignment="1">
      <alignment horizontal="left" vertical="center"/>
    </xf>
    <xf numFmtId="0" fontId="0" fillId="0" borderId="11" xfId="0" applyBorder="1" applyAlignment="1">
      <alignment horizontal="left" indent="1"/>
    </xf>
    <xf numFmtId="0" fontId="0" fillId="0" borderId="11" xfId="0" applyBorder="1" applyAlignment="1">
      <alignment horizontal="left" vertical="center"/>
    </xf>
    <xf numFmtId="0" fontId="1" fillId="0" borderId="11" xfId="0" applyFont="1" applyBorder="1" applyAlignment="1">
      <alignment horizontal="left" vertical="center"/>
    </xf>
    <xf numFmtId="0" fontId="1" fillId="0" borderId="11" xfId="0" applyFont="1" applyBorder="1" applyAlignment="1">
      <alignment horizontal="left" indent="1"/>
    </xf>
    <xf numFmtId="0" fontId="41" fillId="23" borderId="0" xfId="0" applyFont="1" applyFill="1" applyAlignment="1" applyProtection="1">
      <alignment horizontal="left" vertical="center" indent="1"/>
      <protection locked="0"/>
    </xf>
    <xf numFmtId="0" fontId="42" fillId="23" borderId="0" xfId="0" applyFont="1" applyFill="1" applyAlignment="1">
      <alignment vertical="center"/>
    </xf>
    <xf numFmtId="0" fontId="43" fillId="23" borderId="0" xfId="0" applyFont="1" applyFill="1"/>
    <xf numFmtId="0" fontId="45" fillId="23" borderId="0" xfId="0" applyFont="1" applyFill="1" applyAlignment="1" applyProtection="1">
      <alignment vertical="center"/>
      <protection locked="0"/>
    </xf>
    <xf numFmtId="0" fontId="46" fillId="23" borderId="0" xfId="0" applyFont="1" applyFill="1" applyAlignment="1">
      <alignment vertical="center"/>
    </xf>
    <xf numFmtId="0" fontId="0" fillId="25" borderId="0" xfId="0" applyFill="1"/>
    <xf numFmtId="0" fontId="1" fillId="25" borderId="0" xfId="0" applyFont="1" applyFill="1"/>
    <xf numFmtId="0" fontId="1" fillId="25" borderId="0" xfId="0" applyFont="1" applyFill="1" applyAlignment="1">
      <alignment vertical="center"/>
    </xf>
    <xf numFmtId="0" fontId="0" fillId="24" borderId="0" xfId="0" applyFill="1" applyAlignment="1">
      <alignment vertical="center"/>
    </xf>
    <xf numFmtId="0" fontId="44" fillId="24" borderId="0" xfId="0" applyFont="1" applyFill="1" applyAlignment="1">
      <alignment vertical="center"/>
    </xf>
    <xf numFmtId="0" fontId="3" fillId="0" borderId="13" xfId="0" applyFont="1" applyBorder="1" applyAlignment="1">
      <alignment vertical="center"/>
    </xf>
    <xf numFmtId="14" fontId="0" fillId="0" borderId="11" xfId="0" applyNumberFormat="1" applyBorder="1" applyAlignment="1"/>
    <xf numFmtId="14" fontId="1" fillId="0" borderId="11" xfId="0" applyNumberFormat="1" applyFont="1" applyBorder="1" applyAlignment="1"/>
    <xf numFmtId="0" fontId="50" fillId="26" borderId="16" xfId="0" applyFont="1" applyFill="1" applyBorder="1" applyAlignment="1">
      <alignment horizontal="left" vertical="center"/>
    </xf>
    <xf numFmtId="0" fontId="51" fillId="26" borderId="16" xfId="0" applyFont="1" applyFill="1" applyBorder="1" applyAlignment="1">
      <alignment vertical="center"/>
    </xf>
    <xf numFmtId="0" fontId="0" fillId="0" borderId="0" xfId="0"/>
    <xf numFmtId="0" fontId="1" fillId="27" borderId="0" xfId="0" applyFont="1" applyFill="1"/>
    <xf numFmtId="0" fontId="27" fillId="27" borderId="0" xfId="0" applyFont="1" applyFill="1" applyAlignment="1">
      <alignment horizontal="left" wrapText="1" indent="1"/>
    </xf>
    <xf numFmtId="0" fontId="32" fillId="27" borderId="0" xfId="0" applyFont="1" applyFill="1"/>
    <xf numFmtId="0" fontId="27" fillId="27" borderId="0" xfId="0" applyFont="1" applyFill="1"/>
    <xf numFmtId="0" fontId="2" fillId="27" borderId="0" xfId="34" applyFill="1" applyAlignment="1" applyProtection="1">
      <alignment horizontal="left" wrapText="1"/>
    </xf>
    <xf numFmtId="0" fontId="27" fillId="27" borderId="0" xfId="0" applyFont="1" applyFill="1" applyAlignment="1">
      <alignment horizontal="left" wrapText="1"/>
    </xf>
    <xf numFmtId="0" fontId="4" fillId="27" borderId="0" xfId="0" applyFont="1" applyFill="1" applyAlignment="1">
      <alignment horizontal="left" wrapText="1"/>
    </xf>
    <xf numFmtId="0" fontId="28" fillId="27" borderId="0" xfId="0" applyFont="1" applyFill="1" applyAlignment="1">
      <alignment horizontal="left" wrapText="1"/>
    </xf>
    <xf numFmtId="0" fontId="27" fillId="27" borderId="0" xfId="0" applyFont="1" applyFill="1" applyAlignment="1">
      <alignment horizontal="left"/>
    </xf>
    <xf numFmtId="0" fontId="40" fillId="27" borderId="0" xfId="0" applyFont="1" applyFill="1" applyAlignment="1">
      <alignment horizontal="left" wrapText="1"/>
    </xf>
    <xf numFmtId="0" fontId="1" fillId="0" borderId="0" xfId="0" applyFont="1"/>
    <xf numFmtId="0" fontId="50" fillId="26" borderId="16" xfId="0" applyFont="1" applyFill="1" applyBorder="1" applyAlignment="1">
      <alignment horizontal="left" vertical="center"/>
    </xf>
    <xf numFmtId="14" fontId="0" fillId="20" borderId="11" xfId="0" applyNumberFormat="1" applyFill="1" applyBorder="1"/>
    <xf numFmtId="0" fontId="52" fillId="20" borderId="11" xfId="0" applyFont="1" applyFill="1" applyBorder="1" applyAlignment="1">
      <alignment horizontal="left" indent="1"/>
    </xf>
    <xf numFmtId="0" fontId="0" fillId="20" borderId="11" xfId="0" applyFill="1" applyBorder="1" applyAlignment="1">
      <alignment horizontal="left" vertical="center"/>
    </xf>
    <xf numFmtId="0" fontId="44" fillId="25" borderId="0" xfId="0" applyFont="1" applyFill="1"/>
    <xf numFmtId="0" fontId="53" fillId="25" borderId="0" xfId="0" applyFont="1" applyFill="1" applyAlignment="1">
      <alignment wrapText="1"/>
    </xf>
    <xf numFmtId="0" fontId="54" fillId="25" borderId="0" xfId="0" applyFont="1" applyFill="1"/>
    <xf numFmtId="0" fontId="54" fillId="25" borderId="0" xfId="0" applyFont="1" applyFill="1" applyAlignment="1">
      <alignment horizontal="left" vertical="center"/>
    </xf>
    <xf numFmtId="0" fontId="43" fillId="28" borderId="0" xfId="0" applyFont="1" applyFill="1" applyAlignment="1">
      <alignment horizontal="center" vertical="center"/>
    </xf>
    <xf numFmtId="0" fontId="53" fillId="29" borderId="0" xfId="0" applyFont="1" applyFill="1" applyAlignment="1">
      <alignment vertical="center"/>
    </xf>
    <xf numFmtId="0" fontId="53" fillId="29" borderId="0" xfId="0" applyFont="1" applyFill="1" applyAlignment="1">
      <alignment horizontal="right" vertical="center"/>
    </xf>
    <xf numFmtId="0" fontId="3" fillId="0" borderId="0" xfId="0" applyFont="1" applyAlignment="1">
      <alignment vertical="center"/>
    </xf>
    <xf numFmtId="0" fontId="55" fillId="25" borderId="0" xfId="34" applyFont="1" applyFill="1" applyAlignment="1" applyProtection="1"/>
    <xf numFmtId="0" fontId="56" fillId="25" borderId="0" xfId="0" applyFont="1" applyFill="1" applyAlignment="1">
      <alignment horizontal="right"/>
    </xf>
    <xf numFmtId="0" fontId="57" fillId="25" borderId="0" xfId="0" applyFont="1" applyFill="1" applyAlignment="1">
      <alignment horizontal="right" vertical="center"/>
    </xf>
    <xf numFmtId="0" fontId="58" fillId="25" borderId="0" xfId="34" applyFont="1" applyFill="1" applyAlignment="1" applyProtection="1">
      <alignment horizontal="center" vertical="center"/>
    </xf>
    <xf numFmtId="0" fontId="56" fillId="25" borderId="0" xfId="0" applyFont="1" applyFill="1" applyAlignment="1">
      <alignment horizontal="left"/>
    </xf>
    <xf numFmtId="0" fontId="59" fillId="23" borderId="0" xfId="0" applyFont="1" applyFill="1"/>
    <xf numFmtId="0" fontId="60" fillId="0" borderId="0" xfId="0" applyFont="1" applyAlignment="1">
      <alignment vertical="top"/>
    </xf>
    <xf numFmtId="0" fontId="37" fillId="0" borderId="0" xfId="34" applyFont="1" applyFill="1" applyAlignment="1" applyProtection="1">
      <alignment horizontal="left" vertical="top" indent="1"/>
    </xf>
    <xf numFmtId="0" fontId="1" fillId="0" borderId="0" xfId="0" applyFont="1" applyAlignment="1">
      <alignment horizontal="left" vertical="center" indent="1"/>
    </xf>
    <xf numFmtId="0" fontId="1" fillId="0" borderId="0" xfId="0" applyFont="1" applyAlignment="1">
      <alignment horizontal="left" vertical="center" wrapText="1" indent="1"/>
    </xf>
    <xf numFmtId="0" fontId="1" fillId="0" borderId="12" xfId="0" applyFont="1" applyBorder="1" applyAlignment="1">
      <alignment horizontal="center" vertical="center"/>
    </xf>
    <xf numFmtId="0" fontId="30" fillId="0" borderId="0" xfId="0" applyFont="1" applyAlignment="1">
      <alignment horizontal="left" vertical="center" indent="1"/>
    </xf>
    <xf numFmtId="0" fontId="0" fillId="0" borderId="0" xfId="0" applyAlignment="1">
      <alignment vertical="center"/>
    </xf>
    <xf numFmtId="0" fontId="34" fillId="0" borderId="0" xfId="0" applyFont="1" applyAlignment="1">
      <alignment vertical="center"/>
    </xf>
    <xf numFmtId="0" fontId="1" fillId="0" borderId="0" xfId="0" applyFont="1" applyAlignment="1">
      <alignment horizontal="left" vertical="top" wrapText="1" indent="1"/>
    </xf>
    <xf numFmtId="0" fontId="1" fillId="0" borderId="0" xfId="0" applyFont="1" applyAlignment="1">
      <alignment vertical="top" wrapText="1"/>
    </xf>
    <xf numFmtId="0" fontId="43" fillId="23" borderId="0" xfId="0" applyFont="1" applyFill="1" applyAlignment="1">
      <alignment vertical="top"/>
    </xf>
    <xf numFmtId="0" fontId="43" fillId="23" borderId="0" xfId="0" applyFont="1" applyFill="1" applyAlignment="1">
      <alignment horizontal="right" vertical="top"/>
    </xf>
    <xf numFmtId="0" fontId="61" fillId="23" borderId="0" xfId="34" applyFont="1" applyFill="1" applyAlignment="1" applyProtection="1">
      <alignment horizontal="left" vertical="top"/>
    </xf>
    <xf numFmtId="0" fontId="62" fillId="23" borderId="0" xfId="0" applyFont="1" applyFill="1" applyAlignment="1">
      <alignment vertical="top"/>
    </xf>
    <xf numFmtId="0" fontId="63" fillId="23" borderId="0" xfId="0" applyFont="1" applyFill="1" applyAlignment="1">
      <alignment vertical="top"/>
    </xf>
    <xf numFmtId="0" fontId="59" fillId="23" borderId="0" xfId="0" applyFont="1" applyFill="1" applyAlignment="1">
      <alignment vertical="top"/>
    </xf>
    <xf numFmtId="0" fontId="64" fillId="23" borderId="0" xfId="0" applyFont="1" applyFill="1" applyAlignment="1">
      <alignment vertical="top"/>
    </xf>
    <xf numFmtId="0" fontId="65" fillId="25" borderId="0" xfId="0" applyFont="1" applyFill="1" applyAlignment="1">
      <alignment vertical="top"/>
    </xf>
    <xf numFmtId="0" fontId="35" fillId="25" borderId="0" xfId="0" applyFont="1" applyFill="1" applyAlignment="1">
      <alignment horizontal="center" vertical="top"/>
    </xf>
    <xf numFmtId="0" fontId="1" fillId="25" borderId="0" xfId="0" applyFont="1" applyFill="1" applyAlignment="1">
      <alignment vertical="top"/>
    </xf>
    <xf numFmtId="0" fontId="60" fillId="0" borderId="0" xfId="0" applyFont="1" applyAlignment="1">
      <alignment horizontal="left" indent="1"/>
    </xf>
    <xf numFmtId="0" fontId="49" fillId="0" borderId="0" xfId="0" applyFont="1" applyAlignment="1">
      <alignment horizontal="left" indent="1"/>
    </xf>
    <xf numFmtId="0" fontId="35" fillId="0" borderId="0" xfId="0" applyFont="1" applyAlignment="1">
      <alignment horizontal="center"/>
    </xf>
    <xf numFmtId="0" fontId="57" fillId="0" borderId="0" xfId="0" applyFont="1" applyAlignment="1">
      <alignment horizontal="right"/>
    </xf>
    <xf numFmtId="49" fontId="27" fillId="0" borderId="20" xfId="0" quotePrefix="1" applyNumberFormat="1" applyFont="1" applyBorder="1" applyAlignment="1">
      <alignment horizontal="center" vertical="center"/>
    </xf>
    <xf numFmtId="0" fontId="67" fillId="23" borderId="0" xfId="0" applyFont="1" applyFill="1" applyAlignment="1">
      <alignment horizontal="center"/>
    </xf>
    <xf numFmtId="0" fontId="67" fillId="23" borderId="0" xfId="0" applyFont="1" applyFill="1"/>
    <xf numFmtId="0" fontId="9" fillId="0" borderId="0" xfId="0" applyFont="1" applyAlignment="1">
      <alignment horizontal="center"/>
    </xf>
    <xf numFmtId="0" fontId="27" fillId="0" borderId="20" xfId="0" applyFont="1" applyBorder="1" applyAlignment="1">
      <alignment horizontal="center" vertical="center"/>
    </xf>
    <xf numFmtId="0" fontId="56" fillId="0" borderId="0" xfId="0" applyFont="1" applyAlignment="1">
      <alignment horizontal="left" vertical="center"/>
    </xf>
    <xf numFmtId="0" fontId="56" fillId="0" borderId="0" xfId="0" applyFont="1" applyAlignment="1">
      <alignment horizontal="left" indent="1"/>
    </xf>
    <xf numFmtId="0" fontId="1" fillId="0" borderId="0" xfId="0" applyFont="1" applyAlignment="1">
      <alignment horizontal="left" vertical="top" indent="1"/>
    </xf>
    <xf numFmtId="0" fontId="68" fillId="0" borderId="0" xfId="0" applyFont="1" applyAlignment="1">
      <alignment horizontal="left" vertical="center"/>
    </xf>
    <xf numFmtId="0" fontId="56" fillId="0" borderId="0" xfId="0" applyFont="1" applyAlignment="1">
      <alignment horizontal="left" vertical="top" indent="1"/>
    </xf>
    <xf numFmtId="0" fontId="69" fillId="23" borderId="0" xfId="0" applyFont="1" applyFill="1" applyAlignment="1">
      <alignment vertical="top"/>
    </xf>
    <xf numFmtId="0" fontId="70" fillId="21" borderId="0" xfId="0" applyFont="1" applyFill="1" applyAlignment="1">
      <alignment vertical="top"/>
    </xf>
    <xf numFmtId="0" fontId="55" fillId="21" borderId="0" xfId="34" applyFont="1" applyFill="1" applyAlignment="1" applyProtection="1"/>
    <xf numFmtId="0" fontId="1" fillId="21" borderId="0" xfId="0" applyFont="1" applyFill="1" applyAlignment="1">
      <alignment horizontal="right" vertical="top"/>
    </xf>
    <xf numFmtId="0" fontId="60" fillId="25" borderId="0" xfId="0" applyFont="1" applyFill="1" applyAlignment="1">
      <alignment horizontal="left" vertical="center"/>
    </xf>
    <xf numFmtId="0" fontId="34" fillId="0" borderId="0" xfId="0" applyFont="1" applyAlignment="1">
      <alignment horizontal="left" indent="1"/>
    </xf>
    <xf numFmtId="0" fontId="4" fillId="0" borderId="0" xfId="0" applyFont="1" applyAlignment="1">
      <alignment horizontal="left" indent="1"/>
    </xf>
    <xf numFmtId="0" fontId="2" fillId="0" borderId="0" xfId="34" applyFill="1" applyAlignment="1" applyProtection="1">
      <alignment horizontal="left" indent="1"/>
    </xf>
    <xf numFmtId="0" fontId="1" fillId="0" borderId="0" xfId="0" applyFont="1" applyAlignment="1">
      <alignment horizontal="left" wrapText="1" indent="2"/>
    </xf>
    <xf numFmtId="0" fontId="7" fillId="0" borderId="0" xfId="0" applyFont="1" applyAlignment="1">
      <alignment horizontal="left" indent="1"/>
    </xf>
    <xf numFmtId="0" fontId="1" fillId="0" borderId="0" xfId="0" applyFont="1" applyAlignment="1">
      <alignment horizontal="left" vertical="top" wrapText="1" indent="2"/>
    </xf>
    <xf numFmtId="0" fontId="31" fillId="0" borderId="0" xfId="0" applyFont="1" applyAlignment="1">
      <alignment horizontal="left" indent="1"/>
    </xf>
    <xf numFmtId="0" fontId="30" fillId="0" borderId="0" xfId="0" applyFont="1" applyAlignment="1">
      <alignment horizontal="left" wrapText="1" indent="2"/>
    </xf>
    <xf numFmtId="0" fontId="30" fillId="0" borderId="0" xfId="0" quotePrefix="1" applyFont="1" applyAlignment="1">
      <alignment horizontal="left" wrapText="1" indent="2"/>
    </xf>
    <xf numFmtId="0" fontId="1" fillId="0" borderId="0" xfId="0" applyFont="1" applyAlignment="1">
      <alignment horizontal="left" indent="2"/>
    </xf>
    <xf numFmtId="0" fontId="1" fillId="0" borderId="23" xfId="0" applyFont="1" applyBorder="1" applyAlignment="1">
      <alignment horizontal="center" vertical="center"/>
    </xf>
    <xf numFmtId="0" fontId="34" fillId="0" borderId="0" xfId="0" applyFont="1" applyAlignment="1">
      <alignment horizontal="left"/>
    </xf>
    <xf numFmtId="0" fontId="67" fillId="23" borderId="0" xfId="0" applyFont="1" applyFill="1" applyAlignment="1">
      <alignment horizontal="center" vertical="center"/>
    </xf>
    <xf numFmtId="0" fontId="1" fillId="0" borderId="23" xfId="0" applyFont="1" applyBorder="1" applyAlignment="1">
      <alignment horizontal="left" vertical="center"/>
    </xf>
    <xf numFmtId="0" fontId="7" fillId="0" borderId="0" xfId="0" quotePrefix="1" applyFont="1" applyAlignment="1">
      <alignment horizontal="left" wrapText="1" indent="1"/>
    </xf>
    <xf numFmtId="0" fontId="72" fillId="25" borderId="0" xfId="0" applyFont="1" applyFill="1" applyAlignment="1">
      <alignment horizontal="right" vertical="top"/>
    </xf>
    <xf numFmtId="0" fontId="72" fillId="25" borderId="0" xfId="0" applyFont="1" applyFill="1" applyAlignment="1">
      <alignment vertical="top"/>
    </xf>
    <xf numFmtId="0" fontId="30" fillId="0" borderId="0" xfId="0" applyFont="1" applyAlignment="1">
      <alignment horizontal="left" vertical="top" wrapText="1" indent="1"/>
    </xf>
    <xf numFmtId="0" fontId="9" fillId="0" borderId="13" xfId="0" applyFont="1" applyFill="1" applyBorder="1" applyAlignment="1">
      <alignment vertical="center"/>
    </xf>
    <xf numFmtId="0" fontId="3" fillId="0" borderId="13" xfId="0" applyFont="1" applyFill="1" applyBorder="1" applyAlignment="1" applyProtection="1">
      <alignment horizontal="left" vertical="center"/>
      <protection locked="0"/>
    </xf>
    <xf numFmtId="0" fontId="3" fillId="0" borderId="13" xfId="0" applyFont="1" applyFill="1" applyBorder="1" applyAlignment="1" applyProtection="1">
      <alignment vertical="center"/>
      <protection locked="0"/>
    </xf>
    <xf numFmtId="0" fontId="3" fillId="0" borderId="13" xfId="0" applyFont="1" applyFill="1" applyBorder="1" applyAlignment="1" applyProtection="1">
      <alignment horizontal="right" vertical="center"/>
      <protection locked="0"/>
    </xf>
    <xf numFmtId="0" fontId="36" fillId="0" borderId="24" xfId="0" applyFont="1" applyFill="1" applyBorder="1" applyAlignment="1" applyProtection="1">
      <alignment horizontal="center" vertical="center" shrinkToFit="1"/>
      <protection locked="0"/>
    </xf>
    <xf numFmtId="0" fontId="36" fillId="0" borderId="13" xfId="0" applyFont="1" applyFill="1" applyBorder="1" applyAlignment="1" applyProtection="1">
      <alignment horizontal="center" vertical="center" shrinkToFit="1"/>
      <protection locked="0"/>
    </xf>
    <xf numFmtId="1" fontId="36" fillId="0" borderId="24" xfId="0" applyNumberFormat="1" applyFont="1" applyFill="1" applyBorder="1" applyAlignment="1" applyProtection="1">
      <alignment horizontal="center" vertical="center"/>
      <protection locked="0"/>
    </xf>
    <xf numFmtId="1" fontId="36" fillId="0" borderId="13" xfId="0" applyNumberFormat="1" applyFont="1" applyFill="1" applyBorder="1" applyAlignment="1" applyProtection="1">
      <alignment horizontal="center" vertical="center"/>
      <protection locked="0"/>
    </xf>
    <xf numFmtId="9" fontId="36" fillId="0" borderId="13" xfId="40" applyFont="1" applyFill="1" applyBorder="1" applyAlignment="1" applyProtection="1">
      <alignment horizontal="center" vertical="center"/>
      <protection locked="0"/>
    </xf>
    <xf numFmtId="1" fontId="29" fillId="0" borderId="13" xfId="0" applyNumberFormat="1" applyFont="1" applyFill="1" applyBorder="1" applyAlignment="1">
      <alignment horizontal="center" vertical="center"/>
    </xf>
    <xf numFmtId="0" fontId="8" fillId="0" borderId="13" xfId="0" applyFont="1" applyFill="1" applyBorder="1" applyAlignment="1" applyProtection="1">
      <alignment vertical="center"/>
      <protection locked="0"/>
    </xf>
    <xf numFmtId="0" fontId="3" fillId="0" borderId="24" xfId="0" applyFont="1" applyFill="1" applyBorder="1" applyAlignment="1" applyProtection="1">
      <alignment horizontal="center" vertical="center" shrinkToFit="1"/>
      <protection locked="0"/>
    </xf>
    <xf numFmtId="0" fontId="3" fillId="0" borderId="13" xfId="0" applyFont="1" applyFill="1" applyBorder="1" applyAlignment="1" applyProtection="1">
      <alignment horizontal="center" vertical="center" shrinkToFit="1"/>
      <protection locked="0"/>
    </xf>
    <xf numFmtId="1" fontId="3" fillId="0" borderId="24" xfId="0" applyNumberFormat="1" applyFont="1" applyFill="1" applyBorder="1" applyAlignment="1" applyProtection="1">
      <alignment horizontal="center" vertical="center"/>
      <protection locked="0"/>
    </xf>
    <xf numFmtId="1" fontId="3" fillId="0" borderId="13" xfId="40" applyNumberFormat="1" applyFont="1" applyFill="1" applyBorder="1" applyAlignment="1" applyProtection="1">
      <alignment horizontal="center" vertical="center"/>
      <protection locked="0"/>
    </xf>
    <xf numFmtId="9" fontId="3" fillId="0" borderId="13" xfId="40" applyFont="1" applyFill="1" applyBorder="1" applyAlignment="1" applyProtection="1">
      <alignment horizontal="center" vertical="center"/>
      <protection locked="0"/>
    </xf>
    <xf numFmtId="14" fontId="36" fillId="0" borderId="13" xfId="0" applyNumberFormat="1" applyFont="1" applyFill="1" applyBorder="1" applyAlignment="1" applyProtection="1">
      <alignment horizontal="right" vertical="center" shrinkToFit="1"/>
      <protection locked="0"/>
    </xf>
    <xf numFmtId="0" fontId="44" fillId="25" borderId="0" xfId="0" applyFont="1" applyFill="1" applyAlignment="1">
      <alignment horizontal="right" vertical="center"/>
    </xf>
    <xf numFmtId="0" fontId="75" fillId="0" borderId="0" xfId="0" applyFont="1" applyAlignment="1">
      <alignment horizontal="center" vertical="center"/>
    </xf>
    <xf numFmtId="0" fontId="4" fillId="21" borderId="0" xfId="0" applyFont="1" applyFill="1" applyAlignment="1">
      <alignment horizontal="left" indent="1"/>
    </xf>
    <xf numFmtId="14" fontId="77" fillId="32" borderId="0" xfId="0" applyNumberFormat="1" applyFont="1" applyFill="1" applyAlignment="1">
      <alignment horizontal="center"/>
    </xf>
    <xf numFmtId="14" fontId="76" fillId="33" borderId="0" xfId="0" applyNumberFormat="1" applyFont="1" applyFill="1" applyAlignment="1">
      <alignment horizontal="center"/>
    </xf>
    <xf numFmtId="0" fontId="0" fillId="25" borderId="0" xfId="0" applyFill="1" applyAlignment="1">
      <alignment vertical="center"/>
    </xf>
    <xf numFmtId="0" fontId="44" fillId="0" borderId="15" xfId="0" applyFont="1" applyBorder="1" applyAlignment="1" applyProtection="1">
      <alignment horizontal="center" vertical="center" shrinkToFit="1"/>
      <protection locked="0"/>
    </xf>
    <xf numFmtId="0" fontId="6" fillId="25" borderId="0" xfId="0" applyFont="1" applyFill="1" applyAlignment="1">
      <alignment vertical="center"/>
    </xf>
    <xf numFmtId="0" fontId="3" fillId="25" borderId="0" xfId="0" applyFont="1" applyFill="1" applyAlignment="1">
      <alignment vertical="center"/>
    </xf>
    <xf numFmtId="0" fontId="78" fillId="25" borderId="0" xfId="0" applyFont="1" applyFill="1" applyAlignment="1">
      <alignment vertical="center"/>
    </xf>
    <xf numFmtId="0" fontId="68" fillId="25" borderId="0" xfId="0" applyNumberFormat="1" applyFont="1" applyFill="1" applyAlignment="1">
      <alignment horizontal="center" vertical="center"/>
    </xf>
    <xf numFmtId="0" fontId="79" fillId="25" borderId="0" xfId="0" applyFont="1" applyFill="1" applyAlignment="1">
      <alignment horizontal="right" vertical="center"/>
    </xf>
    <xf numFmtId="14" fontId="68" fillId="25" borderId="0" xfId="0" applyNumberFormat="1" applyFont="1" applyFill="1" applyAlignment="1">
      <alignment horizontal="center" vertical="center"/>
    </xf>
    <xf numFmtId="0" fontId="49" fillId="31" borderId="15" xfId="0" quotePrefix="1" applyFont="1" applyFill="1" applyBorder="1" applyAlignment="1" applyProtection="1">
      <alignment horizontal="center" vertical="center"/>
      <protection locked="0"/>
    </xf>
    <xf numFmtId="0" fontId="39" fillId="34" borderId="13" xfId="0" applyFont="1" applyFill="1" applyBorder="1" applyAlignment="1">
      <alignment vertical="center"/>
    </xf>
    <xf numFmtId="0" fontId="74" fillId="34" borderId="13" xfId="0" applyFont="1" applyFill="1" applyBorder="1" applyAlignment="1">
      <alignment vertical="center"/>
    </xf>
    <xf numFmtId="0" fontId="39" fillId="34" borderId="13" xfId="0" applyFont="1" applyFill="1" applyBorder="1" applyAlignment="1">
      <alignment horizontal="left" vertical="center"/>
    </xf>
    <xf numFmtId="0" fontId="36" fillId="34" borderId="13" xfId="0" applyFont="1" applyFill="1" applyBorder="1" applyAlignment="1">
      <alignment vertical="center"/>
    </xf>
    <xf numFmtId="0" fontId="36" fillId="34" borderId="13" xfId="0" applyFont="1" applyFill="1" applyBorder="1" applyAlignment="1">
      <alignment horizontal="right" vertical="center"/>
    </xf>
    <xf numFmtId="0" fontId="36" fillId="34" borderId="24" xfId="0" applyFont="1" applyFill="1" applyBorder="1" applyAlignment="1">
      <alignment vertical="center"/>
    </xf>
    <xf numFmtId="0" fontId="3" fillId="21" borderId="13" xfId="0" applyFont="1" applyFill="1" applyBorder="1" applyAlignment="1">
      <alignment vertical="center"/>
    </xf>
    <xf numFmtId="0" fontId="1" fillId="0" borderId="13" xfId="0" applyFont="1" applyFill="1" applyBorder="1" applyAlignment="1">
      <alignment horizontal="center" vertical="center"/>
    </xf>
    <xf numFmtId="0" fontId="1" fillId="21" borderId="13" xfId="0" applyFont="1" applyFill="1" applyBorder="1" applyAlignment="1">
      <alignment horizontal="center" vertical="center"/>
    </xf>
    <xf numFmtId="0" fontId="56" fillId="24" borderId="0" xfId="0" applyFont="1" applyFill="1" applyAlignment="1">
      <alignment horizontal="right" vertical="center"/>
    </xf>
    <xf numFmtId="0" fontId="56" fillId="24" borderId="0" xfId="0" applyFont="1" applyFill="1" applyAlignment="1">
      <alignment vertical="center"/>
    </xf>
    <xf numFmtId="0" fontId="80" fillId="0" borderId="13" xfId="0" applyFont="1" applyFill="1" applyBorder="1" applyAlignment="1">
      <alignment horizontal="center" vertical="center"/>
    </xf>
    <xf numFmtId="0" fontId="80" fillId="21" borderId="13" xfId="0" applyFont="1" applyFill="1" applyBorder="1" applyAlignment="1">
      <alignment horizontal="center" vertical="center"/>
    </xf>
    <xf numFmtId="167" fontId="44" fillId="25" borderId="0" xfId="0" applyNumberFormat="1" applyFont="1" applyFill="1" applyBorder="1" applyAlignment="1" applyProtection="1">
      <alignment horizontal="left" vertical="center" shrinkToFit="1"/>
    </xf>
    <xf numFmtId="0" fontId="43" fillId="23" borderId="0" xfId="34" applyFont="1" applyFill="1" applyAlignment="1" applyProtection="1">
      <alignment horizontal="center" vertical="center"/>
    </xf>
    <xf numFmtId="0" fontId="69" fillId="23" borderId="0" xfId="34" applyFont="1" applyFill="1" applyAlignment="1" applyProtection="1">
      <alignment horizontal="center" vertical="center"/>
    </xf>
    <xf numFmtId="0" fontId="57" fillId="25" borderId="0" xfId="34" applyFont="1" applyFill="1" applyAlignment="1" applyProtection="1">
      <alignment horizontal="center" vertical="center"/>
    </xf>
    <xf numFmtId="0" fontId="81" fillId="0" borderId="13" xfId="40" applyNumberFormat="1" applyFont="1" applyFill="1" applyBorder="1" applyAlignment="1" applyProtection="1">
      <alignment horizontal="center" vertical="center"/>
      <protection locked="0"/>
    </xf>
    <xf numFmtId="0" fontId="81" fillId="21" borderId="13" xfId="0" applyNumberFormat="1" applyFont="1" applyFill="1" applyBorder="1" applyAlignment="1">
      <alignment vertical="center"/>
    </xf>
    <xf numFmtId="0" fontId="66" fillId="0" borderId="17" xfId="0" quotePrefix="1" applyNumberFormat="1" applyFont="1" applyBorder="1" applyAlignment="1">
      <alignment horizontal="center" vertical="center"/>
    </xf>
    <xf numFmtId="0" fontId="66" fillId="0" borderId="18" xfId="0" quotePrefix="1" applyNumberFormat="1" applyFont="1" applyBorder="1" applyAlignment="1">
      <alignment horizontal="center" vertical="center"/>
    </xf>
    <xf numFmtId="0" fontId="66" fillId="0" borderId="27" xfId="0" quotePrefix="1" applyNumberFormat="1" applyFont="1" applyBorder="1" applyAlignment="1">
      <alignment horizontal="center" vertical="center"/>
    </xf>
    <xf numFmtId="0" fontId="66" fillId="0" borderId="19" xfId="0" quotePrefix="1" applyNumberFormat="1" applyFont="1" applyBorder="1" applyAlignment="1">
      <alignment horizontal="center" vertical="center"/>
    </xf>
    <xf numFmtId="0" fontId="81" fillId="0" borderId="0" xfId="0" applyFont="1" applyAlignment="1">
      <alignment horizontal="center"/>
    </xf>
    <xf numFmtId="0" fontId="82" fillId="35" borderId="0" xfId="0" applyFont="1" applyFill="1" applyAlignment="1">
      <alignment horizontal="center" vertical="center"/>
    </xf>
    <xf numFmtId="14" fontId="36" fillId="0" borderId="25" xfId="0" applyNumberFormat="1" applyFont="1" applyFill="1" applyBorder="1" applyAlignment="1" applyProtection="1">
      <alignment horizontal="right" vertical="center" shrinkToFit="1"/>
      <protection locked="0"/>
    </xf>
    <xf numFmtId="14" fontId="38" fillId="0" borderId="25" xfId="0" applyNumberFormat="1" applyFont="1" applyFill="1" applyBorder="1" applyAlignment="1" applyProtection="1">
      <alignment horizontal="right" vertical="center" shrinkToFit="1"/>
      <protection locked="0"/>
    </xf>
    <xf numFmtId="14" fontId="36" fillId="34" borderId="25" xfId="0" applyNumberFormat="1" applyFont="1" applyFill="1" applyBorder="1" applyAlignment="1">
      <alignment vertical="center"/>
    </xf>
    <xf numFmtId="14" fontId="3" fillId="21" borderId="13" xfId="0" applyNumberFormat="1" applyFont="1" applyFill="1" applyBorder="1" applyAlignment="1">
      <alignment vertical="center"/>
    </xf>
    <xf numFmtId="164" fontId="36" fillId="21" borderId="13" xfId="0" applyNumberFormat="1" applyFont="1" applyFill="1" applyBorder="1" applyAlignment="1">
      <alignment horizontal="right" vertical="center" shrinkToFit="1"/>
    </xf>
    <xf numFmtId="0" fontId="3" fillId="0" borderId="26" xfId="0" applyNumberFormat="1" applyFont="1" applyFill="1" applyBorder="1" applyAlignment="1" applyProtection="1">
      <alignment horizontal="center" vertical="center"/>
      <protection locked="0"/>
    </xf>
    <xf numFmtId="0" fontId="3" fillId="0" borderId="26" xfId="40" applyNumberFormat="1" applyFont="1" applyFill="1" applyBorder="1" applyAlignment="1" applyProtection="1">
      <alignment horizontal="center" vertical="center"/>
      <protection locked="0"/>
    </xf>
    <xf numFmtId="0" fontId="3" fillId="21" borderId="26" xfId="0" applyNumberFormat="1" applyFont="1" applyFill="1" applyBorder="1" applyAlignment="1">
      <alignment horizontal="center" vertical="center"/>
    </xf>
    <xf numFmtId="0" fontId="48" fillId="28" borderId="0" xfId="0" applyFont="1" applyFill="1" applyBorder="1" applyAlignment="1">
      <alignment horizontal="center" vertical="center" wrapText="1"/>
    </xf>
    <xf numFmtId="0" fontId="38" fillId="21" borderId="13" xfId="0" applyFont="1" applyFill="1" applyBorder="1" applyAlignment="1">
      <alignment horizontal="left" vertical="center"/>
    </xf>
    <xf numFmtId="1" fontId="36" fillId="21" borderId="13" xfId="0" applyNumberFormat="1" applyFont="1" applyFill="1" applyBorder="1" applyAlignment="1">
      <alignment horizontal="center" vertical="center"/>
    </xf>
    <xf numFmtId="0" fontId="1" fillId="0" borderId="0" xfId="0" quotePrefix="1" applyFont="1" applyAlignment="1">
      <alignment horizontal="left" indent="1"/>
    </xf>
    <xf numFmtId="0" fontId="47" fillId="28" borderId="10" xfId="0" applyFont="1" applyFill="1" applyBorder="1" applyAlignment="1">
      <alignment horizontal="center" vertical="center" shrinkToFit="1"/>
    </xf>
    <xf numFmtId="165" fontId="47" fillId="28" borderId="10" xfId="0" applyNumberFormat="1" applyFont="1" applyFill="1" applyBorder="1" applyAlignment="1">
      <alignment horizontal="center" vertical="center" shrinkToFit="1"/>
    </xf>
    <xf numFmtId="0" fontId="44" fillId="27" borderId="0" xfId="0" applyFont="1" applyFill="1" applyBorder="1" applyAlignment="1" applyProtection="1">
      <alignment horizontal="center" vertical="center" shrinkToFit="1"/>
      <protection locked="0"/>
    </xf>
    <xf numFmtId="0" fontId="44" fillId="27" borderId="28" xfId="0" applyFont="1" applyFill="1" applyBorder="1" applyAlignment="1" applyProtection="1">
      <alignment horizontal="center" vertical="center" shrinkToFit="1"/>
      <protection locked="0"/>
    </xf>
    <xf numFmtId="0" fontId="78" fillId="25" borderId="28" xfId="0" applyFont="1" applyFill="1" applyBorder="1" applyAlignment="1">
      <alignment vertical="center"/>
    </xf>
    <xf numFmtId="0" fontId="44" fillId="27" borderId="28" xfId="0" applyFont="1" applyFill="1" applyBorder="1" applyAlignment="1" applyProtection="1">
      <alignment horizontal="center" vertical="center"/>
      <protection locked="0"/>
    </xf>
    <xf numFmtId="167" fontId="44" fillId="0" borderId="29" xfId="0" applyNumberFormat="1" applyFont="1" applyFill="1" applyBorder="1" applyAlignment="1" applyProtection="1">
      <alignment horizontal="left" vertical="center" shrinkToFit="1"/>
      <protection locked="0"/>
    </xf>
    <xf numFmtId="0" fontId="43" fillId="28" borderId="0" xfId="0" applyFont="1" applyFill="1" applyBorder="1" applyAlignment="1">
      <alignment vertical="center" shrinkToFit="1"/>
    </xf>
    <xf numFmtId="0" fontId="43" fillId="28" borderId="0" xfId="0" applyFont="1" applyFill="1" applyBorder="1" applyAlignment="1">
      <alignment vertical="center"/>
    </xf>
    <xf numFmtId="0" fontId="47" fillId="28" borderId="0" xfId="0" applyFont="1" applyFill="1" applyBorder="1" applyAlignment="1">
      <alignment vertical="center"/>
    </xf>
    <xf numFmtId="0" fontId="44" fillId="25" borderId="0" xfId="0" applyFont="1" applyFill="1" applyAlignment="1">
      <alignment horizontal="right" vertical="center" shrinkToFit="1"/>
    </xf>
    <xf numFmtId="14" fontId="36" fillId="0" borderId="24" xfId="0" applyNumberFormat="1" applyFont="1" applyFill="1" applyBorder="1" applyAlignment="1" applyProtection="1">
      <alignment horizontal="center" vertical="center" shrinkToFit="1"/>
      <protection locked="0"/>
    </xf>
    <xf numFmtId="0" fontId="38" fillId="0" borderId="13" xfId="0" applyFont="1" applyFill="1" applyBorder="1" applyAlignment="1" applyProtection="1">
      <alignment vertical="center"/>
      <protection locked="0"/>
    </xf>
    <xf numFmtId="0" fontId="44" fillId="25" borderId="14" xfId="0" applyFont="1" applyFill="1" applyBorder="1" applyAlignment="1">
      <alignment horizontal="left" vertical="center"/>
    </xf>
    <xf numFmtId="166" fontId="44" fillId="25" borderId="14" xfId="0" applyNumberFormat="1" applyFont="1" applyFill="1" applyBorder="1" applyAlignment="1">
      <alignment horizontal="left" vertical="center" shrinkToFit="1"/>
    </xf>
    <xf numFmtId="0" fontId="9" fillId="22" borderId="21" xfId="0" applyFont="1" applyFill="1" applyBorder="1" applyAlignment="1">
      <alignment horizontal="center" vertical="center"/>
    </xf>
    <xf numFmtId="0" fontId="9" fillId="22" borderId="0" xfId="0" applyFont="1" applyFill="1" applyAlignment="1">
      <alignment horizontal="center" vertical="center"/>
    </xf>
    <xf numFmtId="0" fontId="9" fillId="22" borderId="22" xfId="0" applyFont="1" applyFill="1" applyBorder="1" applyAlignment="1">
      <alignment horizontal="center" vertical="center"/>
    </xf>
    <xf numFmtId="0" fontId="9" fillId="30" borderId="21" xfId="0" applyFont="1" applyFill="1" applyBorder="1" applyAlignment="1">
      <alignment horizontal="center" vertical="center"/>
    </xf>
    <xf numFmtId="0" fontId="9" fillId="30" borderId="0" xfId="0" applyFont="1" applyFill="1" applyAlignment="1">
      <alignment horizontal="center" vertical="center"/>
    </xf>
    <xf numFmtId="0" fontId="9" fillId="30" borderId="22" xfId="0" applyFont="1" applyFill="1" applyBorder="1" applyAlignment="1">
      <alignment horizontal="center" vertical="center"/>
    </xf>
    <xf numFmtId="0" fontId="47" fillId="28" borderId="0" xfId="0" applyFont="1" applyFill="1" applyBorder="1" applyAlignment="1">
      <alignment horizontal="center" vertical="center" wrapText="1"/>
    </xf>
    <xf numFmtId="0" fontId="47" fillId="28" borderId="0" xfId="0" applyFont="1" applyFill="1" applyBorder="1" applyAlignment="1">
      <alignment horizontal="center" vertical="center"/>
    </xf>
    <xf numFmtId="0" fontId="47" fillId="28" borderId="0" xfId="0" applyNumberFormat="1" applyFont="1" applyFill="1" applyBorder="1" applyAlignment="1">
      <alignment horizontal="center" vertical="center" wrapText="1" shrinkToFit="1"/>
    </xf>
    <xf numFmtId="0" fontId="73" fillId="28" borderId="0" xfId="0" applyFont="1" applyFill="1" applyBorder="1" applyAlignment="1">
      <alignment horizontal="left" vertical="center" wrapText="1"/>
    </xf>
    <xf numFmtId="0" fontId="73" fillId="28" borderId="0" xfId="0" applyFont="1" applyFill="1" applyBorder="1" applyAlignment="1">
      <alignment horizontal="left" vertical="center"/>
    </xf>
    <xf numFmtId="0" fontId="47" fillId="28" borderId="0" xfId="0" applyFont="1" applyFill="1" applyBorder="1" applyAlignment="1">
      <alignment horizontal="left" vertical="center"/>
    </xf>
    <xf numFmtId="0" fontId="47" fillId="28" borderId="0" xfId="0" applyFont="1" applyFill="1" applyBorder="1" applyAlignment="1">
      <alignment horizontal="left" vertical="center" wrapText="1"/>
    </xf>
    <xf numFmtId="0" fontId="63" fillId="23" borderId="0" xfId="0" applyFont="1" applyFill="1" applyAlignment="1">
      <alignment horizontal="center" vertical="top"/>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58">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font>
        <b/>
        <i val="0"/>
      </font>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fill>
        <patternFill>
          <bgColor theme="0" tint="-0.34998626667073579"/>
        </patternFill>
      </fill>
    </dxf>
    <dxf>
      <font>
        <color theme="0"/>
      </font>
      <fill>
        <patternFill>
          <bgColor theme="5"/>
        </patternFill>
      </fill>
    </dxf>
    <dxf>
      <fill>
        <patternFill>
          <bgColor rgb="FF00B050"/>
        </patternFill>
      </fill>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AEAEA"/>
      <color rgb="FF006600"/>
      <color rgb="FFE6B8B6"/>
      <color rgb="FFFDE9D8"/>
      <color rgb="FFCC3300"/>
      <color rgb="FFFF9900"/>
      <color rgb="FFF7F7F7"/>
      <color rgb="FFA7D8AB"/>
      <color rgb="FF2C6531"/>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Q$9" horiz="1" max="100" min="1" page="0" val="37"/>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21</xdr:col>
          <xdr:colOff>152400</xdr:colOff>
          <xdr:row>2</xdr:row>
          <xdr:rowOff>114300</xdr:rowOff>
        </xdr:from>
        <xdr:to>
          <xdr:col>38</xdr:col>
          <xdr:colOff>133350</xdr:colOff>
          <xdr:row>3</xdr:row>
          <xdr:rowOff>133350</xdr:rowOff>
        </xdr:to>
        <xdr:sp macro="" textlink="">
          <xdr:nvSpPr>
            <xdr:cNvPr id="3075" name="Scroll Bar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5276849</xdr:colOff>
      <xdr:row>0</xdr:row>
      <xdr:rowOff>31172</xdr:rowOff>
    </xdr:from>
    <xdr:to>
      <xdr:col>4</xdr:col>
      <xdr:colOff>31172</xdr:colOff>
      <xdr:row>0</xdr:row>
      <xdr:rowOff>335972</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31031" y="31172"/>
          <a:ext cx="1223530" cy="304800"/>
        </a:xfrm>
        <a:prstGeom prst="rect">
          <a:avLst/>
        </a:prstGeom>
      </xdr:spPr>
    </xdr:pic>
    <xdr:clientData/>
  </xdr:twoCellAnchor>
  <xdr:twoCellAnchor editAs="oneCell">
    <xdr:from>
      <xdr:col>1</xdr:col>
      <xdr:colOff>2575560</xdr:colOff>
      <xdr:row>167</xdr:row>
      <xdr:rowOff>22860</xdr:rowOff>
    </xdr:from>
    <xdr:to>
      <xdr:col>1</xdr:col>
      <xdr:colOff>4412139</xdr:colOff>
      <xdr:row>170</xdr:row>
      <xdr:rowOff>45765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2947035" y="33293685"/>
          <a:ext cx="1836579" cy="508681"/>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2" Type="http://schemas.openxmlformats.org/officeDocument/2006/relationships/hyperlink" Target="https://www.vertex42.com/support.html" TargetMode="External"/><Relationship Id="rId1" Type="http://schemas.openxmlformats.org/officeDocument/2006/relationships/hyperlink" Target="https://www.vertex42.com/ExcelTemplates/gantt-chart-template-pro.html"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www.vertex42.com/blog/help/gantt-chart-help/gantt-chart-suppo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3.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outlinePr summaryBelow="0"/>
    <pageSetUpPr fitToPage="1"/>
  </sheetPr>
  <dimension ref="A1:EE51"/>
  <sheetViews>
    <sheetView showGridLines="0" tabSelected="1" zoomScale="110" zoomScaleNormal="110" workbookViewId="0">
      <pane xSplit="5" ySplit="12" topLeftCell="F37" activePane="bottomRight" state="frozen"/>
      <selection pane="topRight" activeCell="F1" sqref="F1"/>
      <selection pane="bottomLeft" activeCell="A9" sqref="A9"/>
      <selection pane="bottomRight" activeCell="D47" sqref="D47"/>
    </sheetView>
  </sheetViews>
  <sheetFormatPr defaultColWidth="9.140625" defaultRowHeight="12.75" x14ac:dyDescent="0.2"/>
  <cols>
    <col min="1" max="1" width="3.85546875" customWidth="1"/>
    <col min="2" max="2" width="5.42578125" customWidth="1"/>
    <col min="3" max="3" width="26" customWidth="1"/>
    <col min="4" max="4" width="10.140625" customWidth="1"/>
    <col min="5" max="5" width="9.7109375" customWidth="1"/>
    <col min="6" max="6" width="5.85546875" customWidth="1"/>
    <col min="7" max="8" width="5.7109375" hidden="1" customWidth="1"/>
    <col min="9" max="9" width="8.85546875" customWidth="1"/>
    <col min="10" max="11" width="4.7109375" customWidth="1"/>
    <col min="12" max="12" width="8.85546875" customWidth="1"/>
    <col min="13" max="13" width="3.5703125" customWidth="1"/>
    <col min="14" max="14" width="5.5703125" customWidth="1"/>
    <col min="15" max="15" width="7.42578125" style="37" customWidth="1"/>
    <col min="16" max="17" width="10.7109375" customWidth="1"/>
    <col min="18" max="18" width="4.7109375" customWidth="1"/>
    <col min="19" max="19" width="4.7109375" hidden="1" customWidth="1"/>
    <col min="20" max="21" width="9" style="37" hidden="1" customWidth="1"/>
    <col min="22" max="78" width="2.42578125" customWidth="1"/>
    <col min="79" max="92" width="2.42578125" style="37" customWidth="1"/>
    <col min="93" max="134" width="2.42578125" style="37" hidden="1" customWidth="1"/>
  </cols>
  <sheetData>
    <row r="1" spans="1:135" s="24" customFormat="1" ht="24" customHeight="1" x14ac:dyDescent="0.2">
      <c r="A1" s="22"/>
      <c r="B1" s="25" t="s">
        <v>352</v>
      </c>
      <c r="C1" s="23"/>
      <c r="D1" s="23"/>
      <c r="E1" s="23"/>
      <c r="F1" s="23"/>
      <c r="G1" s="23"/>
      <c r="H1" s="23"/>
      <c r="I1" s="23"/>
      <c r="J1" s="23"/>
      <c r="K1" s="23"/>
      <c r="L1" s="23"/>
      <c r="M1" s="23"/>
      <c r="N1" s="23"/>
      <c r="O1" s="23"/>
      <c r="P1" s="23"/>
      <c r="Q1" s="23"/>
      <c r="R1" s="23"/>
      <c r="S1" s="23"/>
      <c r="T1" s="23"/>
      <c r="U1" s="23"/>
      <c r="V1" s="23"/>
      <c r="W1" s="26" t="s">
        <v>350</v>
      </c>
    </row>
    <row r="2" spans="1:135" s="30" customFormat="1" ht="14.25" customHeight="1" x14ac:dyDescent="0.2">
      <c r="B2" s="31" t="s">
        <v>353</v>
      </c>
      <c r="C2" s="31"/>
      <c r="D2" s="31"/>
      <c r="E2" s="31"/>
      <c r="F2" s="31"/>
      <c r="G2" s="31"/>
      <c r="H2" s="31"/>
      <c r="I2" s="31"/>
      <c r="J2" s="31"/>
      <c r="K2" s="31"/>
      <c r="L2" s="31"/>
      <c r="M2" s="31"/>
      <c r="N2" s="31"/>
      <c r="O2" s="31"/>
      <c r="P2" s="31"/>
      <c r="Q2" s="31"/>
      <c r="R2" s="164"/>
      <c r="S2" s="31"/>
      <c r="T2" s="31"/>
      <c r="U2" s="31"/>
      <c r="V2" s="31"/>
      <c r="W2" s="165"/>
      <c r="BZ2" s="164"/>
      <c r="CN2" s="164" t="s">
        <v>310</v>
      </c>
      <c r="EE2" s="165" t="s">
        <v>318</v>
      </c>
    </row>
    <row r="3" spans="1:135" s="149" customFormat="1" ht="12" thickBot="1" x14ac:dyDescent="0.25">
      <c r="P3" s="150"/>
      <c r="Q3" s="150"/>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c r="BO3" s="151"/>
      <c r="BP3" s="151"/>
      <c r="BQ3" s="151"/>
      <c r="BR3" s="151"/>
      <c r="BS3" s="151"/>
      <c r="BT3" s="151"/>
      <c r="BU3" s="151"/>
      <c r="BV3" s="151"/>
      <c r="BW3" s="151"/>
      <c r="BX3" s="151"/>
      <c r="BY3" s="151"/>
      <c r="BZ3" s="151"/>
      <c r="CA3" s="151"/>
      <c r="CB3" s="151"/>
      <c r="CC3" s="151"/>
      <c r="CD3" s="151"/>
      <c r="CE3" s="151"/>
      <c r="CF3" s="151"/>
      <c r="CG3" s="151"/>
      <c r="CH3" s="151"/>
      <c r="CI3" s="151"/>
      <c r="CJ3" s="151"/>
      <c r="CK3" s="151"/>
      <c r="CL3" s="151"/>
      <c r="CM3" s="151"/>
      <c r="CN3" s="151"/>
      <c r="CO3" s="151"/>
      <c r="CP3" s="151"/>
      <c r="CQ3" s="151"/>
      <c r="CR3" s="151"/>
      <c r="CS3" s="151"/>
      <c r="CT3" s="151"/>
      <c r="CU3" s="151"/>
      <c r="CV3" s="151"/>
      <c r="CW3" s="151"/>
      <c r="CX3" s="151"/>
      <c r="CY3" s="151"/>
      <c r="CZ3" s="151"/>
      <c r="DA3" s="151"/>
      <c r="DB3" s="151"/>
      <c r="DC3" s="151"/>
      <c r="DD3" s="151"/>
      <c r="DE3" s="151"/>
      <c r="DF3" s="151"/>
      <c r="DG3" s="151"/>
      <c r="DH3" s="151"/>
      <c r="DI3" s="151"/>
      <c r="DJ3" s="151"/>
      <c r="DK3" s="151"/>
      <c r="DL3" s="151"/>
      <c r="DM3" s="151"/>
      <c r="DN3" s="151"/>
      <c r="DO3" s="151"/>
      <c r="DP3" s="151"/>
      <c r="DQ3" s="151"/>
      <c r="DR3" s="151"/>
      <c r="DS3" s="151"/>
      <c r="DT3" s="151"/>
      <c r="DU3" s="151"/>
      <c r="DV3" s="151"/>
      <c r="DW3" s="151"/>
      <c r="DX3" s="151"/>
      <c r="DY3" s="151"/>
      <c r="DZ3" s="151"/>
      <c r="EA3" s="151"/>
      <c r="EB3" s="151"/>
      <c r="EC3" s="151"/>
      <c r="ED3" s="151"/>
    </row>
    <row r="4" spans="1:135" s="27" customFormat="1" ht="13.5" thickBot="1" x14ac:dyDescent="0.25">
      <c r="A4" s="29"/>
      <c r="B4" s="141" t="s">
        <v>92</v>
      </c>
      <c r="C4" s="198">
        <v>44250</v>
      </c>
      <c r="D4" s="146"/>
      <c r="E4" s="146"/>
      <c r="F4" s="146"/>
      <c r="G4" s="146"/>
      <c r="H4" s="146"/>
      <c r="I4" s="29"/>
      <c r="J4" s="146"/>
      <c r="K4" s="146"/>
      <c r="L4" s="146"/>
      <c r="M4" s="146"/>
      <c r="N4" s="146"/>
      <c r="O4" s="146"/>
      <c r="P4" s="141" t="s">
        <v>93</v>
      </c>
      <c r="Q4" s="195" t="s">
        <v>91</v>
      </c>
      <c r="R4" s="146"/>
      <c r="S4" s="146"/>
      <c r="T4" s="141" t="s">
        <v>292</v>
      </c>
      <c r="U4" s="147" t="s">
        <v>293</v>
      </c>
      <c r="V4" s="146"/>
    </row>
    <row r="5" spans="1:135" s="149" customFormat="1" ht="12" hidden="1" thickBot="1" x14ac:dyDescent="0.25">
      <c r="P5" s="150"/>
      <c r="Q5" s="196"/>
      <c r="U5" s="152" t="s">
        <v>307</v>
      </c>
      <c r="W5" s="153">
        <f>IF(Q4="Quarterly",DATE(YEAR(C4)+Q9-1,1,1),IF(Q4="Monthly",EDATE(DATE(YEAR(C4),MONTH(C4),1),Q9-1),C4-MOD(WEEKDAY(C4,1)-startday,7)+7*(Q9-1)))</f>
        <v>44501</v>
      </c>
      <c r="X5" s="153">
        <f t="shared" ref="X5:BC5" si="0">W6+1</f>
        <v>44502</v>
      </c>
      <c r="Y5" s="153">
        <f t="shared" si="0"/>
        <v>44503</v>
      </c>
      <c r="Z5" s="153">
        <f t="shared" si="0"/>
        <v>44504</v>
      </c>
      <c r="AA5" s="153">
        <f t="shared" si="0"/>
        <v>44505</v>
      </c>
      <c r="AB5" s="153">
        <f t="shared" si="0"/>
        <v>44506</v>
      </c>
      <c r="AC5" s="153">
        <f t="shared" si="0"/>
        <v>44507</v>
      </c>
      <c r="AD5" s="153">
        <f t="shared" si="0"/>
        <v>44508</v>
      </c>
      <c r="AE5" s="153">
        <f t="shared" si="0"/>
        <v>44509</v>
      </c>
      <c r="AF5" s="153">
        <f t="shared" si="0"/>
        <v>44510</v>
      </c>
      <c r="AG5" s="153">
        <f t="shared" si="0"/>
        <v>44511</v>
      </c>
      <c r="AH5" s="153">
        <f t="shared" si="0"/>
        <v>44512</v>
      </c>
      <c r="AI5" s="153">
        <f t="shared" si="0"/>
        <v>44513</v>
      </c>
      <c r="AJ5" s="153">
        <f t="shared" si="0"/>
        <v>44514</v>
      </c>
      <c r="AK5" s="153">
        <f t="shared" si="0"/>
        <v>44515</v>
      </c>
      <c r="AL5" s="153">
        <f t="shared" si="0"/>
        <v>44516</v>
      </c>
      <c r="AM5" s="153">
        <f t="shared" si="0"/>
        <v>44517</v>
      </c>
      <c r="AN5" s="153">
        <f t="shared" si="0"/>
        <v>44518</v>
      </c>
      <c r="AO5" s="153">
        <f t="shared" si="0"/>
        <v>44519</v>
      </c>
      <c r="AP5" s="153">
        <f t="shared" si="0"/>
        <v>44520</v>
      </c>
      <c r="AQ5" s="153">
        <f t="shared" si="0"/>
        <v>44521</v>
      </c>
      <c r="AR5" s="153">
        <f t="shared" si="0"/>
        <v>44522</v>
      </c>
      <c r="AS5" s="153">
        <f t="shared" si="0"/>
        <v>44523</v>
      </c>
      <c r="AT5" s="153">
        <f t="shared" si="0"/>
        <v>44524</v>
      </c>
      <c r="AU5" s="153">
        <f t="shared" si="0"/>
        <v>44525</v>
      </c>
      <c r="AV5" s="153">
        <f t="shared" si="0"/>
        <v>44526</v>
      </c>
      <c r="AW5" s="153">
        <f t="shared" si="0"/>
        <v>44527</v>
      </c>
      <c r="AX5" s="153">
        <f t="shared" si="0"/>
        <v>44528</v>
      </c>
      <c r="AY5" s="153">
        <f t="shared" si="0"/>
        <v>44529</v>
      </c>
      <c r="AZ5" s="153">
        <f t="shared" si="0"/>
        <v>44530</v>
      </c>
      <c r="BA5" s="153">
        <f t="shared" si="0"/>
        <v>44531</v>
      </c>
      <c r="BB5" s="153">
        <f t="shared" si="0"/>
        <v>44532</v>
      </c>
      <c r="BC5" s="153">
        <f t="shared" si="0"/>
        <v>44533</v>
      </c>
      <c r="BD5" s="153">
        <f t="shared" ref="BD5:BZ5" si="1">BC6+1</f>
        <v>44534</v>
      </c>
      <c r="BE5" s="153">
        <f t="shared" si="1"/>
        <v>44535</v>
      </c>
      <c r="BF5" s="153">
        <f t="shared" si="1"/>
        <v>44536</v>
      </c>
      <c r="BG5" s="153">
        <f t="shared" si="1"/>
        <v>44537</v>
      </c>
      <c r="BH5" s="153">
        <f t="shared" si="1"/>
        <v>44538</v>
      </c>
      <c r="BI5" s="153">
        <f t="shared" si="1"/>
        <v>44539</v>
      </c>
      <c r="BJ5" s="153">
        <f t="shared" si="1"/>
        <v>44540</v>
      </c>
      <c r="BK5" s="153">
        <f t="shared" si="1"/>
        <v>44541</v>
      </c>
      <c r="BL5" s="153">
        <f t="shared" si="1"/>
        <v>44542</v>
      </c>
      <c r="BM5" s="153">
        <f t="shared" si="1"/>
        <v>44543</v>
      </c>
      <c r="BN5" s="153">
        <f t="shared" si="1"/>
        <v>44544</v>
      </c>
      <c r="BO5" s="153">
        <f t="shared" si="1"/>
        <v>44545</v>
      </c>
      <c r="BP5" s="153">
        <f t="shared" si="1"/>
        <v>44546</v>
      </c>
      <c r="BQ5" s="153">
        <f t="shared" si="1"/>
        <v>44547</v>
      </c>
      <c r="BR5" s="153">
        <f t="shared" si="1"/>
        <v>44548</v>
      </c>
      <c r="BS5" s="153">
        <f t="shared" si="1"/>
        <v>44549</v>
      </c>
      <c r="BT5" s="153">
        <f>BS6+1</f>
        <v>44550</v>
      </c>
      <c r="BU5" s="153">
        <f t="shared" si="1"/>
        <v>44551</v>
      </c>
      <c r="BV5" s="153">
        <f t="shared" si="1"/>
        <v>44552</v>
      </c>
      <c r="BW5" s="153">
        <f t="shared" si="1"/>
        <v>44553</v>
      </c>
      <c r="BX5" s="153">
        <f t="shared" si="1"/>
        <v>44554</v>
      </c>
      <c r="BY5" s="153">
        <f t="shared" si="1"/>
        <v>44555</v>
      </c>
      <c r="BZ5" s="153">
        <f t="shared" si="1"/>
        <v>44556</v>
      </c>
      <c r="CA5" s="153">
        <f t="shared" ref="CA5:DF5" si="2">BZ6+1</f>
        <v>44557</v>
      </c>
      <c r="CB5" s="153">
        <f t="shared" si="2"/>
        <v>44558</v>
      </c>
      <c r="CC5" s="153">
        <f t="shared" si="2"/>
        <v>44559</v>
      </c>
      <c r="CD5" s="153">
        <f t="shared" si="2"/>
        <v>44560</v>
      </c>
      <c r="CE5" s="153">
        <f t="shared" si="2"/>
        <v>44561</v>
      </c>
      <c r="CF5" s="153">
        <f t="shared" si="2"/>
        <v>44562</v>
      </c>
      <c r="CG5" s="153">
        <f t="shared" si="2"/>
        <v>44563</v>
      </c>
      <c r="CH5" s="153">
        <f t="shared" si="2"/>
        <v>44564</v>
      </c>
      <c r="CI5" s="153">
        <f t="shared" si="2"/>
        <v>44565</v>
      </c>
      <c r="CJ5" s="153">
        <f t="shared" si="2"/>
        <v>44566</v>
      </c>
      <c r="CK5" s="153">
        <f t="shared" si="2"/>
        <v>44567</v>
      </c>
      <c r="CL5" s="153">
        <f t="shared" si="2"/>
        <v>44568</v>
      </c>
      <c r="CM5" s="153">
        <f t="shared" si="2"/>
        <v>44569</v>
      </c>
      <c r="CN5" s="153">
        <f t="shared" si="2"/>
        <v>44570</v>
      </c>
      <c r="CO5" s="153">
        <f t="shared" si="2"/>
        <v>44571</v>
      </c>
      <c r="CP5" s="153">
        <f t="shared" si="2"/>
        <v>44572</v>
      </c>
      <c r="CQ5" s="153">
        <f t="shared" si="2"/>
        <v>44573</v>
      </c>
      <c r="CR5" s="153">
        <f t="shared" si="2"/>
        <v>44574</v>
      </c>
      <c r="CS5" s="153">
        <f t="shared" si="2"/>
        <v>44575</v>
      </c>
      <c r="CT5" s="153">
        <f t="shared" si="2"/>
        <v>44576</v>
      </c>
      <c r="CU5" s="153">
        <f t="shared" si="2"/>
        <v>44577</v>
      </c>
      <c r="CV5" s="153">
        <f t="shared" si="2"/>
        <v>44578</v>
      </c>
      <c r="CW5" s="153">
        <f t="shared" si="2"/>
        <v>44579</v>
      </c>
      <c r="CX5" s="153">
        <f t="shared" si="2"/>
        <v>44580</v>
      </c>
      <c r="CY5" s="153">
        <f t="shared" si="2"/>
        <v>44581</v>
      </c>
      <c r="CZ5" s="153">
        <f t="shared" si="2"/>
        <v>44582</v>
      </c>
      <c r="DA5" s="153">
        <f t="shared" si="2"/>
        <v>44583</v>
      </c>
      <c r="DB5" s="153">
        <f t="shared" si="2"/>
        <v>44584</v>
      </c>
      <c r="DC5" s="153">
        <f t="shared" si="2"/>
        <v>44585</v>
      </c>
      <c r="DD5" s="153">
        <f t="shared" si="2"/>
        <v>44586</v>
      </c>
      <c r="DE5" s="153">
        <f t="shared" si="2"/>
        <v>44587</v>
      </c>
      <c r="DF5" s="153">
        <f t="shared" si="2"/>
        <v>44588</v>
      </c>
      <c r="DG5" s="153">
        <f t="shared" ref="DG5:ED5" si="3">DF6+1</f>
        <v>44589</v>
      </c>
      <c r="DH5" s="153">
        <f t="shared" si="3"/>
        <v>44590</v>
      </c>
      <c r="DI5" s="153">
        <f t="shared" si="3"/>
        <v>44591</v>
      </c>
      <c r="DJ5" s="153">
        <f t="shared" si="3"/>
        <v>44592</v>
      </c>
      <c r="DK5" s="153">
        <f t="shared" si="3"/>
        <v>44593</v>
      </c>
      <c r="DL5" s="153">
        <f t="shared" si="3"/>
        <v>44594</v>
      </c>
      <c r="DM5" s="153">
        <f t="shared" si="3"/>
        <v>44595</v>
      </c>
      <c r="DN5" s="153">
        <f t="shared" si="3"/>
        <v>44596</v>
      </c>
      <c r="DO5" s="153">
        <f t="shared" si="3"/>
        <v>44597</v>
      </c>
      <c r="DP5" s="153">
        <f t="shared" si="3"/>
        <v>44598</v>
      </c>
      <c r="DQ5" s="153">
        <f t="shared" si="3"/>
        <v>44599</v>
      </c>
      <c r="DR5" s="153">
        <f t="shared" si="3"/>
        <v>44600</v>
      </c>
      <c r="DS5" s="153">
        <f t="shared" si="3"/>
        <v>44601</v>
      </c>
      <c r="DT5" s="153">
        <f t="shared" si="3"/>
        <v>44602</v>
      </c>
      <c r="DU5" s="153">
        <f t="shared" si="3"/>
        <v>44603</v>
      </c>
      <c r="DV5" s="153">
        <f t="shared" si="3"/>
        <v>44604</v>
      </c>
      <c r="DW5" s="153">
        <f t="shared" si="3"/>
        <v>44605</v>
      </c>
      <c r="DX5" s="153">
        <f t="shared" si="3"/>
        <v>44606</v>
      </c>
      <c r="DY5" s="153">
        <f t="shared" si="3"/>
        <v>44607</v>
      </c>
      <c r="DZ5" s="153">
        <f t="shared" si="3"/>
        <v>44608</v>
      </c>
      <c r="EA5" s="153">
        <f t="shared" si="3"/>
        <v>44609</v>
      </c>
      <c r="EB5" s="153">
        <f t="shared" si="3"/>
        <v>44610</v>
      </c>
      <c r="EC5" s="153">
        <f t="shared" si="3"/>
        <v>44611</v>
      </c>
      <c r="ED5" s="153">
        <f t="shared" si="3"/>
        <v>44612</v>
      </c>
    </row>
    <row r="6" spans="1:135" s="149" customFormat="1" ht="12" hidden="1" thickBot="1" x14ac:dyDescent="0.25">
      <c r="P6" s="150"/>
      <c r="Q6" s="196"/>
      <c r="U6" s="152" t="s">
        <v>308</v>
      </c>
      <c r="W6" s="153">
        <f t="shared" ref="W6:BB6" si="4">IF($Q$4="Monthly",EDATE(W5,1),IF($Q$4="Daily",W5+1,IF($Q$4="Quarterly",EDATE(W5,3),W5+7)))-1</f>
        <v>44501</v>
      </c>
      <c r="X6" s="153">
        <f t="shared" si="4"/>
        <v>44502</v>
      </c>
      <c r="Y6" s="153">
        <f t="shared" si="4"/>
        <v>44503</v>
      </c>
      <c r="Z6" s="153">
        <f t="shared" si="4"/>
        <v>44504</v>
      </c>
      <c r="AA6" s="153">
        <f t="shared" si="4"/>
        <v>44505</v>
      </c>
      <c r="AB6" s="153">
        <f t="shared" si="4"/>
        <v>44506</v>
      </c>
      <c r="AC6" s="153">
        <f t="shared" si="4"/>
        <v>44507</v>
      </c>
      <c r="AD6" s="153">
        <f t="shared" si="4"/>
        <v>44508</v>
      </c>
      <c r="AE6" s="153">
        <f t="shared" si="4"/>
        <v>44509</v>
      </c>
      <c r="AF6" s="153">
        <f t="shared" si="4"/>
        <v>44510</v>
      </c>
      <c r="AG6" s="153">
        <f t="shared" si="4"/>
        <v>44511</v>
      </c>
      <c r="AH6" s="153">
        <f t="shared" si="4"/>
        <v>44512</v>
      </c>
      <c r="AI6" s="153">
        <f t="shared" si="4"/>
        <v>44513</v>
      </c>
      <c r="AJ6" s="153">
        <f t="shared" si="4"/>
        <v>44514</v>
      </c>
      <c r="AK6" s="153">
        <f t="shared" si="4"/>
        <v>44515</v>
      </c>
      <c r="AL6" s="153">
        <f t="shared" si="4"/>
        <v>44516</v>
      </c>
      <c r="AM6" s="153">
        <f t="shared" si="4"/>
        <v>44517</v>
      </c>
      <c r="AN6" s="153">
        <f t="shared" si="4"/>
        <v>44518</v>
      </c>
      <c r="AO6" s="153">
        <f t="shared" si="4"/>
        <v>44519</v>
      </c>
      <c r="AP6" s="153">
        <f t="shared" si="4"/>
        <v>44520</v>
      </c>
      <c r="AQ6" s="153">
        <f t="shared" si="4"/>
        <v>44521</v>
      </c>
      <c r="AR6" s="153">
        <f t="shared" si="4"/>
        <v>44522</v>
      </c>
      <c r="AS6" s="153">
        <f t="shared" si="4"/>
        <v>44523</v>
      </c>
      <c r="AT6" s="153">
        <f t="shared" si="4"/>
        <v>44524</v>
      </c>
      <c r="AU6" s="153">
        <f t="shared" si="4"/>
        <v>44525</v>
      </c>
      <c r="AV6" s="153">
        <f t="shared" si="4"/>
        <v>44526</v>
      </c>
      <c r="AW6" s="153">
        <f t="shared" si="4"/>
        <v>44527</v>
      </c>
      <c r="AX6" s="153">
        <f t="shared" si="4"/>
        <v>44528</v>
      </c>
      <c r="AY6" s="153">
        <f t="shared" si="4"/>
        <v>44529</v>
      </c>
      <c r="AZ6" s="153">
        <f t="shared" si="4"/>
        <v>44530</v>
      </c>
      <c r="BA6" s="153">
        <f t="shared" si="4"/>
        <v>44531</v>
      </c>
      <c r="BB6" s="153">
        <f t="shared" si="4"/>
        <v>44532</v>
      </c>
      <c r="BC6" s="153">
        <f t="shared" ref="BC6:BZ6" si="5">IF($Q$4="Monthly",EDATE(BC5,1),IF($Q$4="Daily",BC5+1,IF($Q$4="Quarterly",EDATE(BC5,3),BC5+7)))-1</f>
        <v>44533</v>
      </c>
      <c r="BD6" s="153">
        <f t="shared" si="5"/>
        <v>44534</v>
      </c>
      <c r="BE6" s="153">
        <f t="shared" si="5"/>
        <v>44535</v>
      </c>
      <c r="BF6" s="153">
        <f t="shared" si="5"/>
        <v>44536</v>
      </c>
      <c r="BG6" s="153">
        <f t="shared" si="5"/>
        <v>44537</v>
      </c>
      <c r="BH6" s="153">
        <f t="shared" si="5"/>
        <v>44538</v>
      </c>
      <c r="BI6" s="153">
        <f t="shared" si="5"/>
        <v>44539</v>
      </c>
      <c r="BJ6" s="153">
        <f t="shared" si="5"/>
        <v>44540</v>
      </c>
      <c r="BK6" s="153">
        <f t="shared" si="5"/>
        <v>44541</v>
      </c>
      <c r="BL6" s="153">
        <f t="shared" si="5"/>
        <v>44542</v>
      </c>
      <c r="BM6" s="153">
        <f t="shared" si="5"/>
        <v>44543</v>
      </c>
      <c r="BN6" s="153">
        <f t="shared" si="5"/>
        <v>44544</v>
      </c>
      <c r="BO6" s="153">
        <f t="shared" si="5"/>
        <v>44545</v>
      </c>
      <c r="BP6" s="153">
        <f t="shared" si="5"/>
        <v>44546</v>
      </c>
      <c r="BQ6" s="153">
        <f t="shared" si="5"/>
        <v>44547</v>
      </c>
      <c r="BR6" s="153">
        <f t="shared" si="5"/>
        <v>44548</v>
      </c>
      <c r="BS6" s="153">
        <f t="shared" si="5"/>
        <v>44549</v>
      </c>
      <c r="BT6" s="153">
        <f t="shared" si="5"/>
        <v>44550</v>
      </c>
      <c r="BU6" s="153">
        <f t="shared" si="5"/>
        <v>44551</v>
      </c>
      <c r="BV6" s="153">
        <f t="shared" si="5"/>
        <v>44552</v>
      </c>
      <c r="BW6" s="153">
        <f t="shared" si="5"/>
        <v>44553</v>
      </c>
      <c r="BX6" s="153">
        <f t="shared" si="5"/>
        <v>44554</v>
      </c>
      <c r="BY6" s="153">
        <f t="shared" si="5"/>
        <v>44555</v>
      </c>
      <c r="BZ6" s="153">
        <f t="shared" si="5"/>
        <v>44556</v>
      </c>
      <c r="CA6" s="153">
        <f t="shared" ref="CA6:CG6" si="6">IF($Q$4="Monthly",EDATE(CA5,1),IF($Q$4="Daily",CA5+1,IF($Q$4="Quarterly",EDATE(CA5,3),CA5+7)))-1</f>
        <v>44557</v>
      </c>
      <c r="CB6" s="153">
        <f t="shared" si="6"/>
        <v>44558</v>
      </c>
      <c r="CC6" s="153">
        <f t="shared" si="6"/>
        <v>44559</v>
      </c>
      <c r="CD6" s="153">
        <f t="shared" si="6"/>
        <v>44560</v>
      </c>
      <c r="CE6" s="153">
        <f t="shared" si="6"/>
        <v>44561</v>
      </c>
      <c r="CF6" s="153">
        <f t="shared" si="6"/>
        <v>44562</v>
      </c>
      <c r="CG6" s="153">
        <f t="shared" si="6"/>
        <v>44563</v>
      </c>
      <c r="CH6" s="153">
        <f t="shared" ref="CH6:CN6" si="7">IF($Q$4="Monthly",EDATE(CH5,1),IF($Q$4="Daily",CH5+1,IF($Q$4="Quarterly",EDATE(CH5,3),CH5+7)))-1</f>
        <v>44564</v>
      </c>
      <c r="CI6" s="153">
        <f t="shared" si="7"/>
        <v>44565</v>
      </c>
      <c r="CJ6" s="153">
        <f t="shared" si="7"/>
        <v>44566</v>
      </c>
      <c r="CK6" s="153">
        <f t="shared" si="7"/>
        <v>44567</v>
      </c>
      <c r="CL6" s="153">
        <f t="shared" si="7"/>
        <v>44568</v>
      </c>
      <c r="CM6" s="153">
        <f t="shared" si="7"/>
        <v>44569</v>
      </c>
      <c r="CN6" s="153">
        <f t="shared" si="7"/>
        <v>44570</v>
      </c>
      <c r="CO6" s="153">
        <f t="shared" ref="CO6:DB6" si="8">IF($Q$4="Monthly",EDATE(CO5,1),IF($Q$4="Daily",CO5+1,IF($Q$4="Quarterly",EDATE(CO5,3),CO5+7)))-1</f>
        <v>44571</v>
      </c>
      <c r="CP6" s="153">
        <f t="shared" si="8"/>
        <v>44572</v>
      </c>
      <c r="CQ6" s="153">
        <f t="shared" si="8"/>
        <v>44573</v>
      </c>
      <c r="CR6" s="153">
        <f t="shared" si="8"/>
        <v>44574</v>
      </c>
      <c r="CS6" s="153">
        <f t="shared" si="8"/>
        <v>44575</v>
      </c>
      <c r="CT6" s="153">
        <f t="shared" si="8"/>
        <v>44576</v>
      </c>
      <c r="CU6" s="153">
        <f t="shared" si="8"/>
        <v>44577</v>
      </c>
      <c r="CV6" s="153">
        <f t="shared" si="8"/>
        <v>44578</v>
      </c>
      <c r="CW6" s="153">
        <f t="shared" si="8"/>
        <v>44579</v>
      </c>
      <c r="CX6" s="153">
        <f t="shared" si="8"/>
        <v>44580</v>
      </c>
      <c r="CY6" s="153">
        <f t="shared" si="8"/>
        <v>44581</v>
      </c>
      <c r="CZ6" s="153">
        <f t="shared" si="8"/>
        <v>44582</v>
      </c>
      <c r="DA6" s="153">
        <f t="shared" si="8"/>
        <v>44583</v>
      </c>
      <c r="DB6" s="153">
        <f t="shared" si="8"/>
        <v>44584</v>
      </c>
      <c r="DC6" s="153">
        <f t="shared" ref="DC6:DP6" si="9">IF($Q$4="Monthly",EDATE(DC5,1),IF($Q$4="Daily",DC5+1,IF($Q$4="Quarterly",EDATE(DC5,3),DC5+7)))-1</f>
        <v>44585</v>
      </c>
      <c r="DD6" s="153">
        <f t="shared" si="9"/>
        <v>44586</v>
      </c>
      <c r="DE6" s="153">
        <f t="shared" si="9"/>
        <v>44587</v>
      </c>
      <c r="DF6" s="153">
        <f t="shared" si="9"/>
        <v>44588</v>
      </c>
      <c r="DG6" s="153">
        <f t="shared" si="9"/>
        <v>44589</v>
      </c>
      <c r="DH6" s="153">
        <f t="shared" si="9"/>
        <v>44590</v>
      </c>
      <c r="DI6" s="153">
        <f t="shared" si="9"/>
        <v>44591</v>
      </c>
      <c r="DJ6" s="153">
        <f t="shared" si="9"/>
        <v>44592</v>
      </c>
      <c r="DK6" s="153">
        <f t="shared" si="9"/>
        <v>44593</v>
      </c>
      <c r="DL6" s="153">
        <f t="shared" si="9"/>
        <v>44594</v>
      </c>
      <c r="DM6" s="153">
        <f t="shared" si="9"/>
        <v>44595</v>
      </c>
      <c r="DN6" s="153">
        <f t="shared" si="9"/>
        <v>44596</v>
      </c>
      <c r="DO6" s="153">
        <f t="shared" si="9"/>
        <v>44597</v>
      </c>
      <c r="DP6" s="153">
        <f t="shared" si="9"/>
        <v>44598</v>
      </c>
      <c r="DQ6" s="153">
        <f t="shared" ref="DQ6:ED6" si="10">IF($Q$4="Monthly",EDATE(DQ5,1),IF($Q$4="Daily",DQ5+1,IF($Q$4="Quarterly",EDATE(DQ5,3),DQ5+7)))-1</f>
        <v>44599</v>
      </c>
      <c r="DR6" s="153">
        <f t="shared" si="10"/>
        <v>44600</v>
      </c>
      <c r="DS6" s="153">
        <f t="shared" si="10"/>
        <v>44601</v>
      </c>
      <c r="DT6" s="153">
        <f t="shared" si="10"/>
        <v>44602</v>
      </c>
      <c r="DU6" s="153">
        <f t="shared" si="10"/>
        <v>44603</v>
      </c>
      <c r="DV6" s="153">
        <f t="shared" si="10"/>
        <v>44604</v>
      </c>
      <c r="DW6" s="153">
        <f t="shared" si="10"/>
        <v>44605</v>
      </c>
      <c r="DX6" s="153">
        <f t="shared" si="10"/>
        <v>44606</v>
      </c>
      <c r="DY6" s="153">
        <f t="shared" si="10"/>
        <v>44607</v>
      </c>
      <c r="DZ6" s="153">
        <f t="shared" si="10"/>
        <v>44608</v>
      </c>
      <c r="EA6" s="153">
        <f t="shared" si="10"/>
        <v>44609</v>
      </c>
      <c r="EB6" s="153">
        <f t="shared" si="10"/>
        <v>44610</v>
      </c>
      <c r="EC6" s="153">
        <f t="shared" si="10"/>
        <v>44611</v>
      </c>
      <c r="ED6" s="153">
        <f t="shared" si="10"/>
        <v>44612</v>
      </c>
    </row>
    <row r="7" spans="1:135" s="149" customFormat="1" ht="12" hidden="1" thickBot="1" x14ac:dyDescent="0.25">
      <c r="P7" s="150"/>
      <c r="Q7" s="196"/>
      <c r="U7" s="152" t="s">
        <v>305</v>
      </c>
      <c r="W7" s="151">
        <f t="shared" ref="W7:BB7" si="11">IF($Q$4="Daily",1*(NOT(ISERROR(MATCH(W5,holidays,0)))),0)</f>
        <v>0</v>
      </c>
      <c r="X7" s="151">
        <f t="shared" si="11"/>
        <v>0</v>
      </c>
      <c r="Y7" s="151">
        <f t="shared" si="11"/>
        <v>0</v>
      </c>
      <c r="Z7" s="151">
        <f t="shared" si="11"/>
        <v>0</v>
      </c>
      <c r="AA7" s="151">
        <f t="shared" si="11"/>
        <v>0</v>
      </c>
      <c r="AB7" s="151">
        <f t="shared" si="11"/>
        <v>0</v>
      </c>
      <c r="AC7" s="151">
        <f t="shared" si="11"/>
        <v>0</v>
      </c>
      <c r="AD7" s="151">
        <f t="shared" si="11"/>
        <v>0</v>
      </c>
      <c r="AE7" s="151">
        <f t="shared" si="11"/>
        <v>0</v>
      </c>
      <c r="AF7" s="151">
        <f t="shared" si="11"/>
        <v>0</v>
      </c>
      <c r="AG7" s="151">
        <f t="shared" si="11"/>
        <v>1</v>
      </c>
      <c r="AH7" s="151">
        <f t="shared" si="11"/>
        <v>0</v>
      </c>
      <c r="AI7" s="151">
        <f t="shared" si="11"/>
        <v>0</v>
      </c>
      <c r="AJ7" s="151">
        <f t="shared" si="11"/>
        <v>0</v>
      </c>
      <c r="AK7" s="151">
        <f t="shared" si="11"/>
        <v>0</v>
      </c>
      <c r="AL7" s="151">
        <f t="shared" si="11"/>
        <v>0</v>
      </c>
      <c r="AM7" s="151">
        <f t="shared" si="11"/>
        <v>0</v>
      </c>
      <c r="AN7" s="151">
        <f t="shared" si="11"/>
        <v>0</v>
      </c>
      <c r="AO7" s="151">
        <f t="shared" si="11"/>
        <v>0</v>
      </c>
      <c r="AP7" s="151">
        <f t="shared" si="11"/>
        <v>0</v>
      </c>
      <c r="AQ7" s="151">
        <f t="shared" si="11"/>
        <v>0</v>
      </c>
      <c r="AR7" s="151">
        <f t="shared" si="11"/>
        <v>0</v>
      </c>
      <c r="AS7" s="151">
        <f t="shared" si="11"/>
        <v>0</v>
      </c>
      <c r="AT7" s="151">
        <f t="shared" si="11"/>
        <v>0</v>
      </c>
      <c r="AU7" s="151">
        <f t="shared" si="11"/>
        <v>1</v>
      </c>
      <c r="AV7" s="151">
        <f t="shared" si="11"/>
        <v>0</v>
      </c>
      <c r="AW7" s="151">
        <f t="shared" si="11"/>
        <v>0</v>
      </c>
      <c r="AX7" s="151">
        <f t="shared" si="11"/>
        <v>0</v>
      </c>
      <c r="AY7" s="151">
        <f t="shared" si="11"/>
        <v>0</v>
      </c>
      <c r="AZ7" s="151">
        <f t="shared" si="11"/>
        <v>0</v>
      </c>
      <c r="BA7" s="151">
        <f t="shared" si="11"/>
        <v>0</v>
      </c>
      <c r="BB7" s="151">
        <f t="shared" si="11"/>
        <v>0</v>
      </c>
      <c r="BC7" s="151">
        <f t="shared" ref="BC7:BZ7" si="12">IF($Q$4="Daily",1*(NOT(ISERROR(MATCH(BC5,holidays,0)))),0)</f>
        <v>0</v>
      </c>
      <c r="BD7" s="151">
        <f t="shared" si="12"/>
        <v>0</v>
      </c>
      <c r="BE7" s="151">
        <f t="shared" si="12"/>
        <v>0</v>
      </c>
      <c r="BF7" s="151">
        <f t="shared" si="12"/>
        <v>0</v>
      </c>
      <c r="BG7" s="151">
        <f t="shared" si="12"/>
        <v>0</v>
      </c>
      <c r="BH7" s="151">
        <f t="shared" si="12"/>
        <v>0</v>
      </c>
      <c r="BI7" s="151">
        <f t="shared" si="12"/>
        <v>0</v>
      </c>
      <c r="BJ7" s="151">
        <f t="shared" si="12"/>
        <v>0</v>
      </c>
      <c r="BK7" s="151">
        <f t="shared" si="12"/>
        <v>0</v>
      </c>
      <c r="BL7" s="151">
        <f t="shared" si="12"/>
        <v>0</v>
      </c>
      <c r="BM7" s="151">
        <f t="shared" si="12"/>
        <v>0</v>
      </c>
      <c r="BN7" s="151">
        <f t="shared" si="12"/>
        <v>0</v>
      </c>
      <c r="BO7" s="151">
        <f t="shared" si="12"/>
        <v>0</v>
      </c>
      <c r="BP7" s="151">
        <f t="shared" si="12"/>
        <v>0</v>
      </c>
      <c r="BQ7" s="151">
        <f t="shared" si="12"/>
        <v>0</v>
      </c>
      <c r="BR7" s="151">
        <f t="shared" si="12"/>
        <v>0</v>
      </c>
      <c r="BS7" s="151">
        <f t="shared" si="12"/>
        <v>0</v>
      </c>
      <c r="BT7" s="151">
        <f t="shared" si="12"/>
        <v>0</v>
      </c>
      <c r="BU7" s="151">
        <f t="shared" si="12"/>
        <v>0</v>
      </c>
      <c r="BV7" s="151">
        <f t="shared" si="12"/>
        <v>0</v>
      </c>
      <c r="BW7" s="151">
        <f t="shared" si="12"/>
        <v>0</v>
      </c>
      <c r="BX7" s="151">
        <f t="shared" si="12"/>
        <v>0</v>
      </c>
      <c r="BY7" s="151">
        <f t="shared" si="12"/>
        <v>1</v>
      </c>
      <c r="BZ7" s="151">
        <f t="shared" si="12"/>
        <v>1</v>
      </c>
      <c r="CA7" s="151">
        <f t="shared" ref="CA7:CG7" si="13">IF($Q$4="Daily",1*(NOT(ISERROR(MATCH(CA5,holidays,0)))),0)</f>
        <v>0</v>
      </c>
      <c r="CB7" s="151">
        <f t="shared" si="13"/>
        <v>0</v>
      </c>
      <c r="CC7" s="151">
        <f t="shared" si="13"/>
        <v>0</v>
      </c>
      <c r="CD7" s="151">
        <f t="shared" si="13"/>
        <v>0</v>
      </c>
      <c r="CE7" s="151">
        <f t="shared" si="13"/>
        <v>0</v>
      </c>
      <c r="CF7" s="151">
        <f t="shared" si="13"/>
        <v>1</v>
      </c>
      <c r="CG7" s="151">
        <f t="shared" si="13"/>
        <v>0</v>
      </c>
      <c r="CH7" s="151">
        <f t="shared" ref="CH7:CN7" si="14">IF($Q$4="Daily",1*(NOT(ISERROR(MATCH(CH5,holidays,0)))),0)</f>
        <v>0</v>
      </c>
      <c r="CI7" s="151">
        <f t="shared" si="14"/>
        <v>0</v>
      </c>
      <c r="CJ7" s="151">
        <f t="shared" si="14"/>
        <v>0</v>
      </c>
      <c r="CK7" s="151">
        <f t="shared" si="14"/>
        <v>0</v>
      </c>
      <c r="CL7" s="151">
        <f t="shared" si="14"/>
        <v>0</v>
      </c>
      <c r="CM7" s="151">
        <f t="shared" si="14"/>
        <v>0</v>
      </c>
      <c r="CN7" s="151">
        <f t="shared" si="14"/>
        <v>0</v>
      </c>
      <c r="CO7" s="151">
        <f t="shared" ref="CO7:DB7" si="15">IF($Q$4="Daily",1*(NOT(ISERROR(MATCH(CO5,holidays,0)))),0)</f>
        <v>0</v>
      </c>
      <c r="CP7" s="151">
        <f t="shared" si="15"/>
        <v>0</v>
      </c>
      <c r="CQ7" s="151">
        <f t="shared" si="15"/>
        <v>0</v>
      </c>
      <c r="CR7" s="151">
        <f t="shared" si="15"/>
        <v>0</v>
      </c>
      <c r="CS7" s="151">
        <f t="shared" si="15"/>
        <v>0</v>
      </c>
      <c r="CT7" s="151">
        <f t="shared" si="15"/>
        <v>0</v>
      </c>
      <c r="CU7" s="151">
        <f t="shared" si="15"/>
        <v>0</v>
      </c>
      <c r="CV7" s="151">
        <f t="shared" si="15"/>
        <v>1</v>
      </c>
      <c r="CW7" s="151">
        <f t="shared" si="15"/>
        <v>0</v>
      </c>
      <c r="CX7" s="151">
        <f t="shared" si="15"/>
        <v>0</v>
      </c>
      <c r="CY7" s="151">
        <f t="shared" si="15"/>
        <v>0</v>
      </c>
      <c r="CZ7" s="151">
        <f t="shared" si="15"/>
        <v>0</v>
      </c>
      <c r="DA7" s="151">
        <f t="shared" si="15"/>
        <v>0</v>
      </c>
      <c r="DB7" s="151">
        <f t="shared" si="15"/>
        <v>0</v>
      </c>
      <c r="DC7" s="151">
        <f t="shared" ref="DC7:DP7" si="16">IF($Q$4="Daily",1*(NOT(ISERROR(MATCH(DC5,holidays,0)))),0)</f>
        <v>0</v>
      </c>
      <c r="DD7" s="151">
        <f t="shared" si="16"/>
        <v>0</v>
      </c>
      <c r="DE7" s="151">
        <f t="shared" si="16"/>
        <v>0</v>
      </c>
      <c r="DF7" s="151">
        <f t="shared" si="16"/>
        <v>0</v>
      </c>
      <c r="DG7" s="151">
        <f t="shared" si="16"/>
        <v>0</v>
      </c>
      <c r="DH7" s="151">
        <f t="shared" si="16"/>
        <v>0</v>
      </c>
      <c r="DI7" s="151">
        <f t="shared" si="16"/>
        <v>0</v>
      </c>
      <c r="DJ7" s="151">
        <f t="shared" si="16"/>
        <v>0</v>
      </c>
      <c r="DK7" s="151">
        <f t="shared" si="16"/>
        <v>0</v>
      </c>
      <c r="DL7" s="151">
        <f t="shared" si="16"/>
        <v>0</v>
      </c>
      <c r="DM7" s="151">
        <f t="shared" si="16"/>
        <v>0</v>
      </c>
      <c r="DN7" s="151">
        <f t="shared" si="16"/>
        <v>0</v>
      </c>
      <c r="DO7" s="151">
        <f t="shared" si="16"/>
        <v>0</v>
      </c>
      <c r="DP7" s="151">
        <f t="shared" si="16"/>
        <v>0</v>
      </c>
      <c r="DQ7" s="151">
        <f t="shared" ref="DQ7:ED7" si="17">IF($Q$4="Daily",1*(NOT(ISERROR(MATCH(DQ5,holidays,0)))),0)</f>
        <v>0</v>
      </c>
      <c r="DR7" s="151">
        <f t="shared" si="17"/>
        <v>0</v>
      </c>
      <c r="DS7" s="151">
        <f t="shared" si="17"/>
        <v>0</v>
      </c>
      <c r="DT7" s="151">
        <f t="shared" si="17"/>
        <v>0</v>
      </c>
      <c r="DU7" s="151">
        <f t="shared" si="17"/>
        <v>0</v>
      </c>
      <c r="DV7" s="151">
        <f t="shared" si="17"/>
        <v>0</v>
      </c>
      <c r="DW7" s="151">
        <f t="shared" si="17"/>
        <v>0</v>
      </c>
      <c r="DX7" s="151">
        <f t="shared" si="17"/>
        <v>0</v>
      </c>
      <c r="DY7" s="151">
        <f t="shared" si="17"/>
        <v>0</v>
      </c>
      <c r="DZ7" s="151">
        <f t="shared" si="17"/>
        <v>0</v>
      </c>
      <c r="EA7" s="151">
        <f t="shared" si="17"/>
        <v>0</v>
      </c>
      <c r="EB7" s="151">
        <f t="shared" si="17"/>
        <v>0</v>
      </c>
      <c r="EC7" s="151">
        <f t="shared" si="17"/>
        <v>0</v>
      </c>
      <c r="ED7" s="151">
        <f t="shared" si="17"/>
        <v>0</v>
      </c>
    </row>
    <row r="8" spans="1:135" s="149" customFormat="1" ht="12" hidden="1" thickBot="1" x14ac:dyDescent="0.25">
      <c r="P8" s="150"/>
      <c r="Q8" s="196"/>
      <c r="U8" s="152" t="s">
        <v>306</v>
      </c>
      <c r="W8" s="151">
        <f t="shared" ref="W8:BB8" si="18">IF($Q$4="Daily",1*(NETWORKDAYS.INTL(W5,W5,weekend,holidays)=0),0)</f>
        <v>0</v>
      </c>
      <c r="X8" s="151">
        <f t="shared" si="18"/>
        <v>0</v>
      </c>
      <c r="Y8" s="151">
        <f t="shared" si="18"/>
        <v>0</v>
      </c>
      <c r="Z8" s="151">
        <f t="shared" si="18"/>
        <v>0</v>
      </c>
      <c r="AA8" s="151">
        <f t="shared" si="18"/>
        <v>0</v>
      </c>
      <c r="AB8" s="151">
        <f t="shared" si="18"/>
        <v>1</v>
      </c>
      <c r="AC8" s="151">
        <f t="shared" si="18"/>
        <v>1</v>
      </c>
      <c r="AD8" s="151">
        <f t="shared" si="18"/>
        <v>0</v>
      </c>
      <c r="AE8" s="151">
        <f t="shared" si="18"/>
        <v>0</v>
      </c>
      <c r="AF8" s="151">
        <f t="shared" si="18"/>
        <v>0</v>
      </c>
      <c r="AG8" s="151">
        <f t="shared" si="18"/>
        <v>1</v>
      </c>
      <c r="AH8" s="151">
        <f t="shared" si="18"/>
        <v>0</v>
      </c>
      <c r="AI8" s="151">
        <f t="shared" si="18"/>
        <v>1</v>
      </c>
      <c r="AJ8" s="151">
        <f t="shared" si="18"/>
        <v>1</v>
      </c>
      <c r="AK8" s="151">
        <f t="shared" si="18"/>
        <v>0</v>
      </c>
      <c r="AL8" s="151">
        <f t="shared" si="18"/>
        <v>0</v>
      </c>
      <c r="AM8" s="151">
        <f t="shared" si="18"/>
        <v>0</v>
      </c>
      <c r="AN8" s="151">
        <f t="shared" si="18"/>
        <v>0</v>
      </c>
      <c r="AO8" s="151">
        <f t="shared" si="18"/>
        <v>0</v>
      </c>
      <c r="AP8" s="151">
        <f t="shared" si="18"/>
        <v>1</v>
      </c>
      <c r="AQ8" s="151">
        <f t="shared" si="18"/>
        <v>1</v>
      </c>
      <c r="AR8" s="151">
        <f t="shared" si="18"/>
        <v>0</v>
      </c>
      <c r="AS8" s="151">
        <f t="shared" si="18"/>
        <v>0</v>
      </c>
      <c r="AT8" s="151">
        <f t="shared" si="18"/>
        <v>0</v>
      </c>
      <c r="AU8" s="151">
        <f t="shared" si="18"/>
        <v>1</v>
      </c>
      <c r="AV8" s="151">
        <f t="shared" si="18"/>
        <v>0</v>
      </c>
      <c r="AW8" s="151">
        <f t="shared" si="18"/>
        <v>1</v>
      </c>
      <c r="AX8" s="151">
        <f t="shared" si="18"/>
        <v>1</v>
      </c>
      <c r="AY8" s="151">
        <f t="shared" si="18"/>
        <v>0</v>
      </c>
      <c r="AZ8" s="151">
        <f t="shared" si="18"/>
        <v>0</v>
      </c>
      <c r="BA8" s="151">
        <f t="shared" si="18"/>
        <v>0</v>
      </c>
      <c r="BB8" s="151">
        <f t="shared" si="18"/>
        <v>0</v>
      </c>
      <c r="BC8" s="151">
        <f t="shared" ref="BC8:BZ8" si="19">IF($Q$4="Daily",1*(NETWORKDAYS.INTL(BC5,BC5,weekend,holidays)=0),0)</f>
        <v>0</v>
      </c>
      <c r="BD8" s="151">
        <f t="shared" si="19"/>
        <v>1</v>
      </c>
      <c r="BE8" s="151">
        <f t="shared" si="19"/>
        <v>1</v>
      </c>
      <c r="BF8" s="151">
        <f t="shared" si="19"/>
        <v>0</v>
      </c>
      <c r="BG8" s="151">
        <f t="shared" si="19"/>
        <v>0</v>
      </c>
      <c r="BH8" s="151">
        <f t="shared" si="19"/>
        <v>0</v>
      </c>
      <c r="BI8" s="151">
        <f t="shared" si="19"/>
        <v>0</v>
      </c>
      <c r="BJ8" s="151">
        <f t="shared" si="19"/>
        <v>0</v>
      </c>
      <c r="BK8" s="151">
        <f t="shared" si="19"/>
        <v>1</v>
      </c>
      <c r="BL8" s="151">
        <f t="shared" si="19"/>
        <v>1</v>
      </c>
      <c r="BM8" s="151">
        <f t="shared" si="19"/>
        <v>0</v>
      </c>
      <c r="BN8" s="151">
        <f t="shared" si="19"/>
        <v>0</v>
      </c>
      <c r="BO8" s="151">
        <f t="shared" si="19"/>
        <v>0</v>
      </c>
      <c r="BP8" s="151">
        <f t="shared" si="19"/>
        <v>0</v>
      </c>
      <c r="BQ8" s="151">
        <f t="shared" si="19"/>
        <v>0</v>
      </c>
      <c r="BR8" s="151">
        <f t="shared" si="19"/>
        <v>1</v>
      </c>
      <c r="BS8" s="151">
        <f t="shared" si="19"/>
        <v>1</v>
      </c>
      <c r="BT8" s="151">
        <f t="shared" si="19"/>
        <v>0</v>
      </c>
      <c r="BU8" s="151">
        <f t="shared" si="19"/>
        <v>0</v>
      </c>
      <c r="BV8" s="151">
        <f t="shared" si="19"/>
        <v>0</v>
      </c>
      <c r="BW8" s="151">
        <f t="shared" si="19"/>
        <v>0</v>
      </c>
      <c r="BX8" s="151">
        <f t="shared" si="19"/>
        <v>0</v>
      </c>
      <c r="BY8" s="151">
        <f t="shared" si="19"/>
        <v>1</v>
      </c>
      <c r="BZ8" s="151">
        <f t="shared" si="19"/>
        <v>1</v>
      </c>
      <c r="CA8" s="151">
        <f t="shared" ref="CA8:CG8" si="20">IF($Q$4="Daily",1*(NETWORKDAYS.INTL(CA5,CA5,weekend,holidays)=0),0)</f>
        <v>0</v>
      </c>
      <c r="CB8" s="151">
        <f t="shared" si="20"/>
        <v>0</v>
      </c>
      <c r="CC8" s="151">
        <f t="shared" si="20"/>
        <v>0</v>
      </c>
      <c r="CD8" s="151">
        <f t="shared" si="20"/>
        <v>0</v>
      </c>
      <c r="CE8" s="151">
        <f t="shared" si="20"/>
        <v>0</v>
      </c>
      <c r="CF8" s="151">
        <f t="shared" si="20"/>
        <v>1</v>
      </c>
      <c r="CG8" s="151">
        <f t="shared" si="20"/>
        <v>1</v>
      </c>
      <c r="CH8" s="151">
        <f t="shared" ref="CH8:CN8" si="21">IF($Q$4="Daily",1*(NETWORKDAYS.INTL(CH5,CH5,weekend,holidays)=0),0)</f>
        <v>0</v>
      </c>
      <c r="CI8" s="151">
        <f t="shared" si="21"/>
        <v>0</v>
      </c>
      <c r="CJ8" s="151">
        <f t="shared" si="21"/>
        <v>0</v>
      </c>
      <c r="CK8" s="151">
        <f t="shared" si="21"/>
        <v>0</v>
      </c>
      <c r="CL8" s="151">
        <f t="shared" si="21"/>
        <v>0</v>
      </c>
      <c r="CM8" s="151">
        <f t="shared" si="21"/>
        <v>1</v>
      </c>
      <c r="CN8" s="151">
        <f t="shared" si="21"/>
        <v>1</v>
      </c>
      <c r="CO8" s="151">
        <f t="shared" ref="CO8:DB8" si="22">IF($Q$4="Daily",1*(NETWORKDAYS.INTL(CO5,CO5,weekend,holidays)=0),0)</f>
        <v>0</v>
      </c>
      <c r="CP8" s="151">
        <f t="shared" si="22"/>
        <v>0</v>
      </c>
      <c r="CQ8" s="151">
        <f t="shared" si="22"/>
        <v>0</v>
      </c>
      <c r="CR8" s="151">
        <f t="shared" si="22"/>
        <v>0</v>
      </c>
      <c r="CS8" s="151">
        <f t="shared" si="22"/>
        <v>0</v>
      </c>
      <c r="CT8" s="151">
        <f t="shared" si="22"/>
        <v>1</v>
      </c>
      <c r="CU8" s="151">
        <f t="shared" si="22"/>
        <v>1</v>
      </c>
      <c r="CV8" s="151">
        <f t="shared" si="22"/>
        <v>1</v>
      </c>
      <c r="CW8" s="151">
        <f t="shared" si="22"/>
        <v>0</v>
      </c>
      <c r="CX8" s="151">
        <f t="shared" si="22"/>
        <v>0</v>
      </c>
      <c r="CY8" s="151">
        <f t="shared" si="22"/>
        <v>0</v>
      </c>
      <c r="CZ8" s="151">
        <f t="shared" si="22"/>
        <v>0</v>
      </c>
      <c r="DA8" s="151">
        <f t="shared" si="22"/>
        <v>1</v>
      </c>
      <c r="DB8" s="151">
        <f t="shared" si="22"/>
        <v>1</v>
      </c>
      <c r="DC8" s="151">
        <f t="shared" ref="DC8:DP8" si="23">IF($Q$4="Daily",1*(NETWORKDAYS.INTL(DC5,DC5,weekend,holidays)=0),0)</f>
        <v>0</v>
      </c>
      <c r="DD8" s="151">
        <f t="shared" si="23"/>
        <v>0</v>
      </c>
      <c r="DE8" s="151">
        <f t="shared" si="23"/>
        <v>0</v>
      </c>
      <c r="DF8" s="151">
        <f t="shared" si="23"/>
        <v>0</v>
      </c>
      <c r="DG8" s="151">
        <f t="shared" si="23"/>
        <v>0</v>
      </c>
      <c r="DH8" s="151">
        <f t="shared" si="23"/>
        <v>1</v>
      </c>
      <c r="DI8" s="151">
        <f t="shared" si="23"/>
        <v>1</v>
      </c>
      <c r="DJ8" s="151">
        <f t="shared" si="23"/>
        <v>0</v>
      </c>
      <c r="DK8" s="151">
        <f t="shared" si="23"/>
        <v>0</v>
      </c>
      <c r="DL8" s="151">
        <f t="shared" si="23"/>
        <v>0</v>
      </c>
      <c r="DM8" s="151">
        <f t="shared" si="23"/>
        <v>0</v>
      </c>
      <c r="DN8" s="151">
        <f t="shared" si="23"/>
        <v>0</v>
      </c>
      <c r="DO8" s="151">
        <f t="shared" si="23"/>
        <v>1</v>
      </c>
      <c r="DP8" s="151">
        <f t="shared" si="23"/>
        <v>1</v>
      </c>
      <c r="DQ8" s="151">
        <f t="shared" ref="DQ8:ED8" si="24">IF($Q$4="Daily",1*(NETWORKDAYS.INTL(DQ5,DQ5,weekend,holidays)=0),0)</f>
        <v>0</v>
      </c>
      <c r="DR8" s="151">
        <f t="shared" si="24"/>
        <v>0</v>
      </c>
      <c r="DS8" s="151">
        <f t="shared" si="24"/>
        <v>0</v>
      </c>
      <c r="DT8" s="151">
        <f t="shared" si="24"/>
        <v>0</v>
      </c>
      <c r="DU8" s="151">
        <f t="shared" si="24"/>
        <v>0</v>
      </c>
      <c r="DV8" s="151">
        <f t="shared" si="24"/>
        <v>1</v>
      </c>
      <c r="DW8" s="151">
        <f t="shared" si="24"/>
        <v>1</v>
      </c>
      <c r="DX8" s="151">
        <f t="shared" si="24"/>
        <v>0</v>
      </c>
      <c r="DY8" s="151">
        <f t="shared" si="24"/>
        <v>0</v>
      </c>
      <c r="DZ8" s="151">
        <f t="shared" si="24"/>
        <v>0</v>
      </c>
      <c r="EA8" s="151">
        <f t="shared" si="24"/>
        <v>0</v>
      </c>
      <c r="EB8" s="151">
        <f t="shared" si="24"/>
        <v>0</v>
      </c>
      <c r="EC8" s="151">
        <f t="shared" si="24"/>
        <v>1</v>
      </c>
      <c r="ED8" s="151">
        <f t="shared" si="24"/>
        <v>1</v>
      </c>
    </row>
    <row r="9" spans="1:135" s="27" customFormat="1" ht="13.5" thickBot="1" x14ac:dyDescent="0.25">
      <c r="A9" s="29"/>
      <c r="B9" s="141" t="s">
        <v>108</v>
      </c>
      <c r="C9" s="168">
        <f>MAX(Q11:Q51)</f>
        <v>44651</v>
      </c>
      <c r="D9" s="146"/>
      <c r="E9" s="146"/>
      <c r="F9" s="146"/>
      <c r="G9" s="146"/>
      <c r="H9" s="146"/>
      <c r="I9" s="146"/>
      <c r="J9" s="146"/>
      <c r="K9" s="146"/>
      <c r="L9" s="146"/>
      <c r="M9" s="146"/>
      <c r="N9" s="146"/>
      <c r="O9" s="146"/>
      <c r="P9" s="141" t="str">
        <f>IF(Q4="Quarterly","Year:",IF(Q4="Monthly","Month:","Week:"))</f>
        <v>Week:</v>
      </c>
      <c r="Q9" s="197">
        <v>37</v>
      </c>
      <c r="R9" s="146"/>
      <c r="S9" s="146"/>
      <c r="T9" s="141" t="s">
        <v>294</v>
      </c>
      <c r="U9" s="154"/>
      <c r="V9" s="146"/>
      <c r="W9" s="205" t="str">
        <f>IF($Q$4="Weekly","Weeks "&amp;IF(weeknumbering="ISO",WEEKNUM(W5,21),((W5-($C$4-MOD(WEEKDAY($C$4,1)-startday,7)))/7+1))&amp;"-"&amp;IF(weeknumbering="ISO",WEEKNUM(AC5,21),((W5-($C$4-MOD(WEEKDAY($C$4,1)-startday,7)))/7+7)),IF($Q$4="Daily","Week "&amp;IF(weeknumbering="ISO",WEEKNUM(W5,21),(W5-($C$4-MOD(WEEKDAY($C$4,1)-startday,7)))/7+1),""))</f>
        <v>Week 37</v>
      </c>
      <c r="X9" s="205"/>
      <c r="Y9" s="205"/>
      <c r="Z9" s="205"/>
      <c r="AA9" s="205"/>
      <c r="AB9" s="205"/>
      <c r="AC9" s="205"/>
      <c r="AD9" s="205" t="str">
        <f>IF($Q$4="Weekly","Weeks "&amp;IF(weeknumbering="ISO",WEEKNUM(AD5,21),((AD5-($C$4-MOD(WEEKDAY($C$4,1)-startday,7)))/7+1))&amp;"-"&amp;IF(weeknumbering="ISO",WEEKNUM(AJ5,21),((AD5-($C$4-MOD(WEEKDAY($C$4,1)-startday,7)))/7+7)),IF($Q$4="Daily","Week "&amp;IF(weeknumbering="ISO",WEEKNUM(AD5,21),(AD5-($C$4-MOD(WEEKDAY($C$4,1)-startday,7)))/7+1),""))</f>
        <v>Week 38</v>
      </c>
      <c r="AE9" s="205"/>
      <c r="AF9" s="205"/>
      <c r="AG9" s="205"/>
      <c r="AH9" s="205"/>
      <c r="AI9" s="205"/>
      <c r="AJ9" s="205"/>
      <c r="AK9" s="205" t="str">
        <f>IF($Q$4="Weekly","Weeks "&amp;IF(weeknumbering="ISO",WEEKNUM(AK5,21),((AK5-($C$4-MOD(WEEKDAY($C$4,1)-startday,7)))/7+1))&amp;"-"&amp;IF(weeknumbering="ISO",WEEKNUM(AQ5,21),((AK5-($C$4-MOD(WEEKDAY($C$4,1)-startday,7)))/7+7)),IF($Q$4="Daily","Week "&amp;IF(weeknumbering="ISO",WEEKNUM(AK5,21),(AK5-($C$4-MOD(WEEKDAY($C$4,1)-startday,7)))/7+1),""))</f>
        <v>Week 39</v>
      </c>
      <c r="AL9" s="205"/>
      <c r="AM9" s="205"/>
      <c r="AN9" s="205"/>
      <c r="AO9" s="205"/>
      <c r="AP9" s="205"/>
      <c r="AQ9" s="205"/>
      <c r="AR9" s="205" t="str">
        <f>IF($Q$4="Weekly","Weeks "&amp;IF(weeknumbering="ISO",WEEKNUM(AR5,21),((AR5-($C$4-MOD(WEEKDAY($C$4,1)-startday,7)))/7+1))&amp;"-"&amp;IF(weeknumbering="ISO",WEEKNUM(AX5,21),((AR5-($C$4-MOD(WEEKDAY($C$4,1)-startday,7)))/7+7)),IF($Q$4="Daily","Week "&amp;IF(weeknumbering="ISO",WEEKNUM(AR5,21),(AR5-($C$4-MOD(WEEKDAY($C$4,1)-startday,7)))/7+1),""))</f>
        <v>Week 40</v>
      </c>
      <c r="AS9" s="205"/>
      <c r="AT9" s="205"/>
      <c r="AU9" s="205"/>
      <c r="AV9" s="205"/>
      <c r="AW9" s="205"/>
      <c r="AX9" s="205"/>
      <c r="AY9" s="205" t="str">
        <f>IF($Q$4="Weekly","Weeks "&amp;IF(weeknumbering="ISO",WEEKNUM(AY5,21),((AY5-($C$4-MOD(WEEKDAY($C$4,1)-startday,7)))/7+1))&amp;"-"&amp;IF(weeknumbering="ISO",WEEKNUM(BE5,21),((AY5-($C$4-MOD(WEEKDAY($C$4,1)-startday,7)))/7+7)),IF($Q$4="Daily","Week "&amp;IF(weeknumbering="ISO",WEEKNUM(AY5,21),(AY5-($C$4-MOD(WEEKDAY($C$4,1)-startday,7)))/7+1),""))</f>
        <v>Week 41</v>
      </c>
      <c r="AZ9" s="205"/>
      <c r="BA9" s="205"/>
      <c r="BB9" s="205"/>
      <c r="BC9" s="205"/>
      <c r="BD9" s="205"/>
      <c r="BE9" s="205"/>
      <c r="BF9" s="205" t="str">
        <f>IF($Q$4="Weekly","Weeks "&amp;IF(weeknumbering="ISO",WEEKNUM(BF5,21),((BF5-($C$4-MOD(WEEKDAY($C$4,1)-startday,7)))/7+1))&amp;"-"&amp;IF(weeknumbering="ISO",WEEKNUM(BL5,21),((BF5-($C$4-MOD(WEEKDAY($C$4,1)-startday,7)))/7+7)),IF($Q$4="Daily","Week "&amp;IF(weeknumbering="ISO",WEEKNUM(BF5,21),(BF5-($C$4-MOD(WEEKDAY($C$4,1)-startday,7)))/7+1),""))</f>
        <v>Week 42</v>
      </c>
      <c r="BG9" s="205"/>
      <c r="BH9" s="205"/>
      <c r="BI9" s="205"/>
      <c r="BJ9" s="205"/>
      <c r="BK9" s="205"/>
      <c r="BL9" s="205"/>
      <c r="BM9" s="205" t="str">
        <f>IF($Q$4="Weekly","Weeks "&amp;IF(weeknumbering="ISO",WEEKNUM(BM5,21),((BM5-($C$4-MOD(WEEKDAY($C$4,1)-startday,7)))/7+1))&amp;"-"&amp;IF(weeknumbering="ISO",WEEKNUM(BS5,21),((BM5-($C$4-MOD(WEEKDAY($C$4,1)-startday,7)))/7+7)),IF($Q$4="Daily","Week "&amp;IF(weeknumbering="ISO",WEEKNUM(BM5,21),(BM5-($C$4-MOD(WEEKDAY($C$4,1)-startday,7)))/7+1),""))</f>
        <v>Week 43</v>
      </c>
      <c r="BN9" s="205"/>
      <c r="BO9" s="205"/>
      <c r="BP9" s="205"/>
      <c r="BQ9" s="205"/>
      <c r="BR9" s="205"/>
      <c r="BS9" s="205"/>
      <c r="BT9" s="205" t="str">
        <f>IF($Q$4="Weekly","Weeks "&amp;IF(weeknumbering="ISO",WEEKNUM(BT5,21),((BT5-($C$4-MOD(WEEKDAY($C$4,1)-startday,7)))/7+1))&amp;"-"&amp;IF(weeknumbering="ISO",WEEKNUM(BZ5,21),((BT5-($C$4-MOD(WEEKDAY($C$4,1)-startday,7)))/7+7)),IF($Q$4="Daily","Week "&amp;IF(weeknumbering="ISO",WEEKNUM(BT5,21),(BT5-($C$4-MOD(WEEKDAY($C$4,1)-startday,7)))/7+1),""))</f>
        <v>Week 44</v>
      </c>
      <c r="BU9" s="205"/>
      <c r="BV9" s="205"/>
      <c r="BW9" s="205"/>
      <c r="BX9" s="205"/>
      <c r="BY9" s="205"/>
      <c r="BZ9" s="205"/>
      <c r="CA9" s="205" t="str">
        <f>IF($Q$4="Weekly","Weeks "&amp;IF(weeknumbering="ISO",WEEKNUM(CA5,21),((CA5-($C$4-MOD(WEEKDAY($C$4,1)-startday,7)))/7+1))&amp;"-"&amp;IF(weeknumbering="ISO",WEEKNUM(CG5,21),((CA5-($C$4-MOD(WEEKDAY($C$4,1)-startday,7)))/7+7)),IF($Q$4="Daily","Week "&amp;IF(weeknumbering="ISO",WEEKNUM(CA5,21),(CA5-($C$4-MOD(WEEKDAY($C$4,1)-startday,7)))/7+1),""))</f>
        <v>Week 45</v>
      </c>
      <c r="CB9" s="205"/>
      <c r="CC9" s="205"/>
      <c r="CD9" s="205"/>
      <c r="CE9" s="205"/>
      <c r="CF9" s="205"/>
      <c r="CG9" s="205"/>
      <c r="CH9" s="205" t="str">
        <f>IF($Q$4="Weekly","Weeks "&amp;IF(weeknumbering="ISO",WEEKNUM(CH5,21),((CH5-($C$4-MOD(WEEKDAY($C$4,1)-startday,7)))/7+1))&amp;"-"&amp;IF(weeknumbering="ISO",WEEKNUM(CN5,21),((CH5-($C$4-MOD(WEEKDAY($C$4,1)-startday,7)))/7+7)),IF($Q$4="Daily","Week "&amp;IF(weeknumbering="ISO",WEEKNUM(CH5,21),(CH5-($C$4-MOD(WEEKDAY($C$4,1)-startday,7)))/7+1),""))</f>
        <v>Week 46</v>
      </c>
      <c r="CI9" s="205"/>
      <c r="CJ9" s="205"/>
      <c r="CK9" s="205"/>
      <c r="CL9" s="205"/>
      <c r="CM9" s="205"/>
      <c r="CN9" s="205"/>
      <c r="CO9" s="205" t="str">
        <f>IF($Q$4="Weekly","Weeks "&amp;IF(weeknumbering="ISO",WEEKNUM(CO5,21),((CO5-($C$4-MOD(WEEKDAY($C$4,1)-startday,7)))/7+1))&amp;"-"&amp;IF(weeknumbering="ISO",WEEKNUM(CU5,21),((CO5-($C$4-MOD(WEEKDAY($C$4,1)-startday,7)))/7+7)),IF($Q$4="Daily","Week "&amp;IF(weeknumbering="ISO",WEEKNUM(CO5,21),(CO5-($C$4-MOD(WEEKDAY($C$4,1)-startday,7)))/7+1),""))</f>
        <v>Week 47</v>
      </c>
      <c r="CP9" s="205"/>
      <c r="CQ9" s="205"/>
      <c r="CR9" s="205"/>
      <c r="CS9" s="205"/>
      <c r="CT9" s="205"/>
      <c r="CU9" s="205"/>
      <c r="CV9" s="205" t="str">
        <f>IF($Q$4="Weekly","Weeks "&amp;IF(weeknumbering="ISO",WEEKNUM(CV5,21),((CV5-($C$4-MOD(WEEKDAY($C$4,1)-startday,7)))/7+1))&amp;"-"&amp;IF(weeknumbering="ISO",WEEKNUM(DB5,21),((CV5-($C$4-MOD(WEEKDAY($C$4,1)-startday,7)))/7+7)),IF($Q$4="Daily","Week "&amp;IF(weeknumbering="ISO",WEEKNUM(CV5,21),(CV5-($C$4-MOD(WEEKDAY($C$4,1)-startday,7)))/7+1),""))</f>
        <v>Week 48</v>
      </c>
      <c r="CW9" s="205"/>
      <c r="CX9" s="205"/>
      <c r="CY9" s="205"/>
      <c r="CZ9" s="205"/>
      <c r="DA9" s="205"/>
      <c r="DB9" s="205"/>
      <c r="DC9" s="205" t="str">
        <f>IF($Q$4="Weekly","Weeks "&amp;IF(weeknumbering="ISO",WEEKNUM(DC5,21),((DC5-($C$4-MOD(WEEKDAY($C$4,1)-startday,7)))/7+1))&amp;"-"&amp;IF(weeknumbering="ISO",WEEKNUM(DI5,21),((DC5-($C$4-MOD(WEEKDAY($C$4,1)-startday,7)))/7+7)),IF($Q$4="Daily","Week "&amp;IF(weeknumbering="ISO",WEEKNUM(DC5,21),(DC5-($C$4-MOD(WEEKDAY($C$4,1)-startday,7)))/7+1),""))</f>
        <v>Week 49</v>
      </c>
      <c r="DD9" s="205"/>
      <c r="DE9" s="205"/>
      <c r="DF9" s="205"/>
      <c r="DG9" s="205"/>
      <c r="DH9" s="205"/>
      <c r="DI9" s="205"/>
      <c r="DJ9" s="205" t="str">
        <f>IF($Q$4="Weekly","Weeks "&amp;IF(weeknumbering="ISO",WEEKNUM(DJ5,21),((DJ5-($C$4-MOD(WEEKDAY($C$4,1)-startday,7)))/7+1))&amp;"-"&amp;IF(weeknumbering="ISO",WEEKNUM(DP5,21),((DJ5-($C$4-MOD(WEEKDAY($C$4,1)-startday,7)))/7+7)),IF($Q$4="Daily","Week "&amp;IF(weeknumbering="ISO",WEEKNUM(DJ5,21),(DJ5-($C$4-MOD(WEEKDAY($C$4,1)-startday,7)))/7+1),""))</f>
        <v>Week 50</v>
      </c>
      <c r="DK9" s="205"/>
      <c r="DL9" s="205"/>
      <c r="DM9" s="205"/>
      <c r="DN9" s="205"/>
      <c r="DO9" s="205"/>
      <c r="DP9" s="205"/>
      <c r="DQ9" s="205" t="str">
        <f>IF($Q$4="Weekly","Weeks "&amp;IF(weeknumbering="ISO",WEEKNUM(DQ5,21),((DQ5-($C$4-MOD(WEEKDAY($C$4,1)-startday,7)))/7+1))&amp;"-"&amp;IF(weeknumbering="ISO",WEEKNUM(DW5,21),((DQ5-($C$4-MOD(WEEKDAY($C$4,1)-startday,7)))/7+7)),IF($Q$4="Daily","Week "&amp;IF(weeknumbering="ISO",WEEKNUM(DQ5,21),(DQ5-($C$4-MOD(WEEKDAY($C$4,1)-startday,7)))/7+1),""))</f>
        <v>Week 51</v>
      </c>
      <c r="DR9" s="205"/>
      <c r="DS9" s="205"/>
      <c r="DT9" s="205"/>
      <c r="DU9" s="205"/>
      <c r="DV9" s="205"/>
      <c r="DW9" s="205"/>
      <c r="DX9" s="205" t="str">
        <f>IF($Q$4="Weekly","Weeks "&amp;IF(weeknumbering="ISO",WEEKNUM(DX5,21),((DX5-($C$4-MOD(WEEKDAY($C$4,1)-startday,7)))/7+1))&amp;"-"&amp;IF(weeknumbering="ISO",WEEKNUM(ED5,21),((DX5-($C$4-MOD(WEEKDAY($C$4,1)-startday,7)))/7+7)),IF($Q$4="Daily","Week "&amp;IF(weeknumbering="ISO",WEEKNUM(DX5,21),(DX5-($C$4-MOD(WEEKDAY($C$4,1)-startday,7)))/7+1),""))</f>
        <v>Week 52</v>
      </c>
      <c r="DY9" s="205"/>
      <c r="DZ9" s="205"/>
      <c r="EA9" s="205"/>
      <c r="EB9" s="205"/>
      <c r="EC9" s="205"/>
      <c r="ED9" s="205"/>
    </row>
    <row r="10" spans="1:135" s="27" customFormat="1" x14ac:dyDescent="0.2">
      <c r="A10" s="146"/>
      <c r="B10" s="141" t="s">
        <v>232</v>
      </c>
      <c r="C10" s="168">
        <f ca="1">TODAY()</f>
        <v>44590</v>
      </c>
      <c r="D10" s="146"/>
      <c r="E10" s="146"/>
      <c r="F10" s="207" t="s">
        <v>233</v>
      </c>
      <c r="G10" s="208"/>
      <c r="H10" s="208"/>
      <c r="I10" s="209"/>
      <c r="J10" s="210" t="s">
        <v>234</v>
      </c>
      <c r="K10" s="211"/>
      <c r="L10" s="212"/>
      <c r="M10" s="148"/>
      <c r="N10" s="146"/>
      <c r="O10" s="146"/>
      <c r="P10" s="202" t="s">
        <v>295</v>
      </c>
      <c r="Q10" s="194" t="s">
        <v>293</v>
      </c>
      <c r="R10" s="146"/>
      <c r="S10" s="146"/>
      <c r="T10" s="146"/>
      <c r="U10" s="146"/>
      <c r="V10" s="146"/>
      <c r="W10" s="206">
        <f>IF(OR($Q$4="Monthly",$Q$4="Weekly"),TEXT(W5,"[$-409]mmm YYYY")&amp;" - "&amp;TEXT(AC5,"[$-409]mmm YYYY"),IF($Q$4="Quarterly","",W5))</f>
        <v>44501</v>
      </c>
      <c r="X10" s="206"/>
      <c r="Y10" s="206"/>
      <c r="Z10" s="206"/>
      <c r="AA10" s="206"/>
      <c r="AB10" s="206"/>
      <c r="AC10" s="206"/>
      <c r="AD10" s="206">
        <f>IF(OR($Q$4="Monthly",$Q$4="Weekly"),TEXT(AD5,"[$-409]mmm YYYY")&amp;" - "&amp;TEXT(AJ5,"[$-409]mmm YYYY"),IF($Q$4="Quarterly","",AD5))</f>
        <v>44508</v>
      </c>
      <c r="AE10" s="206"/>
      <c r="AF10" s="206"/>
      <c r="AG10" s="206"/>
      <c r="AH10" s="206"/>
      <c r="AI10" s="206"/>
      <c r="AJ10" s="206"/>
      <c r="AK10" s="206">
        <f>IF(OR($Q$4="Monthly",$Q$4="Weekly"),TEXT(AK5,"[$-409]mmm YYYY")&amp;" - "&amp;TEXT(AQ5,"[$-409]mmm YYYY"),IF($Q$4="Quarterly","",AK5))</f>
        <v>44515</v>
      </c>
      <c r="AL10" s="206"/>
      <c r="AM10" s="206"/>
      <c r="AN10" s="206"/>
      <c r="AO10" s="206"/>
      <c r="AP10" s="206"/>
      <c r="AQ10" s="206"/>
      <c r="AR10" s="206">
        <f>IF(OR($Q$4="Monthly",$Q$4="Weekly"),TEXT(AR5,"[$-409]mmm YYYY")&amp;" - "&amp;TEXT(AX5,"[$-409]mmm YYYY"),IF($Q$4="Quarterly","",AR5))</f>
        <v>44522</v>
      </c>
      <c r="AS10" s="206"/>
      <c r="AT10" s="206"/>
      <c r="AU10" s="206"/>
      <c r="AV10" s="206"/>
      <c r="AW10" s="206"/>
      <c r="AX10" s="206"/>
      <c r="AY10" s="206">
        <f>IF(OR($Q$4="Monthly",$Q$4="Weekly"),TEXT(AY5,"[$-409]mmm YYYY")&amp;" - "&amp;TEXT(BE5,"[$-409]mmm YYYY"),IF($Q$4="Quarterly","",AY5))</f>
        <v>44529</v>
      </c>
      <c r="AZ10" s="206"/>
      <c r="BA10" s="206"/>
      <c r="BB10" s="206"/>
      <c r="BC10" s="206"/>
      <c r="BD10" s="206"/>
      <c r="BE10" s="206"/>
      <c r="BF10" s="206">
        <f>IF(OR($Q$4="Monthly",$Q$4="Weekly"),TEXT(BF5,"[$-409]mmm YYYY")&amp;" - "&amp;TEXT(BL5,"[$-409]mmm YYYY"),IF($Q$4="Quarterly","",BF5))</f>
        <v>44536</v>
      </c>
      <c r="BG10" s="206"/>
      <c r="BH10" s="206"/>
      <c r="BI10" s="206"/>
      <c r="BJ10" s="206"/>
      <c r="BK10" s="206"/>
      <c r="BL10" s="206"/>
      <c r="BM10" s="206">
        <f>IF(OR($Q$4="Monthly",$Q$4="Weekly"),TEXT(BM5,"[$-409]mmm YYYY")&amp;" - "&amp;TEXT(BS5,"[$-409]mmm YYYY"),IF($Q$4="Quarterly","",BM5))</f>
        <v>44543</v>
      </c>
      <c r="BN10" s="206"/>
      <c r="BO10" s="206"/>
      <c r="BP10" s="206"/>
      <c r="BQ10" s="206"/>
      <c r="BR10" s="206"/>
      <c r="BS10" s="206"/>
      <c r="BT10" s="206">
        <f>IF(OR($Q$4="Monthly",$Q$4="Weekly"),TEXT(BT5,"[$-409]mmm YYYY")&amp;" - "&amp;TEXT(BZ5,"[$-409]mmm YYYY"),IF($Q$4="Quarterly","",BT5))</f>
        <v>44550</v>
      </c>
      <c r="BU10" s="206"/>
      <c r="BV10" s="206"/>
      <c r="BW10" s="206"/>
      <c r="BX10" s="206"/>
      <c r="BY10" s="206"/>
      <c r="BZ10" s="206"/>
      <c r="CA10" s="206">
        <f>IF(OR($Q$4="Monthly",$Q$4="Weekly"),TEXT(CA5,"[$-409]mmm YYYY")&amp;" - "&amp;TEXT(CG5,"[$-409]mmm YYYY"),IF($Q$4="Quarterly","",CA5))</f>
        <v>44557</v>
      </c>
      <c r="CB10" s="206"/>
      <c r="CC10" s="206"/>
      <c r="CD10" s="206"/>
      <c r="CE10" s="206"/>
      <c r="CF10" s="206"/>
      <c r="CG10" s="206"/>
      <c r="CH10" s="206">
        <f>IF(OR($Q$4="Monthly",$Q$4="Weekly"),TEXT(CH5,"[$-409]mmm YYYY")&amp;" - "&amp;TEXT(CN5,"[$-409]mmm YYYY"),IF($Q$4="Quarterly","",CH5))</f>
        <v>44564</v>
      </c>
      <c r="CI10" s="206"/>
      <c r="CJ10" s="206"/>
      <c r="CK10" s="206"/>
      <c r="CL10" s="206"/>
      <c r="CM10" s="206"/>
      <c r="CN10" s="206"/>
      <c r="CO10" s="206">
        <f>IF(OR($Q$4="Monthly",$Q$4="Weekly"),TEXT(CO5,"[$-409]mmm YYYY")&amp;" - "&amp;TEXT(CU5,"[$-409]mmm YYYY"),IF($Q$4="Quarterly","",CO5))</f>
        <v>44571</v>
      </c>
      <c r="CP10" s="206"/>
      <c r="CQ10" s="206"/>
      <c r="CR10" s="206"/>
      <c r="CS10" s="206"/>
      <c r="CT10" s="206"/>
      <c r="CU10" s="206"/>
      <c r="CV10" s="206">
        <f>IF(OR($Q$4="Monthly",$Q$4="Weekly"),TEXT(CV5,"[$-409]mmm YYYY")&amp;" - "&amp;TEXT(DB5,"[$-409]mmm YYYY"),IF($Q$4="Quarterly","",CV5))</f>
        <v>44578</v>
      </c>
      <c r="CW10" s="206"/>
      <c r="CX10" s="206"/>
      <c r="CY10" s="206"/>
      <c r="CZ10" s="206"/>
      <c r="DA10" s="206"/>
      <c r="DB10" s="206"/>
      <c r="DC10" s="206">
        <f>IF(OR($Q$4="Monthly",$Q$4="Weekly"),TEXT(DC5,"[$-409]mmm YYYY")&amp;" - "&amp;TEXT(DI5,"[$-409]mmm YYYY"),IF($Q$4="Quarterly","",DC5))</f>
        <v>44585</v>
      </c>
      <c r="DD10" s="206"/>
      <c r="DE10" s="206"/>
      <c r="DF10" s="206"/>
      <c r="DG10" s="206"/>
      <c r="DH10" s="206"/>
      <c r="DI10" s="206"/>
      <c r="DJ10" s="206">
        <f>IF(OR($Q$4="Monthly",$Q$4="Weekly"),TEXT(DJ5,"[$-409]mmm YYYY")&amp;" - "&amp;TEXT(DP5,"[$-409]mmm YYYY"),IF($Q$4="Quarterly","",DJ5))</f>
        <v>44592</v>
      </c>
      <c r="DK10" s="206"/>
      <c r="DL10" s="206"/>
      <c r="DM10" s="206"/>
      <c r="DN10" s="206"/>
      <c r="DO10" s="206"/>
      <c r="DP10" s="206"/>
      <c r="DQ10" s="206">
        <f>IF(OR($Q$4="Monthly",$Q$4="Weekly"),TEXT(DQ5,"[$-409]mmm YYYY")&amp;" - "&amp;TEXT(DW5,"[$-409]mmm YYYY"),IF($Q$4="Quarterly","",DQ5))</f>
        <v>44599</v>
      </c>
      <c r="DR10" s="206"/>
      <c r="DS10" s="206"/>
      <c r="DT10" s="206"/>
      <c r="DU10" s="206"/>
      <c r="DV10" s="206"/>
      <c r="DW10" s="206"/>
      <c r="DX10" s="206">
        <f>IF(OR($Q$4="Monthly",$Q$4="Weekly"),TEXT(DX5,"[$-409]mmm YYYY")&amp;" - "&amp;TEXT(ED5,"[$-409]mmm YYYY"),IF($Q$4="Quarterly","",DX5))</f>
        <v>44606</v>
      </c>
      <c r="DY10" s="206"/>
      <c r="DZ10" s="206"/>
      <c r="EA10" s="206"/>
      <c r="EB10" s="206"/>
      <c r="EC10" s="206"/>
      <c r="ED10" s="206"/>
    </row>
    <row r="11" spans="1:135" s="200" customFormat="1" ht="12.75" customHeight="1" x14ac:dyDescent="0.2">
      <c r="A11" s="216" t="s">
        <v>97</v>
      </c>
      <c r="B11" s="218" t="s">
        <v>0</v>
      </c>
      <c r="C11" s="218" t="s">
        <v>8</v>
      </c>
      <c r="D11" s="213" t="s">
        <v>313</v>
      </c>
      <c r="E11" s="213" t="s">
        <v>79</v>
      </c>
      <c r="F11" s="219" t="s">
        <v>138</v>
      </c>
      <c r="G11" s="219"/>
      <c r="H11" s="219"/>
      <c r="I11" s="213" t="s">
        <v>343</v>
      </c>
      <c r="J11" s="213" t="s">
        <v>6</v>
      </c>
      <c r="K11" s="213" t="s">
        <v>60</v>
      </c>
      <c r="L11" s="213" t="s">
        <v>344</v>
      </c>
      <c r="M11" s="215" t="s">
        <v>59</v>
      </c>
      <c r="N11" s="213" t="s">
        <v>23</v>
      </c>
      <c r="O11" s="213" t="s">
        <v>235</v>
      </c>
      <c r="P11" s="214" t="s">
        <v>1</v>
      </c>
      <c r="Q11" s="214" t="s">
        <v>2</v>
      </c>
      <c r="R11" s="213" t="s">
        <v>6</v>
      </c>
      <c r="S11" s="213" t="s">
        <v>60</v>
      </c>
      <c r="T11" s="213" t="s">
        <v>290</v>
      </c>
      <c r="U11" s="213" t="s">
        <v>291</v>
      </c>
      <c r="V11" s="188"/>
      <c r="W11" s="193">
        <f t="shared" ref="W11:BB11" si="25">IF($Q$4="Daily",W5,IF($Q$4="Weekly",CHOOSE(MONTH(W5),"Ja","F","Mr","Ap","M","Ju","Jy","Au","S","O","N","D"),IF($Q$4="Quarterly",TEXT(W5,"yy"),"")))</f>
        <v>44501</v>
      </c>
      <c r="X11" s="193">
        <f t="shared" si="25"/>
        <v>44502</v>
      </c>
      <c r="Y11" s="193">
        <f t="shared" si="25"/>
        <v>44503</v>
      </c>
      <c r="Z11" s="193">
        <f t="shared" si="25"/>
        <v>44504</v>
      </c>
      <c r="AA11" s="193">
        <f t="shared" si="25"/>
        <v>44505</v>
      </c>
      <c r="AB11" s="193">
        <f t="shared" si="25"/>
        <v>44506</v>
      </c>
      <c r="AC11" s="193">
        <f t="shared" si="25"/>
        <v>44507</v>
      </c>
      <c r="AD11" s="193">
        <f t="shared" si="25"/>
        <v>44508</v>
      </c>
      <c r="AE11" s="193">
        <f t="shared" si="25"/>
        <v>44509</v>
      </c>
      <c r="AF11" s="193">
        <f t="shared" si="25"/>
        <v>44510</v>
      </c>
      <c r="AG11" s="193">
        <f t="shared" si="25"/>
        <v>44511</v>
      </c>
      <c r="AH11" s="193">
        <f t="shared" si="25"/>
        <v>44512</v>
      </c>
      <c r="AI11" s="193">
        <f t="shared" si="25"/>
        <v>44513</v>
      </c>
      <c r="AJ11" s="193">
        <f t="shared" si="25"/>
        <v>44514</v>
      </c>
      <c r="AK11" s="193">
        <f t="shared" si="25"/>
        <v>44515</v>
      </c>
      <c r="AL11" s="193">
        <f t="shared" si="25"/>
        <v>44516</v>
      </c>
      <c r="AM11" s="193">
        <f t="shared" si="25"/>
        <v>44517</v>
      </c>
      <c r="AN11" s="193">
        <f t="shared" si="25"/>
        <v>44518</v>
      </c>
      <c r="AO11" s="193">
        <f t="shared" si="25"/>
        <v>44519</v>
      </c>
      <c r="AP11" s="193">
        <f t="shared" si="25"/>
        <v>44520</v>
      </c>
      <c r="AQ11" s="193">
        <f t="shared" si="25"/>
        <v>44521</v>
      </c>
      <c r="AR11" s="193">
        <f t="shared" si="25"/>
        <v>44522</v>
      </c>
      <c r="AS11" s="193">
        <f t="shared" si="25"/>
        <v>44523</v>
      </c>
      <c r="AT11" s="193">
        <f t="shared" si="25"/>
        <v>44524</v>
      </c>
      <c r="AU11" s="193">
        <f t="shared" si="25"/>
        <v>44525</v>
      </c>
      <c r="AV11" s="193">
        <f t="shared" si="25"/>
        <v>44526</v>
      </c>
      <c r="AW11" s="193">
        <f t="shared" si="25"/>
        <v>44527</v>
      </c>
      <c r="AX11" s="193">
        <f t="shared" si="25"/>
        <v>44528</v>
      </c>
      <c r="AY11" s="193">
        <f t="shared" si="25"/>
        <v>44529</v>
      </c>
      <c r="AZ11" s="193">
        <f t="shared" si="25"/>
        <v>44530</v>
      </c>
      <c r="BA11" s="193">
        <f t="shared" si="25"/>
        <v>44531</v>
      </c>
      <c r="BB11" s="193">
        <f t="shared" si="25"/>
        <v>44532</v>
      </c>
      <c r="BC11" s="193">
        <f t="shared" ref="BC11:BZ11" si="26">IF($Q$4="Daily",BC5,IF($Q$4="Weekly",CHOOSE(MONTH(BC5),"Ja","F","Mr","Ap","M","Ju","Jy","Au","S","O","N","D"),IF($Q$4="Quarterly",TEXT(BC5,"yy"),"")))</f>
        <v>44533</v>
      </c>
      <c r="BD11" s="193">
        <f t="shared" si="26"/>
        <v>44534</v>
      </c>
      <c r="BE11" s="193">
        <f t="shared" si="26"/>
        <v>44535</v>
      </c>
      <c r="BF11" s="193">
        <f t="shared" si="26"/>
        <v>44536</v>
      </c>
      <c r="BG11" s="193">
        <f t="shared" si="26"/>
        <v>44537</v>
      </c>
      <c r="BH11" s="193">
        <f t="shared" si="26"/>
        <v>44538</v>
      </c>
      <c r="BI11" s="193">
        <f t="shared" si="26"/>
        <v>44539</v>
      </c>
      <c r="BJ11" s="193">
        <f t="shared" si="26"/>
        <v>44540</v>
      </c>
      <c r="BK11" s="193">
        <f t="shared" si="26"/>
        <v>44541</v>
      </c>
      <c r="BL11" s="193">
        <f t="shared" si="26"/>
        <v>44542</v>
      </c>
      <c r="BM11" s="193">
        <f t="shared" si="26"/>
        <v>44543</v>
      </c>
      <c r="BN11" s="193">
        <f t="shared" si="26"/>
        <v>44544</v>
      </c>
      <c r="BO11" s="193">
        <f t="shared" si="26"/>
        <v>44545</v>
      </c>
      <c r="BP11" s="193">
        <f t="shared" si="26"/>
        <v>44546</v>
      </c>
      <c r="BQ11" s="193">
        <f t="shared" si="26"/>
        <v>44547</v>
      </c>
      <c r="BR11" s="193">
        <f t="shared" si="26"/>
        <v>44548</v>
      </c>
      <c r="BS11" s="193">
        <f t="shared" si="26"/>
        <v>44549</v>
      </c>
      <c r="BT11" s="193">
        <f t="shared" si="26"/>
        <v>44550</v>
      </c>
      <c r="BU11" s="193">
        <f t="shared" si="26"/>
        <v>44551</v>
      </c>
      <c r="BV11" s="193">
        <f t="shared" si="26"/>
        <v>44552</v>
      </c>
      <c r="BW11" s="193">
        <f t="shared" si="26"/>
        <v>44553</v>
      </c>
      <c r="BX11" s="193">
        <f t="shared" si="26"/>
        <v>44554</v>
      </c>
      <c r="BY11" s="193">
        <f t="shared" si="26"/>
        <v>44555</v>
      </c>
      <c r="BZ11" s="193">
        <f t="shared" si="26"/>
        <v>44556</v>
      </c>
      <c r="CA11" s="193">
        <f t="shared" ref="CA11:CG11" si="27">IF($Q$4="Daily",CA5,IF($Q$4="Weekly",CHOOSE(MONTH(CA5),"Ja","F","Mr","Ap","M","Ju","Jy","Au","S","O","N","D"),IF($Q$4="Quarterly",TEXT(CA5,"yy"),"")))</f>
        <v>44557</v>
      </c>
      <c r="CB11" s="193">
        <f t="shared" si="27"/>
        <v>44558</v>
      </c>
      <c r="CC11" s="193">
        <f t="shared" si="27"/>
        <v>44559</v>
      </c>
      <c r="CD11" s="193">
        <f t="shared" si="27"/>
        <v>44560</v>
      </c>
      <c r="CE11" s="193">
        <f t="shared" si="27"/>
        <v>44561</v>
      </c>
      <c r="CF11" s="193">
        <f t="shared" si="27"/>
        <v>44562</v>
      </c>
      <c r="CG11" s="193">
        <f t="shared" si="27"/>
        <v>44563</v>
      </c>
      <c r="CH11" s="193">
        <f t="shared" ref="CH11:CN11" si="28">IF($Q$4="Daily",CH5,IF($Q$4="Weekly",CHOOSE(MONTH(CH5),"Ja","F","Mr","Ap","M","Ju","Jy","Au","S","O","N","D"),IF($Q$4="Quarterly",TEXT(CH5,"yy"),"")))</f>
        <v>44564</v>
      </c>
      <c r="CI11" s="193">
        <f t="shared" si="28"/>
        <v>44565</v>
      </c>
      <c r="CJ11" s="193">
        <f t="shared" si="28"/>
        <v>44566</v>
      </c>
      <c r="CK11" s="193">
        <f t="shared" si="28"/>
        <v>44567</v>
      </c>
      <c r="CL11" s="193">
        <f t="shared" si="28"/>
        <v>44568</v>
      </c>
      <c r="CM11" s="193">
        <f t="shared" si="28"/>
        <v>44569</v>
      </c>
      <c r="CN11" s="193">
        <f t="shared" si="28"/>
        <v>44570</v>
      </c>
      <c r="CO11" s="193">
        <f t="shared" ref="CO11:DB11" si="29">IF($Q$4="Daily",CO5,IF($Q$4="Weekly",CHOOSE(MONTH(CO5),"Ja","F","Mr","Ap","M","Ju","Jy","Au","S","O","N","D"),IF($Q$4="Quarterly",TEXT(CO5,"yy"),"")))</f>
        <v>44571</v>
      </c>
      <c r="CP11" s="193">
        <f t="shared" si="29"/>
        <v>44572</v>
      </c>
      <c r="CQ11" s="193">
        <f t="shared" si="29"/>
        <v>44573</v>
      </c>
      <c r="CR11" s="193">
        <f t="shared" si="29"/>
        <v>44574</v>
      </c>
      <c r="CS11" s="193">
        <f t="shared" si="29"/>
        <v>44575</v>
      </c>
      <c r="CT11" s="193">
        <f t="shared" si="29"/>
        <v>44576</v>
      </c>
      <c r="CU11" s="193">
        <f t="shared" si="29"/>
        <v>44577</v>
      </c>
      <c r="CV11" s="193">
        <f t="shared" si="29"/>
        <v>44578</v>
      </c>
      <c r="CW11" s="193">
        <f t="shared" si="29"/>
        <v>44579</v>
      </c>
      <c r="CX11" s="193">
        <f t="shared" si="29"/>
        <v>44580</v>
      </c>
      <c r="CY11" s="193">
        <f t="shared" si="29"/>
        <v>44581</v>
      </c>
      <c r="CZ11" s="193">
        <f t="shared" si="29"/>
        <v>44582</v>
      </c>
      <c r="DA11" s="193">
        <f t="shared" si="29"/>
        <v>44583</v>
      </c>
      <c r="DB11" s="193">
        <f t="shared" si="29"/>
        <v>44584</v>
      </c>
      <c r="DC11" s="193">
        <f t="shared" ref="DC11:DP11" si="30">IF($Q$4="Daily",DC5,IF($Q$4="Weekly",CHOOSE(MONTH(DC5),"Ja","F","Mr","Ap","M","Ju","Jy","Au","S","O","N","D"),IF($Q$4="Quarterly",TEXT(DC5,"yy"),"")))</f>
        <v>44585</v>
      </c>
      <c r="DD11" s="193">
        <f t="shared" si="30"/>
        <v>44586</v>
      </c>
      <c r="DE11" s="193">
        <f t="shared" si="30"/>
        <v>44587</v>
      </c>
      <c r="DF11" s="193">
        <f t="shared" si="30"/>
        <v>44588</v>
      </c>
      <c r="DG11" s="193">
        <f t="shared" si="30"/>
        <v>44589</v>
      </c>
      <c r="DH11" s="193">
        <f t="shared" si="30"/>
        <v>44590</v>
      </c>
      <c r="DI11" s="193">
        <f t="shared" si="30"/>
        <v>44591</v>
      </c>
      <c r="DJ11" s="193">
        <f t="shared" si="30"/>
        <v>44592</v>
      </c>
      <c r="DK11" s="193">
        <f t="shared" si="30"/>
        <v>44593</v>
      </c>
      <c r="DL11" s="193">
        <f t="shared" si="30"/>
        <v>44594</v>
      </c>
      <c r="DM11" s="193">
        <f t="shared" si="30"/>
        <v>44595</v>
      </c>
      <c r="DN11" s="193">
        <f t="shared" si="30"/>
        <v>44596</v>
      </c>
      <c r="DO11" s="193">
        <f t="shared" si="30"/>
        <v>44597</v>
      </c>
      <c r="DP11" s="193">
        <f t="shared" si="30"/>
        <v>44598</v>
      </c>
      <c r="DQ11" s="193">
        <f t="shared" ref="DQ11:ED11" si="31">IF($Q$4="Daily",DQ5,IF($Q$4="Weekly",CHOOSE(MONTH(DQ5),"Ja","F","Mr","Ap","M","Ju","Jy","Au","S","O","N","D"),IF($Q$4="Quarterly",TEXT(DQ5,"yy"),"")))</f>
        <v>44599</v>
      </c>
      <c r="DR11" s="193">
        <f t="shared" si="31"/>
        <v>44600</v>
      </c>
      <c r="DS11" s="193">
        <f t="shared" si="31"/>
        <v>44601</v>
      </c>
      <c r="DT11" s="193">
        <f t="shared" si="31"/>
        <v>44602</v>
      </c>
      <c r="DU11" s="193">
        <f t="shared" si="31"/>
        <v>44603</v>
      </c>
      <c r="DV11" s="193">
        <f t="shared" si="31"/>
        <v>44604</v>
      </c>
      <c r="DW11" s="193">
        <f t="shared" si="31"/>
        <v>44605</v>
      </c>
      <c r="DX11" s="193">
        <f t="shared" si="31"/>
        <v>44606</v>
      </c>
      <c r="DY11" s="193">
        <f t="shared" si="31"/>
        <v>44607</v>
      </c>
      <c r="DZ11" s="193">
        <f t="shared" si="31"/>
        <v>44608</v>
      </c>
      <c r="EA11" s="193">
        <f t="shared" si="31"/>
        <v>44609</v>
      </c>
      <c r="EB11" s="193">
        <f t="shared" si="31"/>
        <v>44610</v>
      </c>
      <c r="EC11" s="193">
        <f t="shared" si="31"/>
        <v>44611</v>
      </c>
      <c r="ED11" s="193">
        <f t="shared" si="31"/>
        <v>44612</v>
      </c>
      <c r="EE11" s="199"/>
    </row>
    <row r="12" spans="1:135" s="200" customFormat="1" x14ac:dyDescent="0.2">
      <c r="A12" s="217"/>
      <c r="B12" s="218"/>
      <c r="C12" s="218"/>
      <c r="D12" s="213"/>
      <c r="E12" s="213"/>
      <c r="F12" s="219"/>
      <c r="G12" s="219"/>
      <c r="H12" s="219"/>
      <c r="I12" s="213"/>
      <c r="J12" s="213"/>
      <c r="K12" s="213"/>
      <c r="L12" s="213"/>
      <c r="M12" s="215"/>
      <c r="N12" s="213"/>
      <c r="O12" s="213"/>
      <c r="P12" s="214"/>
      <c r="Q12" s="214"/>
      <c r="R12" s="213"/>
      <c r="S12" s="213"/>
      <c r="T12" s="213"/>
      <c r="U12" s="213"/>
      <c r="V12" s="188"/>
      <c r="W12" s="192" t="str">
        <f t="shared" ref="W12:BB12" si="32">IF($Q$4="Quarterly","Q"&amp;INT((MONTH(W5)-1)/3+1),IF($Q$4="Monthly",CHOOSE(MONTH(W5),"Ja","F","Mr","Ap","M","Ju","Jy","Au","S","O","N","D"),IF($Q$4="Weekly",DAY(W5),CHOOSE(WEEKDAY(W5,1),"S","M","T","W","T","F","S"))))</f>
        <v>M</v>
      </c>
      <c r="X12" s="192" t="str">
        <f t="shared" si="32"/>
        <v>T</v>
      </c>
      <c r="Y12" s="192" t="str">
        <f t="shared" si="32"/>
        <v>W</v>
      </c>
      <c r="Z12" s="192" t="str">
        <f t="shared" si="32"/>
        <v>T</v>
      </c>
      <c r="AA12" s="192" t="str">
        <f t="shared" si="32"/>
        <v>F</v>
      </c>
      <c r="AB12" s="192" t="str">
        <f t="shared" si="32"/>
        <v>S</v>
      </c>
      <c r="AC12" s="192" t="str">
        <f t="shared" si="32"/>
        <v>S</v>
      </c>
      <c r="AD12" s="192" t="str">
        <f t="shared" si="32"/>
        <v>M</v>
      </c>
      <c r="AE12" s="192" t="str">
        <f t="shared" si="32"/>
        <v>T</v>
      </c>
      <c r="AF12" s="192" t="str">
        <f t="shared" si="32"/>
        <v>W</v>
      </c>
      <c r="AG12" s="192" t="str">
        <f t="shared" si="32"/>
        <v>T</v>
      </c>
      <c r="AH12" s="192" t="str">
        <f t="shared" si="32"/>
        <v>F</v>
      </c>
      <c r="AI12" s="192" t="str">
        <f t="shared" si="32"/>
        <v>S</v>
      </c>
      <c r="AJ12" s="192" t="str">
        <f t="shared" si="32"/>
        <v>S</v>
      </c>
      <c r="AK12" s="192" t="str">
        <f t="shared" si="32"/>
        <v>M</v>
      </c>
      <c r="AL12" s="192" t="str">
        <f t="shared" si="32"/>
        <v>T</v>
      </c>
      <c r="AM12" s="192" t="str">
        <f t="shared" si="32"/>
        <v>W</v>
      </c>
      <c r="AN12" s="192" t="str">
        <f t="shared" si="32"/>
        <v>T</v>
      </c>
      <c r="AO12" s="192" t="str">
        <f t="shared" si="32"/>
        <v>F</v>
      </c>
      <c r="AP12" s="192" t="str">
        <f t="shared" si="32"/>
        <v>S</v>
      </c>
      <c r="AQ12" s="192" t="str">
        <f t="shared" si="32"/>
        <v>S</v>
      </c>
      <c r="AR12" s="192" t="str">
        <f t="shared" si="32"/>
        <v>M</v>
      </c>
      <c r="AS12" s="192" t="str">
        <f t="shared" si="32"/>
        <v>T</v>
      </c>
      <c r="AT12" s="192" t="str">
        <f t="shared" si="32"/>
        <v>W</v>
      </c>
      <c r="AU12" s="192" t="str">
        <f t="shared" si="32"/>
        <v>T</v>
      </c>
      <c r="AV12" s="192" t="str">
        <f t="shared" si="32"/>
        <v>F</v>
      </c>
      <c r="AW12" s="192" t="str">
        <f t="shared" si="32"/>
        <v>S</v>
      </c>
      <c r="AX12" s="192" t="str">
        <f t="shared" si="32"/>
        <v>S</v>
      </c>
      <c r="AY12" s="192" t="str">
        <f t="shared" si="32"/>
        <v>M</v>
      </c>
      <c r="AZ12" s="192" t="str">
        <f t="shared" si="32"/>
        <v>T</v>
      </c>
      <c r="BA12" s="192" t="str">
        <f t="shared" si="32"/>
        <v>W</v>
      </c>
      <c r="BB12" s="192" t="str">
        <f t="shared" si="32"/>
        <v>T</v>
      </c>
      <c r="BC12" s="192" t="str">
        <f t="shared" ref="BC12:BZ12" si="33">IF($Q$4="Quarterly","Q"&amp;INT((MONTH(BC5)-1)/3+1),IF($Q$4="Monthly",CHOOSE(MONTH(BC5),"Ja","F","Mr","Ap","M","Ju","Jy","Au","S","O","N","D"),IF($Q$4="Weekly",DAY(BC5),CHOOSE(WEEKDAY(BC5,1),"S","M","T","W","T","F","S"))))</f>
        <v>F</v>
      </c>
      <c r="BD12" s="192" t="str">
        <f t="shared" si="33"/>
        <v>S</v>
      </c>
      <c r="BE12" s="192" t="str">
        <f t="shared" si="33"/>
        <v>S</v>
      </c>
      <c r="BF12" s="192" t="str">
        <f t="shared" si="33"/>
        <v>M</v>
      </c>
      <c r="BG12" s="192" t="str">
        <f t="shared" si="33"/>
        <v>T</v>
      </c>
      <c r="BH12" s="192" t="str">
        <f t="shared" si="33"/>
        <v>W</v>
      </c>
      <c r="BI12" s="192" t="str">
        <f t="shared" si="33"/>
        <v>T</v>
      </c>
      <c r="BJ12" s="192" t="str">
        <f t="shared" si="33"/>
        <v>F</v>
      </c>
      <c r="BK12" s="192" t="str">
        <f t="shared" si="33"/>
        <v>S</v>
      </c>
      <c r="BL12" s="192" t="str">
        <f t="shared" si="33"/>
        <v>S</v>
      </c>
      <c r="BM12" s="192" t="str">
        <f t="shared" si="33"/>
        <v>M</v>
      </c>
      <c r="BN12" s="192" t="str">
        <f t="shared" si="33"/>
        <v>T</v>
      </c>
      <c r="BO12" s="192" t="str">
        <f t="shared" si="33"/>
        <v>W</v>
      </c>
      <c r="BP12" s="192" t="str">
        <f t="shared" si="33"/>
        <v>T</v>
      </c>
      <c r="BQ12" s="192" t="str">
        <f t="shared" si="33"/>
        <v>F</v>
      </c>
      <c r="BR12" s="192" t="str">
        <f t="shared" si="33"/>
        <v>S</v>
      </c>
      <c r="BS12" s="192" t="str">
        <f t="shared" si="33"/>
        <v>S</v>
      </c>
      <c r="BT12" s="192" t="str">
        <f t="shared" si="33"/>
        <v>M</v>
      </c>
      <c r="BU12" s="192" t="str">
        <f t="shared" si="33"/>
        <v>T</v>
      </c>
      <c r="BV12" s="192" t="str">
        <f t="shared" si="33"/>
        <v>W</v>
      </c>
      <c r="BW12" s="192" t="str">
        <f t="shared" si="33"/>
        <v>T</v>
      </c>
      <c r="BX12" s="192" t="str">
        <f t="shared" si="33"/>
        <v>F</v>
      </c>
      <c r="BY12" s="192" t="str">
        <f t="shared" si="33"/>
        <v>S</v>
      </c>
      <c r="BZ12" s="192" t="str">
        <f t="shared" si="33"/>
        <v>S</v>
      </c>
      <c r="CA12" s="192" t="str">
        <f t="shared" ref="CA12:CG12" si="34">IF($Q$4="Quarterly","Q"&amp;INT((MONTH(CA5)-1)/3+1),IF($Q$4="Monthly",CHOOSE(MONTH(CA5),"Ja","F","Mr","Ap","M","Ju","Jy","Au","S","O","N","D"),IF($Q$4="Weekly",DAY(CA5),CHOOSE(WEEKDAY(CA5,1),"S","M","T","W","T","F","S"))))</f>
        <v>M</v>
      </c>
      <c r="CB12" s="192" t="str">
        <f t="shared" si="34"/>
        <v>T</v>
      </c>
      <c r="CC12" s="192" t="str">
        <f t="shared" si="34"/>
        <v>W</v>
      </c>
      <c r="CD12" s="192" t="str">
        <f t="shared" si="34"/>
        <v>T</v>
      </c>
      <c r="CE12" s="192" t="str">
        <f t="shared" si="34"/>
        <v>F</v>
      </c>
      <c r="CF12" s="192" t="str">
        <f t="shared" si="34"/>
        <v>S</v>
      </c>
      <c r="CG12" s="192" t="str">
        <f t="shared" si="34"/>
        <v>S</v>
      </c>
      <c r="CH12" s="192" t="str">
        <f t="shared" ref="CH12:CN12" si="35">IF($Q$4="Quarterly","Q"&amp;INT((MONTH(CH5)-1)/3+1),IF($Q$4="Monthly",CHOOSE(MONTH(CH5),"Ja","F","Mr","Ap","M","Ju","Jy","Au","S","O","N","D"),IF($Q$4="Weekly",DAY(CH5),CHOOSE(WEEKDAY(CH5,1),"S","M","T","W","T","F","S"))))</f>
        <v>M</v>
      </c>
      <c r="CI12" s="192" t="str">
        <f t="shared" si="35"/>
        <v>T</v>
      </c>
      <c r="CJ12" s="192" t="str">
        <f t="shared" si="35"/>
        <v>W</v>
      </c>
      <c r="CK12" s="192" t="str">
        <f t="shared" si="35"/>
        <v>T</v>
      </c>
      <c r="CL12" s="192" t="str">
        <f t="shared" si="35"/>
        <v>F</v>
      </c>
      <c r="CM12" s="192" t="str">
        <f t="shared" si="35"/>
        <v>S</v>
      </c>
      <c r="CN12" s="192" t="str">
        <f t="shared" si="35"/>
        <v>S</v>
      </c>
      <c r="CO12" s="192" t="str">
        <f t="shared" ref="CO12:DB12" si="36">IF($Q$4="Quarterly","Q"&amp;INT((MONTH(CO5)-1)/3+1),IF($Q$4="Monthly",CHOOSE(MONTH(CO5),"Ja","F","Mr","Ap","M","Ju","Jy","Au","S","O","N","D"),IF($Q$4="Weekly",DAY(CO5),CHOOSE(WEEKDAY(CO5,1),"S","M","T","W","T","F","S"))))</f>
        <v>M</v>
      </c>
      <c r="CP12" s="192" t="str">
        <f t="shared" si="36"/>
        <v>T</v>
      </c>
      <c r="CQ12" s="192" t="str">
        <f t="shared" si="36"/>
        <v>W</v>
      </c>
      <c r="CR12" s="192" t="str">
        <f t="shared" si="36"/>
        <v>T</v>
      </c>
      <c r="CS12" s="192" t="str">
        <f t="shared" si="36"/>
        <v>F</v>
      </c>
      <c r="CT12" s="192" t="str">
        <f t="shared" si="36"/>
        <v>S</v>
      </c>
      <c r="CU12" s="192" t="str">
        <f t="shared" si="36"/>
        <v>S</v>
      </c>
      <c r="CV12" s="192" t="str">
        <f t="shared" si="36"/>
        <v>M</v>
      </c>
      <c r="CW12" s="192" t="str">
        <f t="shared" si="36"/>
        <v>T</v>
      </c>
      <c r="CX12" s="192" t="str">
        <f t="shared" si="36"/>
        <v>W</v>
      </c>
      <c r="CY12" s="192" t="str">
        <f t="shared" si="36"/>
        <v>T</v>
      </c>
      <c r="CZ12" s="192" t="str">
        <f t="shared" si="36"/>
        <v>F</v>
      </c>
      <c r="DA12" s="192" t="str">
        <f t="shared" si="36"/>
        <v>S</v>
      </c>
      <c r="DB12" s="192" t="str">
        <f t="shared" si="36"/>
        <v>S</v>
      </c>
      <c r="DC12" s="192" t="str">
        <f t="shared" ref="DC12:DP12" si="37">IF($Q$4="Quarterly","Q"&amp;INT((MONTH(DC5)-1)/3+1),IF($Q$4="Monthly",CHOOSE(MONTH(DC5),"Ja","F","Mr","Ap","M","Ju","Jy","Au","S","O","N","D"),IF($Q$4="Weekly",DAY(DC5),CHOOSE(WEEKDAY(DC5,1),"S","M","T","W","T","F","S"))))</f>
        <v>M</v>
      </c>
      <c r="DD12" s="192" t="str">
        <f t="shared" si="37"/>
        <v>T</v>
      </c>
      <c r="DE12" s="192" t="str">
        <f t="shared" si="37"/>
        <v>W</v>
      </c>
      <c r="DF12" s="192" t="str">
        <f t="shared" si="37"/>
        <v>T</v>
      </c>
      <c r="DG12" s="192" t="str">
        <f t="shared" si="37"/>
        <v>F</v>
      </c>
      <c r="DH12" s="192" t="str">
        <f t="shared" si="37"/>
        <v>S</v>
      </c>
      <c r="DI12" s="192" t="str">
        <f t="shared" si="37"/>
        <v>S</v>
      </c>
      <c r="DJ12" s="192" t="str">
        <f t="shared" si="37"/>
        <v>M</v>
      </c>
      <c r="DK12" s="192" t="str">
        <f t="shared" si="37"/>
        <v>T</v>
      </c>
      <c r="DL12" s="192" t="str">
        <f t="shared" si="37"/>
        <v>W</v>
      </c>
      <c r="DM12" s="192" t="str">
        <f t="shared" si="37"/>
        <v>T</v>
      </c>
      <c r="DN12" s="192" t="str">
        <f t="shared" si="37"/>
        <v>F</v>
      </c>
      <c r="DO12" s="192" t="str">
        <f t="shared" si="37"/>
        <v>S</v>
      </c>
      <c r="DP12" s="192" t="str">
        <f t="shared" si="37"/>
        <v>S</v>
      </c>
      <c r="DQ12" s="192" t="str">
        <f t="shared" ref="DQ12:ED12" si="38">IF($Q$4="Quarterly","Q"&amp;INT((MONTH(DQ5)-1)/3+1),IF($Q$4="Monthly",CHOOSE(MONTH(DQ5),"Ja","F","Mr","Ap","M","Ju","Jy","Au","S","O","N","D"),IF($Q$4="Weekly",DAY(DQ5),CHOOSE(WEEKDAY(DQ5,1),"S","M","T","W","T","F","S"))))</f>
        <v>M</v>
      </c>
      <c r="DR12" s="192" t="str">
        <f t="shared" si="38"/>
        <v>T</v>
      </c>
      <c r="DS12" s="192" t="str">
        <f t="shared" si="38"/>
        <v>W</v>
      </c>
      <c r="DT12" s="192" t="str">
        <f t="shared" si="38"/>
        <v>T</v>
      </c>
      <c r="DU12" s="192" t="str">
        <f t="shared" si="38"/>
        <v>F</v>
      </c>
      <c r="DV12" s="192" t="str">
        <f t="shared" si="38"/>
        <v>S</v>
      </c>
      <c r="DW12" s="192" t="str">
        <f t="shared" si="38"/>
        <v>S</v>
      </c>
      <c r="DX12" s="192" t="str">
        <f t="shared" si="38"/>
        <v>M</v>
      </c>
      <c r="DY12" s="192" t="str">
        <f t="shared" si="38"/>
        <v>T</v>
      </c>
      <c r="DZ12" s="192" t="str">
        <f t="shared" si="38"/>
        <v>W</v>
      </c>
      <c r="EA12" s="192" t="str">
        <f t="shared" si="38"/>
        <v>T</v>
      </c>
      <c r="EB12" s="192" t="str">
        <f t="shared" si="38"/>
        <v>F</v>
      </c>
      <c r="EC12" s="192" t="str">
        <f t="shared" si="38"/>
        <v>S</v>
      </c>
      <c r="ED12" s="192" t="str">
        <f t="shared" si="38"/>
        <v>S</v>
      </c>
      <c r="EE12" s="201"/>
    </row>
    <row r="13" spans="1:135" s="124" customFormat="1" x14ac:dyDescent="0.2">
      <c r="A13" s="125">
        <v>1</v>
      </c>
      <c r="B13" s="189" t="str">
        <f t="shared" ref="B13:B33" si="39">IF(A13="","-",IF(A13&gt;prevLevel,IF(OR(prevWBS="",prevWBS="-"),"1",prevWBS)&amp;REPT(".1",A13-MAX(prevLevel,1)),IF(ISERROR(FIND(".",prevWBS)),REPT("1.",A13-1)&amp;IFERROR(VALUE(prevWBS)+1,"1"),IF(A13=1,"",IFERROR(LEFT(prevWBS,FIND("^",SUBSTITUTE(prevWBS,".","^",A13-1))),""))&amp;VALUE(TRIM(MID(SUBSTITUTE(prevWBS,".",REPT(" ",LEN(prevWBS))),(A13-1)*LEN(prevWBS)+1,LEN(prevWBS))))+1)))</f>
        <v>1</v>
      </c>
      <c r="C13" s="134" t="s">
        <v>354</v>
      </c>
      <c r="D13" s="126"/>
      <c r="E13" s="127"/>
      <c r="F13" s="135"/>
      <c r="G13" s="136"/>
      <c r="H13" s="136"/>
      <c r="I13" s="181">
        <f>MIN(P14:P17)</f>
        <v>44250</v>
      </c>
      <c r="J13" s="137"/>
      <c r="K13" s="138"/>
      <c r="L13" s="181">
        <v>44500</v>
      </c>
      <c r="M13" s="186"/>
      <c r="N13" s="139">
        <v>1</v>
      </c>
      <c r="O13" s="172"/>
      <c r="P13" s="184">
        <f t="shared" ref="P13:P33" si="40">IF(OR(I13&lt;&gt;"",F13&lt;&gt;""),MAX(I13,IF(F13&lt;&gt;"",WORKDAY.INTL(MAX(IFERROR(INDEX($Q$11:$Q$51,MATCH(F13,$B$11:$B$51,0)),0),IFERROR(INDEX($Q$11:$Q$51,MATCH(G13,$B$11:$B$51,0)),0),IFERROR(INDEX($Q$11:$Q$51,MATCH(H13,$B$11:$B$51,0)),0)),1,weekend,holidays),0)),IF(L13&lt;&gt;"",IF(K13&lt;&gt;"",L13-MAX(0,K13-1),WORKDAY.INTL(L13,-(MAX(J13,1)-1),weekend,holidays))," - "))</f>
        <v>44250</v>
      </c>
      <c r="Q13" s="184">
        <f t="shared" ref="Q13:Q33" si="41">IF(P13=" - "," - ",MAX(L13,IF(K13&lt;&gt;"",P13+MAX(0,K13-1),WORKDAY.INTL(IF(NETWORKDAYS.INTL(P13,P13,weekend,holidays)=0,WORKDAY.INTL(P13,1,weekend,holidays),P13),MAX(0,J13-1),weekend,holidays))))</f>
        <v>44500</v>
      </c>
      <c r="R13" s="190">
        <f>IF(OR(NOT(ISNUMBER(P13)),NOT(ISNUMBER(Q13)))," - ",NETWORKDAYS.INTL(P13,Q13,weekend,holidays))</f>
        <v>171</v>
      </c>
      <c r="S13" s="190">
        <f t="shared" ref="S13:S33" si="42">IF(OR(NOT(ISNUMBER(P13)),NOT(ISNUMBER(Q13)))," - ",Q13-P13+1)</f>
        <v>251</v>
      </c>
      <c r="T13" s="140"/>
      <c r="U13" s="140"/>
      <c r="V13" s="133"/>
      <c r="W13" s="166" t="str">
        <f t="shared" ref="W13:AF47" si="43">" "</f>
        <v xml:space="preserve"> </v>
      </c>
      <c r="X13" s="166" t="str">
        <f t="shared" si="43"/>
        <v xml:space="preserve"> </v>
      </c>
      <c r="Y13" s="166" t="str">
        <f t="shared" si="43"/>
        <v xml:space="preserve"> </v>
      </c>
      <c r="Z13" s="166" t="str">
        <f t="shared" si="43"/>
        <v xml:space="preserve"> </v>
      </c>
      <c r="AA13" s="166" t="str">
        <f t="shared" si="43"/>
        <v xml:space="preserve"> </v>
      </c>
      <c r="AB13" s="166" t="str">
        <f t="shared" si="43"/>
        <v xml:space="preserve"> </v>
      </c>
      <c r="AC13" s="166" t="str">
        <f t="shared" si="43"/>
        <v xml:space="preserve"> </v>
      </c>
      <c r="AD13" s="166" t="str">
        <f t="shared" si="43"/>
        <v xml:space="preserve"> </v>
      </c>
      <c r="AE13" s="166" t="str">
        <f t="shared" si="43"/>
        <v xml:space="preserve"> </v>
      </c>
      <c r="AF13" s="166" t="str">
        <f t="shared" si="43"/>
        <v xml:space="preserve"> </v>
      </c>
      <c r="AG13" s="166" t="str">
        <f t="shared" ref="AG13:AP47" si="44">" "</f>
        <v xml:space="preserve"> </v>
      </c>
      <c r="AH13" s="166" t="str">
        <f t="shared" si="44"/>
        <v xml:space="preserve"> </v>
      </c>
      <c r="AI13" s="166" t="str">
        <f t="shared" si="44"/>
        <v xml:space="preserve"> </v>
      </c>
      <c r="AJ13" s="166" t="str">
        <f t="shared" si="44"/>
        <v xml:space="preserve"> </v>
      </c>
      <c r="AK13" s="166" t="str">
        <f t="shared" si="44"/>
        <v xml:space="preserve"> </v>
      </c>
      <c r="AL13" s="166" t="str">
        <f t="shared" si="44"/>
        <v xml:space="preserve"> </v>
      </c>
      <c r="AM13" s="166" t="str">
        <f t="shared" si="44"/>
        <v xml:space="preserve"> </v>
      </c>
      <c r="AN13" s="166" t="str">
        <f t="shared" si="44"/>
        <v xml:space="preserve"> </v>
      </c>
      <c r="AO13" s="166" t="str">
        <f t="shared" si="44"/>
        <v xml:space="preserve"> </v>
      </c>
      <c r="AP13" s="166" t="str">
        <f t="shared" si="44"/>
        <v xml:space="preserve"> </v>
      </c>
      <c r="AQ13" s="166" t="str">
        <f t="shared" ref="AQ13:AZ47" si="45">" "</f>
        <v xml:space="preserve"> </v>
      </c>
      <c r="AR13" s="166" t="str">
        <f t="shared" si="45"/>
        <v xml:space="preserve"> </v>
      </c>
      <c r="AS13" s="166" t="str">
        <f t="shared" si="45"/>
        <v xml:space="preserve"> </v>
      </c>
      <c r="AT13" s="166" t="str">
        <f t="shared" si="45"/>
        <v xml:space="preserve"> </v>
      </c>
      <c r="AU13" s="166" t="str">
        <f t="shared" si="45"/>
        <v xml:space="preserve"> </v>
      </c>
      <c r="AV13" s="166" t="str">
        <f t="shared" si="45"/>
        <v xml:space="preserve"> </v>
      </c>
      <c r="AW13" s="166" t="str">
        <f t="shared" si="45"/>
        <v xml:space="preserve"> </v>
      </c>
      <c r="AX13" s="166" t="str">
        <f t="shared" si="45"/>
        <v xml:space="preserve"> </v>
      </c>
      <c r="AY13" s="166" t="str">
        <f t="shared" si="45"/>
        <v xml:space="preserve"> </v>
      </c>
      <c r="AZ13" s="166" t="str">
        <f t="shared" si="45"/>
        <v xml:space="preserve"> </v>
      </c>
      <c r="BA13" s="166" t="str">
        <f t="shared" ref="BA13:BO46" si="46">" "</f>
        <v xml:space="preserve"> </v>
      </c>
      <c r="BB13" s="166" t="str">
        <f t="shared" si="46"/>
        <v xml:space="preserve"> </v>
      </c>
      <c r="BC13" s="166" t="str">
        <f t="shared" si="46"/>
        <v xml:space="preserve"> </v>
      </c>
      <c r="BD13" s="166" t="str">
        <f t="shared" si="46"/>
        <v xml:space="preserve"> </v>
      </c>
      <c r="BE13" s="166" t="str">
        <f t="shared" si="46"/>
        <v xml:space="preserve"> </v>
      </c>
      <c r="BF13" s="166" t="str">
        <f t="shared" si="46"/>
        <v xml:space="preserve"> </v>
      </c>
      <c r="BG13" s="166" t="str">
        <f t="shared" si="46"/>
        <v xml:space="preserve"> </v>
      </c>
      <c r="BH13" s="166" t="str">
        <f t="shared" si="46"/>
        <v xml:space="preserve"> </v>
      </c>
      <c r="BI13" s="166" t="str">
        <f t="shared" si="46"/>
        <v xml:space="preserve"> </v>
      </c>
      <c r="BJ13" s="166" t="str">
        <f t="shared" si="46"/>
        <v xml:space="preserve"> </v>
      </c>
      <c r="BK13" s="166" t="str">
        <f t="shared" ref="BK13:BZ37" si="47">" "</f>
        <v xml:space="preserve"> </v>
      </c>
      <c r="BL13" s="166" t="str">
        <f t="shared" si="47"/>
        <v xml:space="preserve"> </v>
      </c>
      <c r="BM13" s="166" t="str">
        <f t="shared" si="47"/>
        <v xml:space="preserve"> </v>
      </c>
      <c r="BN13" s="166" t="str">
        <f t="shared" si="47"/>
        <v xml:space="preserve"> </v>
      </c>
      <c r="BO13" s="166" t="str">
        <f t="shared" si="47"/>
        <v xml:space="preserve"> </v>
      </c>
      <c r="BP13" s="166" t="str">
        <f t="shared" si="47"/>
        <v xml:space="preserve"> </v>
      </c>
      <c r="BQ13" s="166" t="str">
        <f t="shared" si="47"/>
        <v xml:space="preserve"> </v>
      </c>
      <c r="BR13" s="166" t="str">
        <f t="shared" si="47"/>
        <v xml:space="preserve"> </v>
      </c>
      <c r="BS13" s="166" t="str">
        <f t="shared" si="47"/>
        <v xml:space="preserve"> </v>
      </c>
      <c r="BT13" s="166" t="str">
        <f t="shared" si="47"/>
        <v xml:space="preserve"> </v>
      </c>
      <c r="BU13" s="166" t="str">
        <f t="shared" ref="BU13:CJ33" si="48">" "</f>
        <v xml:space="preserve"> </v>
      </c>
      <c r="BV13" s="166" t="str">
        <f t="shared" si="48"/>
        <v xml:space="preserve"> </v>
      </c>
      <c r="BW13" s="166" t="str">
        <f t="shared" si="48"/>
        <v xml:space="preserve"> </v>
      </c>
      <c r="BX13" s="166" t="str">
        <f t="shared" si="48"/>
        <v xml:space="preserve"> </v>
      </c>
      <c r="BY13" s="166" t="str">
        <f t="shared" si="48"/>
        <v xml:space="preserve"> </v>
      </c>
      <c r="BZ13" s="166" t="str">
        <f t="shared" si="48"/>
        <v xml:space="preserve"> </v>
      </c>
      <c r="CA13" s="162" t="str">
        <f t="shared" si="48"/>
        <v xml:space="preserve"> </v>
      </c>
      <c r="CB13" s="162" t="str">
        <f t="shared" si="48"/>
        <v xml:space="preserve"> </v>
      </c>
      <c r="CC13" s="162" t="str">
        <f t="shared" si="48"/>
        <v xml:space="preserve"> </v>
      </c>
      <c r="CD13" s="162" t="str">
        <f t="shared" si="48"/>
        <v xml:space="preserve"> </v>
      </c>
      <c r="CE13" s="162" t="str">
        <f t="shared" si="48"/>
        <v xml:space="preserve"> </v>
      </c>
      <c r="CF13" s="162" t="str">
        <f t="shared" si="48"/>
        <v xml:space="preserve"> </v>
      </c>
      <c r="CG13" s="162" t="str">
        <f t="shared" si="48"/>
        <v xml:space="preserve"> </v>
      </c>
      <c r="CH13" s="162" t="str">
        <f t="shared" si="48"/>
        <v xml:space="preserve"> </v>
      </c>
      <c r="CI13" s="162" t="str">
        <f t="shared" si="48"/>
        <v xml:space="preserve"> </v>
      </c>
      <c r="CJ13" s="162" t="str">
        <f t="shared" si="48"/>
        <v xml:space="preserve"> </v>
      </c>
      <c r="CK13" s="162" t="str">
        <f t="shared" ref="CH13:CW47" si="49">" "</f>
        <v xml:space="preserve"> </v>
      </c>
      <c r="CL13" s="162" t="str">
        <f t="shared" si="49"/>
        <v xml:space="preserve"> </v>
      </c>
      <c r="CM13" s="162" t="str">
        <f t="shared" si="49"/>
        <v xml:space="preserve"> </v>
      </c>
      <c r="CN13" s="162" t="str">
        <f t="shared" si="49"/>
        <v xml:space="preserve"> </v>
      </c>
      <c r="CO13" s="162" t="str">
        <f t="shared" si="49"/>
        <v xml:space="preserve"> </v>
      </c>
      <c r="CP13" s="162" t="str">
        <f t="shared" si="49"/>
        <v xml:space="preserve"> </v>
      </c>
      <c r="CQ13" s="162" t="str">
        <f t="shared" si="49"/>
        <v xml:space="preserve"> </v>
      </c>
      <c r="CR13" s="162" t="str">
        <f t="shared" si="49"/>
        <v xml:space="preserve"> </v>
      </c>
      <c r="CS13" s="162" t="str">
        <f t="shared" si="49"/>
        <v xml:space="preserve"> </v>
      </c>
      <c r="CT13" s="162" t="str">
        <f t="shared" si="49"/>
        <v xml:space="preserve"> </v>
      </c>
      <c r="CU13" s="162" t="str">
        <f t="shared" si="49"/>
        <v xml:space="preserve"> </v>
      </c>
      <c r="CV13" s="162" t="str">
        <f t="shared" si="49"/>
        <v xml:space="preserve"> </v>
      </c>
      <c r="CW13" s="162" t="str">
        <f t="shared" si="49"/>
        <v xml:space="preserve"> </v>
      </c>
      <c r="CX13" s="162" t="str">
        <f t="shared" ref="CO13:DE33" si="50">" "</f>
        <v xml:space="preserve"> </v>
      </c>
      <c r="CY13" s="162" t="str">
        <f t="shared" si="50"/>
        <v xml:space="preserve"> </v>
      </c>
      <c r="CZ13" s="162" t="str">
        <f t="shared" si="50"/>
        <v xml:space="preserve"> </v>
      </c>
      <c r="DA13" s="162" t="str">
        <f t="shared" si="50"/>
        <v xml:space="preserve"> </v>
      </c>
      <c r="DB13" s="162" t="str">
        <f t="shared" si="50"/>
        <v xml:space="preserve"> </v>
      </c>
      <c r="DC13" s="162" t="str">
        <f t="shared" si="50"/>
        <v xml:space="preserve"> </v>
      </c>
      <c r="DD13" s="162" t="str">
        <f t="shared" si="50"/>
        <v xml:space="preserve"> </v>
      </c>
      <c r="DE13" s="162" t="str">
        <f t="shared" si="50"/>
        <v xml:space="preserve"> </v>
      </c>
      <c r="DF13" s="162" t="str">
        <f t="shared" ref="DC13:DR33" si="51">" "</f>
        <v xml:space="preserve"> </v>
      </c>
      <c r="DG13" s="162" t="str">
        <f t="shared" si="51"/>
        <v xml:space="preserve"> </v>
      </c>
      <c r="DH13" s="162" t="str">
        <f t="shared" si="51"/>
        <v xml:space="preserve"> </v>
      </c>
      <c r="DI13" s="162" t="str">
        <f t="shared" si="51"/>
        <v xml:space="preserve"> </v>
      </c>
      <c r="DJ13" s="162" t="str">
        <f t="shared" si="51"/>
        <v xml:space="preserve"> </v>
      </c>
      <c r="DK13" s="162" t="str">
        <f t="shared" si="51"/>
        <v xml:space="preserve"> </v>
      </c>
      <c r="DL13" s="162" t="str">
        <f t="shared" si="51"/>
        <v xml:space="preserve"> </v>
      </c>
      <c r="DM13" s="162" t="str">
        <f t="shared" si="51"/>
        <v xml:space="preserve"> </v>
      </c>
      <c r="DN13" s="162" t="str">
        <f t="shared" si="51"/>
        <v xml:space="preserve"> </v>
      </c>
      <c r="DO13" s="162" t="str">
        <f t="shared" si="51"/>
        <v xml:space="preserve"> </v>
      </c>
      <c r="DP13" s="162" t="str">
        <f t="shared" si="51"/>
        <v xml:space="preserve"> </v>
      </c>
      <c r="DQ13" s="162" t="str">
        <f t="shared" si="51"/>
        <v xml:space="preserve"> </v>
      </c>
      <c r="DR13" s="162" t="str">
        <f t="shared" si="51"/>
        <v xml:space="preserve"> </v>
      </c>
      <c r="DS13" s="162" t="str">
        <f t="shared" ref="DQ13:ED33" si="52">" "</f>
        <v xml:space="preserve"> </v>
      </c>
      <c r="DT13" s="162" t="str">
        <f t="shared" si="52"/>
        <v xml:space="preserve"> </v>
      </c>
      <c r="DU13" s="162" t="str">
        <f t="shared" si="52"/>
        <v xml:space="preserve"> </v>
      </c>
      <c r="DV13" s="162" t="str">
        <f t="shared" si="52"/>
        <v xml:space="preserve"> </v>
      </c>
      <c r="DW13" s="162" t="str">
        <f t="shared" si="52"/>
        <v xml:space="preserve"> </v>
      </c>
      <c r="DX13" s="162" t="str">
        <f t="shared" si="52"/>
        <v xml:space="preserve"> </v>
      </c>
      <c r="DY13" s="162" t="str">
        <f t="shared" si="52"/>
        <v xml:space="preserve"> </v>
      </c>
      <c r="DZ13" s="162" t="str">
        <f t="shared" si="52"/>
        <v xml:space="preserve"> </v>
      </c>
      <c r="EA13" s="162" t="str">
        <f t="shared" si="52"/>
        <v xml:space="preserve"> </v>
      </c>
      <c r="EB13" s="162" t="str">
        <f t="shared" si="52"/>
        <v xml:space="preserve"> </v>
      </c>
      <c r="EC13" s="162" t="str">
        <f t="shared" si="52"/>
        <v xml:space="preserve"> </v>
      </c>
      <c r="ED13" s="162" t="str">
        <f t="shared" si="52"/>
        <v xml:space="preserve"> </v>
      </c>
    </row>
    <row r="14" spans="1:135" s="124" customFormat="1" x14ac:dyDescent="0.2">
      <c r="A14" s="125">
        <v>2</v>
      </c>
      <c r="B14" s="189" t="str">
        <f t="shared" si="39"/>
        <v>1.1</v>
      </c>
      <c r="C14" s="126" t="s">
        <v>355</v>
      </c>
      <c r="D14" s="126"/>
      <c r="E14" s="127"/>
      <c r="F14" s="128"/>
      <c r="G14" s="129"/>
      <c r="H14" s="129"/>
      <c r="I14" s="180">
        <f>C4</f>
        <v>44250</v>
      </c>
      <c r="J14" s="130"/>
      <c r="K14" s="131"/>
      <c r="L14" s="180">
        <v>44285</v>
      </c>
      <c r="M14" s="185"/>
      <c r="N14" s="132">
        <v>1</v>
      </c>
      <c r="O14" s="172" t="s">
        <v>321</v>
      </c>
      <c r="P14" s="184">
        <f t="shared" si="40"/>
        <v>44250</v>
      </c>
      <c r="Q14" s="184">
        <f t="shared" si="41"/>
        <v>44285</v>
      </c>
      <c r="R14" s="190"/>
      <c r="S14" s="190">
        <f t="shared" si="42"/>
        <v>36</v>
      </c>
      <c r="T14" s="140"/>
      <c r="U14" s="140"/>
      <c r="V14" s="133"/>
      <c r="W14" s="166" t="str">
        <f t="shared" si="43"/>
        <v xml:space="preserve"> </v>
      </c>
      <c r="X14" s="166" t="str">
        <f t="shared" si="43"/>
        <v xml:space="preserve"> </v>
      </c>
      <c r="Y14" s="166" t="str">
        <f t="shared" si="43"/>
        <v xml:space="preserve"> </v>
      </c>
      <c r="Z14" s="166" t="str">
        <f t="shared" si="43"/>
        <v xml:space="preserve"> </v>
      </c>
      <c r="AA14" s="166" t="str">
        <f t="shared" si="43"/>
        <v xml:space="preserve"> </v>
      </c>
      <c r="AB14" s="166" t="str">
        <f t="shared" si="43"/>
        <v xml:space="preserve"> </v>
      </c>
      <c r="AC14" s="166" t="str">
        <f t="shared" si="43"/>
        <v xml:space="preserve"> </v>
      </c>
      <c r="AD14" s="166" t="str">
        <f t="shared" si="43"/>
        <v xml:space="preserve"> </v>
      </c>
      <c r="AE14" s="166" t="str">
        <f t="shared" si="43"/>
        <v xml:space="preserve"> </v>
      </c>
      <c r="AF14" s="166" t="str">
        <f t="shared" si="43"/>
        <v xml:space="preserve"> </v>
      </c>
      <c r="AG14" s="166" t="str">
        <f t="shared" si="44"/>
        <v xml:space="preserve"> </v>
      </c>
      <c r="AH14" s="166" t="str">
        <f t="shared" si="44"/>
        <v xml:space="preserve"> </v>
      </c>
      <c r="AI14" s="166" t="str">
        <f t="shared" si="44"/>
        <v xml:space="preserve"> </v>
      </c>
      <c r="AJ14" s="166" t="str">
        <f t="shared" si="44"/>
        <v xml:space="preserve"> </v>
      </c>
      <c r="AK14" s="166" t="str">
        <f t="shared" si="44"/>
        <v xml:space="preserve"> </v>
      </c>
      <c r="AL14" s="166" t="str">
        <f t="shared" si="44"/>
        <v xml:space="preserve"> </v>
      </c>
      <c r="AM14" s="166" t="str">
        <f t="shared" si="44"/>
        <v xml:space="preserve"> </v>
      </c>
      <c r="AN14" s="166" t="str">
        <f t="shared" si="44"/>
        <v xml:space="preserve"> </v>
      </c>
      <c r="AO14" s="166" t="str">
        <f t="shared" si="44"/>
        <v xml:space="preserve"> </v>
      </c>
      <c r="AP14" s="166" t="str">
        <f t="shared" si="44"/>
        <v xml:space="preserve"> </v>
      </c>
      <c r="AQ14" s="166" t="str">
        <f t="shared" si="45"/>
        <v xml:space="preserve"> </v>
      </c>
      <c r="AR14" s="166" t="str">
        <f t="shared" si="45"/>
        <v xml:space="preserve"> </v>
      </c>
      <c r="AS14" s="166" t="str">
        <f t="shared" si="45"/>
        <v xml:space="preserve"> </v>
      </c>
      <c r="AT14" s="166" t="str">
        <f t="shared" si="45"/>
        <v xml:space="preserve"> </v>
      </c>
      <c r="AU14" s="166" t="str">
        <f t="shared" si="45"/>
        <v xml:space="preserve"> </v>
      </c>
      <c r="AV14" s="166" t="str">
        <f t="shared" si="45"/>
        <v xml:space="preserve"> </v>
      </c>
      <c r="AW14" s="166" t="str">
        <f t="shared" si="45"/>
        <v xml:space="preserve"> </v>
      </c>
      <c r="AX14" s="166" t="str">
        <f t="shared" si="45"/>
        <v xml:space="preserve"> </v>
      </c>
      <c r="AY14" s="166" t="str">
        <f t="shared" si="45"/>
        <v xml:space="preserve"> </v>
      </c>
      <c r="AZ14" s="166" t="str">
        <f t="shared" si="45"/>
        <v xml:space="preserve"> </v>
      </c>
      <c r="BA14" s="166" t="str">
        <f t="shared" si="46"/>
        <v xml:space="preserve"> </v>
      </c>
      <c r="BB14" s="166" t="str">
        <f t="shared" si="46"/>
        <v xml:space="preserve"> </v>
      </c>
      <c r="BC14" s="166" t="str">
        <f t="shared" si="46"/>
        <v xml:space="preserve"> </v>
      </c>
      <c r="BD14" s="166" t="str">
        <f t="shared" si="46"/>
        <v xml:space="preserve"> </v>
      </c>
      <c r="BE14" s="166" t="str">
        <f t="shared" si="46"/>
        <v xml:space="preserve"> </v>
      </c>
      <c r="BF14" s="166" t="str">
        <f t="shared" si="46"/>
        <v xml:space="preserve"> </v>
      </c>
      <c r="BG14" s="166" t="str">
        <f t="shared" si="46"/>
        <v xml:space="preserve"> </v>
      </c>
      <c r="BH14" s="166" t="str">
        <f t="shared" si="46"/>
        <v xml:space="preserve"> </v>
      </c>
      <c r="BI14" s="166" t="str">
        <f t="shared" si="46"/>
        <v xml:space="preserve"> </v>
      </c>
      <c r="BJ14" s="166" t="str">
        <f t="shared" si="46"/>
        <v xml:space="preserve"> </v>
      </c>
      <c r="BK14" s="166" t="str">
        <f t="shared" si="47"/>
        <v xml:space="preserve"> </v>
      </c>
      <c r="BL14" s="166" t="str">
        <f t="shared" si="47"/>
        <v xml:space="preserve"> </v>
      </c>
      <c r="BM14" s="166" t="str">
        <f t="shared" si="47"/>
        <v xml:space="preserve"> </v>
      </c>
      <c r="BN14" s="166" t="str">
        <f t="shared" si="47"/>
        <v xml:space="preserve"> </v>
      </c>
      <c r="BO14" s="166" t="str">
        <f t="shared" si="47"/>
        <v xml:space="preserve"> </v>
      </c>
      <c r="BP14" s="166" t="str">
        <f t="shared" si="47"/>
        <v xml:space="preserve"> </v>
      </c>
      <c r="BQ14" s="166" t="str">
        <f t="shared" si="47"/>
        <v xml:space="preserve"> </v>
      </c>
      <c r="BR14" s="166" t="str">
        <f t="shared" si="47"/>
        <v xml:space="preserve"> </v>
      </c>
      <c r="BS14" s="166" t="str">
        <f t="shared" si="47"/>
        <v xml:space="preserve"> </v>
      </c>
      <c r="BT14" s="166" t="str">
        <f t="shared" si="47"/>
        <v xml:space="preserve"> </v>
      </c>
      <c r="BU14" s="166" t="str">
        <f t="shared" si="48"/>
        <v xml:space="preserve"> </v>
      </c>
      <c r="BV14" s="166" t="str">
        <f t="shared" si="48"/>
        <v xml:space="preserve"> </v>
      </c>
      <c r="BW14" s="166" t="str">
        <f t="shared" si="48"/>
        <v xml:space="preserve"> </v>
      </c>
      <c r="BX14" s="166" t="str">
        <f t="shared" si="48"/>
        <v xml:space="preserve"> </v>
      </c>
      <c r="BY14" s="166" t="str">
        <f t="shared" si="48"/>
        <v xml:space="preserve"> </v>
      </c>
      <c r="BZ14" s="166" t="str">
        <f t="shared" si="48"/>
        <v xml:space="preserve"> </v>
      </c>
      <c r="CA14" s="162" t="str">
        <f t="shared" si="48"/>
        <v xml:space="preserve"> </v>
      </c>
      <c r="CB14" s="162" t="str">
        <f t="shared" si="48"/>
        <v xml:space="preserve"> </v>
      </c>
      <c r="CC14" s="162" t="str">
        <f t="shared" si="48"/>
        <v xml:space="preserve"> </v>
      </c>
      <c r="CD14" s="162" t="str">
        <f t="shared" si="48"/>
        <v xml:space="preserve"> </v>
      </c>
      <c r="CE14" s="162" t="str">
        <f t="shared" si="48"/>
        <v xml:space="preserve"> </v>
      </c>
      <c r="CF14" s="162" t="str">
        <f t="shared" si="48"/>
        <v xml:space="preserve"> </v>
      </c>
      <c r="CG14" s="162" t="str">
        <f t="shared" si="48"/>
        <v xml:space="preserve"> </v>
      </c>
      <c r="CH14" s="162" t="str">
        <f t="shared" si="49"/>
        <v xml:space="preserve"> </v>
      </c>
      <c r="CI14" s="162" t="str">
        <f t="shared" si="49"/>
        <v xml:space="preserve"> </v>
      </c>
      <c r="CJ14" s="162" t="str">
        <f t="shared" si="49"/>
        <v xml:space="preserve"> </v>
      </c>
      <c r="CK14" s="162" t="str">
        <f t="shared" si="49"/>
        <v xml:space="preserve"> </v>
      </c>
      <c r="CL14" s="162" t="str">
        <f t="shared" si="49"/>
        <v xml:space="preserve"> </v>
      </c>
      <c r="CM14" s="162" t="str">
        <f t="shared" si="49"/>
        <v xml:space="preserve"> </v>
      </c>
      <c r="CN14" s="162" t="str">
        <f t="shared" si="49"/>
        <v xml:space="preserve"> </v>
      </c>
      <c r="CO14" s="162" t="str">
        <f t="shared" si="50"/>
        <v xml:space="preserve"> </v>
      </c>
      <c r="CP14" s="162" t="str">
        <f t="shared" si="50"/>
        <v xml:space="preserve"> </v>
      </c>
      <c r="CQ14" s="162" t="str">
        <f t="shared" si="50"/>
        <v xml:space="preserve"> </v>
      </c>
      <c r="CR14" s="162" t="str">
        <f t="shared" si="50"/>
        <v xml:space="preserve"> </v>
      </c>
      <c r="CS14" s="162" t="str">
        <f t="shared" si="50"/>
        <v xml:space="preserve"> </v>
      </c>
      <c r="CT14" s="162" t="str">
        <f t="shared" si="50"/>
        <v xml:space="preserve"> </v>
      </c>
      <c r="CU14" s="162" t="str">
        <f t="shared" si="50"/>
        <v xml:space="preserve"> </v>
      </c>
      <c r="CV14" s="162" t="str">
        <f t="shared" si="50"/>
        <v xml:space="preserve"> </v>
      </c>
      <c r="CW14" s="162" t="str">
        <f t="shared" si="50"/>
        <v xml:space="preserve"> </v>
      </c>
      <c r="CX14" s="162" t="str">
        <f t="shared" si="50"/>
        <v xml:space="preserve"> </v>
      </c>
      <c r="CY14" s="162" t="str">
        <f t="shared" si="50"/>
        <v xml:space="preserve"> </v>
      </c>
      <c r="CZ14" s="162" t="str">
        <f t="shared" si="50"/>
        <v xml:space="preserve"> </v>
      </c>
      <c r="DA14" s="162" t="str">
        <f t="shared" si="50"/>
        <v xml:space="preserve"> </v>
      </c>
      <c r="DB14" s="162" t="str">
        <f t="shared" si="50"/>
        <v xml:space="preserve"> </v>
      </c>
      <c r="DC14" s="162" t="str">
        <f t="shared" si="51"/>
        <v xml:space="preserve"> </v>
      </c>
      <c r="DD14" s="162" t="str">
        <f t="shared" si="51"/>
        <v xml:space="preserve"> </v>
      </c>
      <c r="DE14" s="162" t="str">
        <f t="shared" si="51"/>
        <v xml:space="preserve"> </v>
      </c>
      <c r="DF14" s="162" t="str">
        <f t="shared" si="51"/>
        <v xml:space="preserve"> </v>
      </c>
      <c r="DG14" s="162" t="str">
        <f t="shared" si="51"/>
        <v xml:space="preserve"> </v>
      </c>
      <c r="DH14" s="162" t="str">
        <f t="shared" si="51"/>
        <v xml:space="preserve"> </v>
      </c>
      <c r="DI14" s="162" t="str">
        <f t="shared" si="51"/>
        <v xml:space="preserve"> </v>
      </c>
      <c r="DJ14" s="162" t="str">
        <f t="shared" si="51"/>
        <v xml:space="preserve"> </v>
      </c>
      <c r="DK14" s="162" t="str">
        <f t="shared" si="51"/>
        <v xml:space="preserve"> </v>
      </c>
      <c r="DL14" s="162" t="str">
        <f t="shared" si="51"/>
        <v xml:space="preserve"> </v>
      </c>
      <c r="DM14" s="162" t="str">
        <f t="shared" si="51"/>
        <v xml:space="preserve"> </v>
      </c>
      <c r="DN14" s="162" t="str">
        <f t="shared" si="51"/>
        <v xml:space="preserve"> </v>
      </c>
      <c r="DO14" s="162" t="str">
        <f t="shared" si="51"/>
        <v xml:space="preserve"> </v>
      </c>
      <c r="DP14" s="162" t="str">
        <f t="shared" si="51"/>
        <v xml:space="preserve"> </v>
      </c>
      <c r="DQ14" s="162" t="str">
        <f t="shared" si="52"/>
        <v xml:space="preserve"> </v>
      </c>
      <c r="DR14" s="162" t="str">
        <f t="shared" si="52"/>
        <v xml:space="preserve"> </v>
      </c>
      <c r="DS14" s="162" t="str">
        <f t="shared" si="52"/>
        <v xml:space="preserve"> </v>
      </c>
      <c r="DT14" s="162" t="str">
        <f t="shared" si="52"/>
        <v xml:space="preserve"> </v>
      </c>
      <c r="DU14" s="162" t="str">
        <f t="shared" si="52"/>
        <v xml:space="preserve"> </v>
      </c>
      <c r="DV14" s="162" t="str">
        <f t="shared" si="52"/>
        <v xml:space="preserve"> </v>
      </c>
      <c r="DW14" s="162" t="str">
        <f t="shared" si="52"/>
        <v xml:space="preserve"> </v>
      </c>
      <c r="DX14" s="162" t="str">
        <f t="shared" si="52"/>
        <v xml:space="preserve"> </v>
      </c>
      <c r="DY14" s="162" t="str">
        <f t="shared" si="52"/>
        <v xml:space="preserve"> </v>
      </c>
      <c r="DZ14" s="162" t="str">
        <f t="shared" si="52"/>
        <v xml:space="preserve"> </v>
      </c>
      <c r="EA14" s="162" t="str">
        <f t="shared" si="52"/>
        <v xml:space="preserve"> </v>
      </c>
      <c r="EB14" s="162" t="str">
        <f t="shared" si="52"/>
        <v xml:space="preserve"> </v>
      </c>
      <c r="EC14" s="162" t="str">
        <f t="shared" si="52"/>
        <v xml:space="preserve"> </v>
      </c>
      <c r="ED14" s="162" t="str">
        <f t="shared" si="52"/>
        <v xml:space="preserve"> </v>
      </c>
    </row>
    <row r="15" spans="1:135" s="124" customFormat="1" x14ac:dyDescent="0.2">
      <c r="A15" s="125">
        <v>2</v>
      </c>
      <c r="B15" s="189" t="str">
        <f t="shared" si="39"/>
        <v>1.2</v>
      </c>
      <c r="C15" s="126" t="s">
        <v>356</v>
      </c>
      <c r="D15" s="126"/>
      <c r="E15" s="127"/>
      <c r="F15" s="203"/>
      <c r="G15" s="129"/>
      <c r="H15" s="129"/>
      <c r="I15" s="180">
        <v>44262</v>
      </c>
      <c r="J15" s="130"/>
      <c r="K15" s="131"/>
      <c r="L15" s="180">
        <v>44265</v>
      </c>
      <c r="M15" s="185"/>
      <c r="N15" s="132">
        <v>1</v>
      </c>
      <c r="O15" s="172" t="s">
        <v>321</v>
      </c>
      <c r="P15" s="184">
        <f t="shared" si="40"/>
        <v>44262</v>
      </c>
      <c r="Q15" s="184">
        <f t="shared" si="41"/>
        <v>44265</v>
      </c>
      <c r="R15" s="190"/>
      <c r="S15" s="190">
        <f t="shared" si="42"/>
        <v>4</v>
      </c>
      <c r="T15" s="140"/>
      <c r="U15" s="140"/>
      <c r="V15" s="133"/>
      <c r="W15" s="166" t="str">
        <f t="shared" si="43"/>
        <v xml:space="preserve"> </v>
      </c>
      <c r="X15" s="166" t="str">
        <f t="shared" si="43"/>
        <v xml:space="preserve"> </v>
      </c>
      <c r="Y15" s="166" t="str">
        <f t="shared" si="43"/>
        <v xml:space="preserve"> </v>
      </c>
      <c r="Z15" s="166" t="str">
        <f t="shared" si="43"/>
        <v xml:space="preserve"> </v>
      </c>
      <c r="AA15" s="166" t="str">
        <f t="shared" si="43"/>
        <v xml:space="preserve"> </v>
      </c>
      <c r="AB15" s="166" t="str">
        <f t="shared" si="43"/>
        <v xml:space="preserve"> </v>
      </c>
      <c r="AC15" s="166" t="str">
        <f t="shared" si="43"/>
        <v xml:space="preserve"> </v>
      </c>
      <c r="AD15" s="166" t="str">
        <f t="shared" si="43"/>
        <v xml:space="preserve"> </v>
      </c>
      <c r="AE15" s="166" t="str">
        <f t="shared" si="43"/>
        <v xml:space="preserve"> </v>
      </c>
      <c r="AF15" s="166" t="str">
        <f t="shared" si="43"/>
        <v xml:space="preserve"> </v>
      </c>
      <c r="AG15" s="166" t="str">
        <f t="shared" si="44"/>
        <v xml:space="preserve"> </v>
      </c>
      <c r="AH15" s="166" t="str">
        <f t="shared" si="44"/>
        <v xml:space="preserve"> </v>
      </c>
      <c r="AI15" s="166" t="str">
        <f t="shared" si="44"/>
        <v xml:space="preserve"> </v>
      </c>
      <c r="AJ15" s="166" t="str">
        <f t="shared" si="44"/>
        <v xml:space="preserve"> </v>
      </c>
      <c r="AK15" s="166" t="str">
        <f t="shared" si="44"/>
        <v xml:space="preserve"> </v>
      </c>
      <c r="AL15" s="166" t="str">
        <f t="shared" si="44"/>
        <v xml:space="preserve"> </v>
      </c>
      <c r="AM15" s="166" t="str">
        <f t="shared" si="44"/>
        <v xml:space="preserve"> </v>
      </c>
      <c r="AN15" s="166" t="str">
        <f t="shared" si="44"/>
        <v xml:space="preserve"> </v>
      </c>
      <c r="AO15" s="166" t="str">
        <f t="shared" si="44"/>
        <v xml:space="preserve"> </v>
      </c>
      <c r="AP15" s="166" t="str">
        <f t="shared" si="44"/>
        <v xml:space="preserve"> </v>
      </c>
      <c r="AQ15" s="166" t="str">
        <f t="shared" si="45"/>
        <v xml:space="preserve"> </v>
      </c>
      <c r="AR15" s="166" t="str">
        <f t="shared" si="45"/>
        <v xml:space="preserve"> </v>
      </c>
      <c r="AS15" s="166" t="str">
        <f t="shared" si="45"/>
        <v xml:space="preserve"> </v>
      </c>
      <c r="AT15" s="166" t="str">
        <f t="shared" si="45"/>
        <v xml:space="preserve"> </v>
      </c>
      <c r="AU15" s="166" t="str">
        <f t="shared" si="45"/>
        <v xml:space="preserve"> </v>
      </c>
      <c r="AV15" s="166" t="str">
        <f t="shared" si="45"/>
        <v xml:space="preserve"> </v>
      </c>
      <c r="AW15" s="166" t="str">
        <f t="shared" si="45"/>
        <v xml:space="preserve"> </v>
      </c>
      <c r="AX15" s="166" t="str">
        <f t="shared" si="45"/>
        <v xml:space="preserve"> </v>
      </c>
      <c r="AY15" s="166" t="str">
        <f t="shared" si="45"/>
        <v xml:space="preserve"> </v>
      </c>
      <c r="AZ15" s="166" t="str">
        <f t="shared" si="45"/>
        <v xml:space="preserve"> </v>
      </c>
      <c r="BA15" s="166" t="str">
        <f t="shared" si="46"/>
        <v xml:space="preserve"> </v>
      </c>
      <c r="BB15" s="166" t="str">
        <f t="shared" si="46"/>
        <v xml:space="preserve"> </v>
      </c>
      <c r="BC15" s="166" t="str">
        <f t="shared" si="46"/>
        <v xml:space="preserve"> </v>
      </c>
      <c r="BD15" s="166" t="str">
        <f t="shared" si="46"/>
        <v xml:space="preserve"> </v>
      </c>
      <c r="BE15" s="166" t="str">
        <f t="shared" si="46"/>
        <v xml:space="preserve"> </v>
      </c>
      <c r="BF15" s="166" t="str">
        <f t="shared" si="46"/>
        <v xml:space="preserve"> </v>
      </c>
      <c r="BG15" s="166" t="str">
        <f t="shared" si="46"/>
        <v xml:space="preserve"> </v>
      </c>
      <c r="BH15" s="166" t="str">
        <f t="shared" si="46"/>
        <v xml:space="preserve"> </v>
      </c>
      <c r="BI15" s="166" t="str">
        <f t="shared" si="46"/>
        <v xml:space="preserve"> </v>
      </c>
      <c r="BJ15" s="166" t="str">
        <f t="shared" si="46"/>
        <v xml:space="preserve"> </v>
      </c>
      <c r="BK15" s="166" t="str">
        <f t="shared" si="47"/>
        <v xml:space="preserve"> </v>
      </c>
      <c r="BL15" s="166" t="str">
        <f t="shared" si="47"/>
        <v xml:space="preserve"> </v>
      </c>
      <c r="BM15" s="166" t="str">
        <f t="shared" si="47"/>
        <v xml:space="preserve"> </v>
      </c>
      <c r="BN15" s="166" t="str">
        <f t="shared" si="47"/>
        <v xml:space="preserve"> </v>
      </c>
      <c r="BO15" s="166" t="str">
        <f t="shared" si="47"/>
        <v xml:space="preserve"> </v>
      </c>
      <c r="BP15" s="166" t="str">
        <f t="shared" si="47"/>
        <v xml:space="preserve"> </v>
      </c>
      <c r="BQ15" s="166" t="str">
        <f t="shared" si="47"/>
        <v xml:space="preserve"> </v>
      </c>
      <c r="BR15" s="166" t="str">
        <f t="shared" si="47"/>
        <v xml:space="preserve"> </v>
      </c>
      <c r="BS15" s="166" t="str">
        <f t="shared" si="47"/>
        <v xml:space="preserve"> </v>
      </c>
      <c r="BT15" s="166" t="str">
        <f t="shared" si="47"/>
        <v xml:space="preserve"> </v>
      </c>
      <c r="BU15" s="166" t="str">
        <f t="shared" si="48"/>
        <v xml:space="preserve"> </v>
      </c>
      <c r="BV15" s="166" t="str">
        <f t="shared" si="48"/>
        <v xml:space="preserve"> </v>
      </c>
      <c r="BW15" s="166" t="str">
        <f t="shared" si="48"/>
        <v xml:space="preserve"> </v>
      </c>
      <c r="BX15" s="166" t="str">
        <f t="shared" si="48"/>
        <v xml:space="preserve"> </v>
      </c>
      <c r="BY15" s="166" t="str">
        <f t="shared" si="48"/>
        <v xml:space="preserve"> </v>
      </c>
      <c r="BZ15" s="166" t="str">
        <f t="shared" si="48"/>
        <v xml:space="preserve"> </v>
      </c>
      <c r="CA15" s="162" t="str">
        <f t="shared" si="48"/>
        <v xml:space="preserve"> </v>
      </c>
      <c r="CB15" s="162" t="str">
        <f t="shared" si="48"/>
        <v xml:space="preserve"> </v>
      </c>
      <c r="CC15" s="162" t="str">
        <f t="shared" si="48"/>
        <v xml:space="preserve"> </v>
      </c>
      <c r="CD15" s="162" t="str">
        <f t="shared" si="48"/>
        <v xml:space="preserve"> </v>
      </c>
      <c r="CE15" s="162" t="str">
        <f t="shared" si="48"/>
        <v xml:space="preserve"> </v>
      </c>
      <c r="CF15" s="162" t="str">
        <f t="shared" si="48"/>
        <v xml:space="preserve"> </v>
      </c>
      <c r="CG15" s="162" t="str">
        <f t="shared" si="48"/>
        <v xml:space="preserve"> </v>
      </c>
      <c r="CH15" s="162" t="str">
        <f t="shared" si="49"/>
        <v xml:space="preserve"> </v>
      </c>
      <c r="CI15" s="162" t="str">
        <f t="shared" si="49"/>
        <v xml:space="preserve"> </v>
      </c>
      <c r="CJ15" s="162" t="str">
        <f t="shared" si="49"/>
        <v xml:space="preserve"> </v>
      </c>
      <c r="CK15" s="162" t="str">
        <f t="shared" si="49"/>
        <v xml:space="preserve"> </v>
      </c>
      <c r="CL15" s="162" t="str">
        <f t="shared" si="49"/>
        <v xml:space="preserve"> </v>
      </c>
      <c r="CM15" s="162" t="str">
        <f t="shared" si="49"/>
        <v xml:space="preserve"> </v>
      </c>
      <c r="CN15" s="162" t="str">
        <f t="shared" si="49"/>
        <v xml:space="preserve"> </v>
      </c>
      <c r="CO15" s="162" t="str">
        <f t="shared" si="50"/>
        <v xml:space="preserve"> </v>
      </c>
      <c r="CP15" s="162" t="str">
        <f t="shared" si="50"/>
        <v xml:space="preserve"> </v>
      </c>
      <c r="CQ15" s="162" t="str">
        <f t="shared" si="50"/>
        <v xml:space="preserve"> </v>
      </c>
      <c r="CR15" s="162" t="str">
        <f t="shared" si="50"/>
        <v xml:space="preserve"> </v>
      </c>
      <c r="CS15" s="162" t="str">
        <f t="shared" si="50"/>
        <v xml:space="preserve"> </v>
      </c>
      <c r="CT15" s="162" t="str">
        <f t="shared" si="50"/>
        <v xml:space="preserve"> </v>
      </c>
      <c r="CU15" s="162" t="str">
        <f t="shared" si="50"/>
        <v xml:space="preserve"> </v>
      </c>
      <c r="CV15" s="162" t="str">
        <f t="shared" si="50"/>
        <v xml:space="preserve"> </v>
      </c>
      <c r="CW15" s="162" t="str">
        <f t="shared" si="50"/>
        <v xml:space="preserve"> </v>
      </c>
      <c r="CX15" s="162" t="str">
        <f t="shared" si="50"/>
        <v xml:space="preserve"> </v>
      </c>
      <c r="CY15" s="162" t="str">
        <f t="shared" si="50"/>
        <v xml:space="preserve"> </v>
      </c>
      <c r="CZ15" s="162" t="str">
        <f t="shared" si="50"/>
        <v xml:space="preserve"> </v>
      </c>
      <c r="DA15" s="162" t="str">
        <f t="shared" si="50"/>
        <v xml:space="preserve"> </v>
      </c>
      <c r="DB15" s="162" t="str">
        <f t="shared" si="50"/>
        <v xml:space="preserve"> </v>
      </c>
      <c r="DC15" s="162" t="str">
        <f t="shared" si="51"/>
        <v xml:space="preserve"> </v>
      </c>
      <c r="DD15" s="162" t="str">
        <f t="shared" si="51"/>
        <v xml:space="preserve"> </v>
      </c>
      <c r="DE15" s="162" t="str">
        <f t="shared" si="51"/>
        <v xml:space="preserve"> </v>
      </c>
      <c r="DF15" s="162" t="str">
        <f t="shared" si="51"/>
        <v xml:space="preserve"> </v>
      </c>
      <c r="DG15" s="162" t="str">
        <f t="shared" si="51"/>
        <v xml:space="preserve"> </v>
      </c>
      <c r="DH15" s="162" t="str">
        <f t="shared" si="51"/>
        <v xml:space="preserve"> </v>
      </c>
      <c r="DI15" s="162" t="str">
        <f t="shared" si="51"/>
        <v xml:space="preserve"> </v>
      </c>
      <c r="DJ15" s="162" t="str">
        <f t="shared" si="51"/>
        <v xml:space="preserve"> </v>
      </c>
      <c r="DK15" s="162" t="str">
        <f t="shared" si="51"/>
        <v xml:space="preserve"> </v>
      </c>
      <c r="DL15" s="162" t="str">
        <f t="shared" si="51"/>
        <v xml:space="preserve"> </v>
      </c>
      <c r="DM15" s="162" t="str">
        <f t="shared" si="51"/>
        <v xml:space="preserve"> </v>
      </c>
      <c r="DN15" s="162" t="str">
        <f t="shared" si="51"/>
        <v xml:space="preserve"> </v>
      </c>
      <c r="DO15" s="162" t="str">
        <f t="shared" si="51"/>
        <v xml:space="preserve"> </v>
      </c>
      <c r="DP15" s="162" t="str">
        <f t="shared" si="51"/>
        <v xml:space="preserve"> </v>
      </c>
      <c r="DQ15" s="162" t="str">
        <f t="shared" si="52"/>
        <v xml:space="preserve"> </v>
      </c>
      <c r="DR15" s="162" t="str">
        <f t="shared" si="52"/>
        <v xml:space="preserve"> </v>
      </c>
      <c r="DS15" s="162" t="str">
        <f t="shared" si="52"/>
        <v xml:space="preserve"> </v>
      </c>
      <c r="DT15" s="162" t="str">
        <f t="shared" si="52"/>
        <v xml:space="preserve"> </v>
      </c>
      <c r="DU15" s="162" t="str">
        <f t="shared" si="52"/>
        <v xml:space="preserve"> </v>
      </c>
      <c r="DV15" s="162" t="str">
        <f t="shared" si="52"/>
        <v xml:space="preserve"> </v>
      </c>
      <c r="DW15" s="162" t="str">
        <f t="shared" si="52"/>
        <v xml:space="preserve"> </v>
      </c>
      <c r="DX15" s="162" t="str">
        <f t="shared" si="52"/>
        <v xml:space="preserve"> </v>
      </c>
      <c r="DY15" s="162" t="str">
        <f t="shared" si="52"/>
        <v xml:space="preserve"> </v>
      </c>
      <c r="DZ15" s="162" t="str">
        <f t="shared" si="52"/>
        <v xml:space="preserve"> </v>
      </c>
      <c r="EA15" s="162" t="str">
        <f t="shared" si="52"/>
        <v xml:space="preserve"> </v>
      </c>
      <c r="EB15" s="162" t="str">
        <f t="shared" si="52"/>
        <v xml:space="preserve"> </v>
      </c>
      <c r="EC15" s="162" t="str">
        <f t="shared" si="52"/>
        <v xml:space="preserve"> </v>
      </c>
      <c r="ED15" s="162" t="str">
        <f t="shared" si="52"/>
        <v xml:space="preserve"> </v>
      </c>
    </row>
    <row r="16" spans="1:135" s="124" customFormat="1" x14ac:dyDescent="0.2">
      <c r="A16" s="125">
        <v>3</v>
      </c>
      <c r="B16" s="189" t="str">
        <f t="shared" si="39"/>
        <v>1.2.1</v>
      </c>
      <c r="C16" s="126" t="s">
        <v>357</v>
      </c>
      <c r="D16" s="126"/>
      <c r="E16" s="127"/>
      <c r="F16" s="128" t="str">
        <f>B15</f>
        <v>1.2</v>
      </c>
      <c r="G16" s="129"/>
      <c r="H16" s="129"/>
      <c r="I16" s="180">
        <v>44265</v>
      </c>
      <c r="J16" s="130"/>
      <c r="K16" s="131"/>
      <c r="L16" s="180">
        <v>44275</v>
      </c>
      <c r="M16" s="185"/>
      <c r="N16" s="132">
        <v>1</v>
      </c>
      <c r="O16" s="172" t="s">
        <v>321</v>
      </c>
      <c r="P16" s="184">
        <f t="shared" si="40"/>
        <v>44266</v>
      </c>
      <c r="Q16" s="184">
        <f t="shared" si="41"/>
        <v>44275</v>
      </c>
      <c r="R16" s="190">
        <f t="shared" ref="R16:R33" si="53">IF(OR(NOT(ISNUMBER(P16)),NOT(ISNUMBER(Q16)))," - ",NETWORKDAYS.INTL(P16,Q16,weekend,holidays))</f>
        <v>7</v>
      </c>
      <c r="S16" s="190">
        <f t="shared" si="42"/>
        <v>10</v>
      </c>
      <c r="T16" s="140"/>
      <c r="U16" s="140"/>
      <c r="V16" s="133"/>
      <c r="W16" s="166" t="str">
        <f t="shared" si="43"/>
        <v xml:space="preserve"> </v>
      </c>
      <c r="X16" s="166" t="str">
        <f t="shared" si="43"/>
        <v xml:space="preserve"> </v>
      </c>
      <c r="Y16" s="166" t="str">
        <f t="shared" si="43"/>
        <v xml:space="preserve"> </v>
      </c>
      <c r="Z16" s="166" t="str">
        <f t="shared" si="43"/>
        <v xml:space="preserve"> </v>
      </c>
      <c r="AA16" s="166" t="str">
        <f t="shared" si="43"/>
        <v xml:space="preserve"> </v>
      </c>
      <c r="AB16" s="166" t="str">
        <f t="shared" si="43"/>
        <v xml:space="preserve"> </v>
      </c>
      <c r="AC16" s="166" t="str">
        <f t="shared" si="43"/>
        <v xml:space="preserve"> </v>
      </c>
      <c r="AD16" s="166" t="str">
        <f t="shared" si="43"/>
        <v xml:space="preserve"> </v>
      </c>
      <c r="AE16" s="166" t="str">
        <f t="shared" si="43"/>
        <v xml:space="preserve"> </v>
      </c>
      <c r="AF16" s="166" t="str">
        <f t="shared" si="43"/>
        <v xml:space="preserve"> </v>
      </c>
      <c r="AG16" s="166" t="str">
        <f t="shared" si="44"/>
        <v xml:space="preserve"> </v>
      </c>
      <c r="AH16" s="166" t="str">
        <f t="shared" si="44"/>
        <v xml:space="preserve"> </v>
      </c>
      <c r="AI16" s="166" t="str">
        <f t="shared" si="44"/>
        <v xml:space="preserve"> </v>
      </c>
      <c r="AJ16" s="166" t="str">
        <f t="shared" si="44"/>
        <v xml:space="preserve"> </v>
      </c>
      <c r="AK16" s="166" t="str">
        <f t="shared" si="44"/>
        <v xml:space="preserve"> </v>
      </c>
      <c r="AL16" s="166" t="str">
        <f t="shared" si="44"/>
        <v xml:space="preserve"> </v>
      </c>
      <c r="AM16" s="166" t="str">
        <f t="shared" si="44"/>
        <v xml:space="preserve"> </v>
      </c>
      <c r="AN16" s="166" t="str">
        <f t="shared" si="44"/>
        <v xml:space="preserve"> </v>
      </c>
      <c r="AO16" s="166" t="str">
        <f t="shared" si="44"/>
        <v xml:space="preserve"> </v>
      </c>
      <c r="AP16" s="166" t="str">
        <f t="shared" si="44"/>
        <v xml:space="preserve"> </v>
      </c>
      <c r="AQ16" s="166" t="str">
        <f t="shared" si="45"/>
        <v xml:space="preserve"> </v>
      </c>
      <c r="AR16" s="166" t="str">
        <f t="shared" si="45"/>
        <v xml:space="preserve"> </v>
      </c>
      <c r="AS16" s="166" t="str">
        <f t="shared" si="45"/>
        <v xml:space="preserve"> </v>
      </c>
      <c r="AT16" s="166" t="str">
        <f t="shared" si="45"/>
        <v xml:space="preserve"> </v>
      </c>
      <c r="AU16" s="166" t="str">
        <f t="shared" si="45"/>
        <v xml:space="preserve"> </v>
      </c>
      <c r="AV16" s="166" t="str">
        <f t="shared" si="45"/>
        <v xml:space="preserve"> </v>
      </c>
      <c r="AW16" s="166" t="str">
        <f t="shared" si="45"/>
        <v xml:space="preserve"> </v>
      </c>
      <c r="AX16" s="166" t="str">
        <f t="shared" si="45"/>
        <v xml:space="preserve"> </v>
      </c>
      <c r="AY16" s="166" t="str">
        <f t="shared" si="45"/>
        <v xml:space="preserve"> </v>
      </c>
      <c r="AZ16" s="166" t="str">
        <f t="shared" si="45"/>
        <v xml:space="preserve"> </v>
      </c>
      <c r="BA16" s="166" t="str">
        <f t="shared" si="46"/>
        <v xml:space="preserve"> </v>
      </c>
      <c r="BB16" s="166" t="str">
        <f t="shared" si="46"/>
        <v xml:space="preserve"> </v>
      </c>
      <c r="BC16" s="166" t="str">
        <f t="shared" si="46"/>
        <v xml:space="preserve"> </v>
      </c>
      <c r="BD16" s="166" t="str">
        <f t="shared" si="46"/>
        <v xml:space="preserve"> </v>
      </c>
      <c r="BE16" s="166" t="str">
        <f t="shared" si="46"/>
        <v xml:space="preserve"> </v>
      </c>
      <c r="BF16" s="166" t="str">
        <f t="shared" si="46"/>
        <v xml:space="preserve"> </v>
      </c>
      <c r="BG16" s="166" t="str">
        <f t="shared" si="46"/>
        <v xml:space="preserve"> </v>
      </c>
      <c r="BH16" s="166" t="str">
        <f t="shared" si="46"/>
        <v xml:space="preserve"> </v>
      </c>
      <c r="BI16" s="166" t="str">
        <f t="shared" si="46"/>
        <v xml:space="preserve"> </v>
      </c>
      <c r="BJ16" s="166" t="str">
        <f t="shared" si="46"/>
        <v xml:space="preserve"> </v>
      </c>
      <c r="BK16" s="166" t="str">
        <f t="shared" si="47"/>
        <v xml:space="preserve"> </v>
      </c>
      <c r="BL16" s="166" t="str">
        <f t="shared" si="47"/>
        <v xml:space="preserve"> </v>
      </c>
      <c r="BM16" s="166" t="str">
        <f t="shared" si="47"/>
        <v xml:space="preserve"> </v>
      </c>
      <c r="BN16" s="166" t="str">
        <f t="shared" si="47"/>
        <v xml:space="preserve"> </v>
      </c>
      <c r="BO16" s="166" t="str">
        <f t="shared" si="47"/>
        <v xml:space="preserve"> </v>
      </c>
      <c r="BP16" s="166" t="str">
        <f t="shared" si="47"/>
        <v xml:space="preserve"> </v>
      </c>
      <c r="BQ16" s="166" t="str">
        <f t="shared" si="47"/>
        <v xml:space="preserve"> </v>
      </c>
      <c r="BR16" s="166" t="str">
        <f t="shared" si="47"/>
        <v xml:space="preserve"> </v>
      </c>
      <c r="BS16" s="166" t="str">
        <f t="shared" si="47"/>
        <v xml:space="preserve"> </v>
      </c>
      <c r="BT16" s="166" t="str">
        <f t="shared" si="47"/>
        <v xml:space="preserve"> </v>
      </c>
      <c r="BU16" s="166" t="str">
        <f t="shared" si="48"/>
        <v xml:space="preserve"> </v>
      </c>
      <c r="BV16" s="166" t="str">
        <f t="shared" si="48"/>
        <v xml:space="preserve"> </v>
      </c>
      <c r="BW16" s="166" t="str">
        <f t="shared" si="48"/>
        <v xml:space="preserve"> </v>
      </c>
      <c r="BX16" s="166" t="str">
        <f t="shared" si="48"/>
        <v xml:space="preserve"> </v>
      </c>
      <c r="BY16" s="166" t="str">
        <f t="shared" si="48"/>
        <v xml:space="preserve"> </v>
      </c>
      <c r="BZ16" s="166" t="str">
        <f t="shared" si="48"/>
        <v xml:space="preserve"> </v>
      </c>
      <c r="CA16" s="162" t="str">
        <f t="shared" si="48"/>
        <v xml:space="preserve"> </v>
      </c>
      <c r="CB16" s="162" t="str">
        <f t="shared" si="48"/>
        <v xml:space="preserve"> </v>
      </c>
      <c r="CC16" s="162" t="str">
        <f t="shared" si="48"/>
        <v xml:space="preserve"> </v>
      </c>
      <c r="CD16" s="162" t="str">
        <f t="shared" si="48"/>
        <v xml:space="preserve"> </v>
      </c>
      <c r="CE16" s="162" t="str">
        <f t="shared" si="48"/>
        <v xml:space="preserve"> </v>
      </c>
      <c r="CF16" s="162" t="str">
        <f t="shared" si="48"/>
        <v xml:space="preserve"> </v>
      </c>
      <c r="CG16" s="162" t="str">
        <f t="shared" si="48"/>
        <v xml:space="preserve"> </v>
      </c>
      <c r="CH16" s="162" t="str">
        <f t="shared" si="49"/>
        <v xml:space="preserve"> </v>
      </c>
      <c r="CI16" s="162" t="str">
        <f t="shared" si="49"/>
        <v xml:space="preserve"> </v>
      </c>
      <c r="CJ16" s="162" t="str">
        <f t="shared" si="49"/>
        <v xml:space="preserve"> </v>
      </c>
      <c r="CK16" s="162" t="str">
        <f t="shared" si="49"/>
        <v xml:space="preserve"> </v>
      </c>
      <c r="CL16" s="162" t="str">
        <f t="shared" si="49"/>
        <v xml:space="preserve"> </v>
      </c>
      <c r="CM16" s="162" t="str">
        <f t="shared" si="49"/>
        <v xml:space="preserve"> </v>
      </c>
      <c r="CN16" s="162" t="str">
        <f t="shared" si="49"/>
        <v xml:space="preserve"> </v>
      </c>
      <c r="CO16" s="162" t="str">
        <f t="shared" si="50"/>
        <v xml:space="preserve"> </v>
      </c>
      <c r="CP16" s="162" t="str">
        <f t="shared" si="50"/>
        <v xml:space="preserve"> </v>
      </c>
      <c r="CQ16" s="162" t="str">
        <f t="shared" si="50"/>
        <v xml:space="preserve"> </v>
      </c>
      <c r="CR16" s="162" t="str">
        <f t="shared" si="50"/>
        <v xml:space="preserve"> </v>
      </c>
      <c r="CS16" s="162" t="str">
        <f t="shared" si="50"/>
        <v xml:space="preserve"> </v>
      </c>
      <c r="CT16" s="162" t="str">
        <f t="shared" si="50"/>
        <v xml:space="preserve"> </v>
      </c>
      <c r="CU16" s="162" t="str">
        <f t="shared" si="50"/>
        <v xml:space="preserve"> </v>
      </c>
      <c r="CV16" s="162" t="str">
        <f t="shared" si="50"/>
        <v xml:space="preserve"> </v>
      </c>
      <c r="CW16" s="162" t="str">
        <f t="shared" si="50"/>
        <v xml:space="preserve"> </v>
      </c>
      <c r="CX16" s="162" t="str">
        <f t="shared" si="50"/>
        <v xml:space="preserve"> </v>
      </c>
      <c r="CY16" s="162" t="str">
        <f t="shared" si="50"/>
        <v xml:space="preserve"> </v>
      </c>
      <c r="CZ16" s="162" t="str">
        <f t="shared" si="50"/>
        <v xml:space="preserve"> </v>
      </c>
      <c r="DA16" s="162" t="str">
        <f t="shared" si="50"/>
        <v xml:space="preserve"> </v>
      </c>
      <c r="DB16" s="162" t="str">
        <f t="shared" si="50"/>
        <v xml:space="preserve"> </v>
      </c>
      <c r="DC16" s="162" t="str">
        <f t="shared" si="51"/>
        <v xml:space="preserve"> </v>
      </c>
      <c r="DD16" s="162" t="str">
        <f t="shared" si="51"/>
        <v xml:space="preserve"> </v>
      </c>
      <c r="DE16" s="162" t="str">
        <f t="shared" si="51"/>
        <v xml:space="preserve"> </v>
      </c>
      <c r="DF16" s="162" t="str">
        <f t="shared" si="51"/>
        <v xml:space="preserve"> </v>
      </c>
      <c r="DG16" s="162" t="str">
        <f t="shared" si="51"/>
        <v xml:space="preserve"> </v>
      </c>
      <c r="DH16" s="162" t="str">
        <f t="shared" si="51"/>
        <v xml:space="preserve"> </v>
      </c>
      <c r="DI16" s="162" t="str">
        <f t="shared" si="51"/>
        <v xml:space="preserve"> </v>
      </c>
      <c r="DJ16" s="162" t="str">
        <f t="shared" si="51"/>
        <v xml:space="preserve"> </v>
      </c>
      <c r="DK16" s="162" t="str">
        <f t="shared" si="51"/>
        <v xml:space="preserve"> </v>
      </c>
      <c r="DL16" s="162" t="str">
        <f t="shared" si="51"/>
        <v xml:space="preserve"> </v>
      </c>
      <c r="DM16" s="162" t="str">
        <f t="shared" si="51"/>
        <v xml:space="preserve"> </v>
      </c>
      <c r="DN16" s="162" t="str">
        <f t="shared" si="51"/>
        <v xml:space="preserve"> </v>
      </c>
      <c r="DO16" s="162" t="str">
        <f t="shared" si="51"/>
        <v xml:space="preserve"> </v>
      </c>
      <c r="DP16" s="162" t="str">
        <f t="shared" si="51"/>
        <v xml:space="preserve"> </v>
      </c>
      <c r="DQ16" s="162" t="str">
        <f t="shared" si="52"/>
        <v xml:space="preserve"> </v>
      </c>
      <c r="DR16" s="162" t="str">
        <f t="shared" si="52"/>
        <v xml:space="preserve"> </v>
      </c>
      <c r="DS16" s="162" t="str">
        <f t="shared" si="52"/>
        <v xml:space="preserve"> </v>
      </c>
      <c r="DT16" s="162" t="str">
        <f t="shared" si="52"/>
        <v xml:space="preserve"> </v>
      </c>
      <c r="DU16" s="162" t="str">
        <f t="shared" si="52"/>
        <v xml:space="preserve"> </v>
      </c>
      <c r="DV16" s="162" t="str">
        <f t="shared" si="52"/>
        <v xml:space="preserve"> </v>
      </c>
      <c r="DW16" s="162" t="str">
        <f t="shared" si="52"/>
        <v xml:space="preserve"> </v>
      </c>
      <c r="DX16" s="162" t="str">
        <f t="shared" si="52"/>
        <v xml:space="preserve"> </v>
      </c>
      <c r="DY16" s="162" t="str">
        <f t="shared" si="52"/>
        <v xml:space="preserve"> </v>
      </c>
      <c r="DZ16" s="162" t="str">
        <f t="shared" si="52"/>
        <v xml:space="preserve"> </v>
      </c>
      <c r="EA16" s="162" t="str">
        <f t="shared" si="52"/>
        <v xml:space="preserve"> </v>
      </c>
      <c r="EB16" s="162" t="str">
        <f t="shared" si="52"/>
        <v xml:space="preserve"> </v>
      </c>
      <c r="EC16" s="162" t="str">
        <f t="shared" si="52"/>
        <v xml:space="preserve"> </v>
      </c>
      <c r="ED16" s="162" t="str">
        <f t="shared" si="52"/>
        <v xml:space="preserve"> </v>
      </c>
    </row>
    <row r="17" spans="1:134" s="124" customFormat="1" x14ac:dyDescent="0.2">
      <c r="A17" s="125">
        <v>2</v>
      </c>
      <c r="B17" s="189" t="str">
        <f t="shared" si="39"/>
        <v>1.3</v>
      </c>
      <c r="C17" s="126" t="s">
        <v>358</v>
      </c>
      <c r="D17" s="126"/>
      <c r="E17" s="127"/>
      <c r="F17" s="128"/>
      <c r="G17" s="129"/>
      <c r="H17" s="129"/>
      <c r="I17" s="180">
        <v>44278</v>
      </c>
      <c r="J17" s="130"/>
      <c r="K17" s="131"/>
      <c r="L17" s="180">
        <v>44279</v>
      </c>
      <c r="M17" s="185"/>
      <c r="N17" s="132">
        <v>1</v>
      </c>
      <c r="O17" s="172" t="s">
        <v>322</v>
      </c>
      <c r="P17" s="184">
        <f t="shared" si="40"/>
        <v>44278</v>
      </c>
      <c r="Q17" s="184">
        <f t="shared" si="41"/>
        <v>44279</v>
      </c>
      <c r="R17" s="190">
        <f t="shared" si="53"/>
        <v>2</v>
      </c>
      <c r="S17" s="190">
        <f t="shared" si="42"/>
        <v>2</v>
      </c>
      <c r="T17" s="140"/>
      <c r="U17" s="140"/>
      <c r="V17" s="133"/>
      <c r="W17" s="166" t="str">
        <f t="shared" si="43"/>
        <v xml:space="preserve"> </v>
      </c>
      <c r="X17" s="166" t="str">
        <f t="shared" si="43"/>
        <v xml:space="preserve"> </v>
      </c>
      <c r="Y17" s="166" t="str">
        <f t="shared" si="43"/>
        <v xml:space="preserve"> </v>
      </c>
      <c r="Z17" s="166" t="str">
        <f t="shared" si="43"/>
        <v xml:space="preserve"> </v>
      </c>
      <c r="AA17" s="166" t="str">
        <f t="shared" si="43"/>
        <v xml:space="preserve"> </v>
      </c>
      <c r="AB17" s="166" t="str">
        <f t="shared" si="43"/>
        <v xml:space="preserve"> </v>
      </c>
      <c r="AC17" s="166" t="str">
        <f t="shared" si="43"/>
        <v xml:space="preserve"> </v>
      </c>
      <c r="AD17" s="166" t="str">
        <f t="shared" si="43"/>
        <v xml:space="preserve"> </v>
      </c>
      <c r="AE17" s="166" t="str">
        <f t="shared" si="43"/>
        <v xml:space="preserve"> </v>
      </c>
      <c r="AF17" s="166" t="str">
        <f t="shared" si="43"/>
        <v xml:space="preserve"> </v>
      </c>
      <c r="AG17" s="166" t="str">
        <f t="shared" si="44"/>
        <v xml:space="preserve"> </v>
      </c>
      <c r="AH17" s="166" t="str">
        <f t="shared" si="44"/>
        <v xml:space="preserve"> </v>
      </c>
      <c r="AI17" s="166" t="str">
        <f t="shared" si="44"/>
        <v xml:space="preserve"> </v>
      </c>
      <c r="AJ17" s="166" t="str">
        <f t="shared" si="44"/>
        <v xml:space="preserve"> </v>
      </c>
      <c r="AK17" s="166" t="str">
        <f t="shared" si="44"/>
        <v xml:space="preserve"> </v>
      </c>
      <c r="AL17" s="166" t="str">
        <f t="shared" si="44"/>
        <v xml:space="preserve"> </v>
      </c>
      <c r="AM17" s="166" t="str">
        <f t="shared" si="44"/>
        <v xml:space="preserve"> </v>
      </c>
      <c r="AN17" s="166" t="str">
        <f t="shared" si="44"/>
        <v xml:space="preserve"> </v>
      </c>
      <c r="AO17" s="166" t="str">
        <f t="shared" si="44"/>
        <v xml:space="preserve"> </v>
      </c>
      <c r="AP17" s="166" t="str">
        <f t="shared" si="44"/>
        <v xml:space="preserve"> </v>
      </c>
      <c r="AQ17" s="166" t="str">
        <f t="shared" si="45"/>
        <v xml:space="preserve"> </v>
      </c>
      <c r="AR17" s="166" t="str">
        <f t="shared" si="45"/>
        <v xml:space="preserve"> </v>
      </c>
      <c r="AS17" s="166" t="str">
        <f t="shared" si="45"/>
        <v xml:space="preserve"> </v>
      </c>
      <c r="AT17" s="166" t="str">
        <f t="shared" si="45"/>
        <v xml:space="preserve"> </v>
      </c>
      <c r="AU17" s="166" t="str">
        <f t="shared" si="45"/>
        <v xml:space="preserve"> </v>
      </c>
      <c r="AV17" s="166" t="str">
        <f t="shared" si="45"/>
        <v xml:space="preserve"> </v>
      </c>
      <c r="AW17" s="166" t="str">
        <f t="shared" si="45"/>
        <v xml:space="preserve"> </v>
      </c>
      <c r="AX17" s="166" t="str">
        <f t="shared" si="45"/>
        <v xml:space="preserve"> </v>
      </c>
      <c r="AY17" s="166" t="str">
        <f t="shared" si="45"/>
        <v xml:space="preserve"> </v>
      </c>
      <c r="AZ17" s="166" t="str">
        <f t="shared" si="45"/>
        <v xml:space="preserve"> </v>
      </c>
      <c r="BA17" s="166" t="str">
        <f t="shared" si="46"/>
        <v xml:space="preserve"> </v>
      </c>
      <c r="BB17" s="166" t="str">
        <f t="shared" si="46"/>
        <v xml:space="preserve"> </v>
      </c>
      <c r="BC17" s="166" t="str">
        <f t="shared" si="46"/>
        <v xml:space="preserve"> </v>
      </c>
      <c r="BD17" s="166" t="str">
        <f t="shared" si="46"/>
        <v xml:space="preserve"> </v>
      </c>
      <c r="BE17" s="166" t="str">
        <f t="shared" si="46"/>
        <v xml:space="preserve"> </v>
      </c>
      <c r="BF17" s="166" t="str">
        <f t="shared" si="46"/>
        <v xml:space="preserve"> </v>
      </c>
      <c r="BG17" s="166" t="str">
        <f t="shared" si="46"/>
        <v xml:space="preserve"> </v>
      </c>
      <c r="BH17" s="166" t="str">
        <f t="shared" si="46"/>
        <v xml:space="preserve"> </v>
      </c>
      <c r="BI17" s="166" t="str">
        <f t="shared" si="46"/>
        <v xml:space="preserve"> </v>
      </c>
      <c r="BJ17" s="166" t="str">
        <f t="shared" si="46"/>
        <v xml:space="preserve"> </v>
      </c>
      <c r="BK17" s="166" t="str">
        <f t="shared" si="47"/>
        <v xml:space="preserve"> </v>
      </c>
      <c r="BL17" s="166" t="str">
        <f t="shared" si="47"/>
        <v xml:space="preserve"> </v>
      </c>
      <c r="BM17" s="166" t="str">
        <f t="shared" si="47"/>
        <v xml:space="preserve"> </v>
      </c>
      <c r="BN17" s="166" t="str">
        <f t="shared" si="47"/>
        <v xml:space="preserve"> </v>
      </c>
      <c r="BO17" s="166" t="str">
        <f t="shared" si="47"/>
        <v xml:space="preserve"> </v>
      </c>
      <c r="BP17" s="166" t="str">
        <f t="shared" si="47"/>
        <v xml:space="preserve"> </v>
      </c>
      <c r="BQ17" s="166" t="str">
        <f t="shared" si="47"/>
        <v xml:space="preserve"> </v>
      </c>
      <c r="BR17" s="166" t="str">
        <f t="shared" si="47"/>
        <v xml:space="preserve"> </v>
      </c>
      <c r="BS17" s="166" t="str">
        <f t="shared" si="47"/>
        <v xml:space="preserve"> </v>
      </c>
      <c r="BT17" s="166" t="str">
        <f t="shared" si="47"/>
        <v xml:space="preserve"> </v>
      </c>
      <c r="BU17" s="166" t="str">
        <f t="shared" si="48"/>
        <v xml:space="preserve"> </v>
      </c>
      <c r="BV17" s="166" t="str">
        <f t="shared" si="48"/>
        <v xml:space="preserve"> </v>
      </c>
      <c r="BW17" s="166" t="str">
        <f t="shared" si="48"/>
        <v xml:space="preserve"> </v>
      </c>
      <c r="BX17" s="166" t="str">
        <f t="shared" si="48"/>
        <v xml:space="preserve"> </v>
      </c>
      <c r="BY17" s="166" t="str">
        <f t="shared" si="48"/>
        <v xml:space="preserve"> </v>
      </c>
      <c r="BZ17" s="166" t="str">
        <f t="shared" si="48"/>
        <v xml:space="preserve"> </v>
      </c>
      <c r="CA17" s="162" t="str">
        <f t="shared" si="48"/>
        <v xml:space="preserve"> </v>
      </c>
      <c r="CB17" s="162" t="str">
        <f t="shared" si="48"/>
        <v xml:space="preserve"> </v>
      </c>
      <c r="CC17" s="162" t="str">
        <f t="shared" si="48"/>
        <v xml:space="preserve"> </v>
      </c>
      <c r="CD17" s="162" t="str">
        <f t="shared" si="48"/>
        <v xml:space="preserve"> </v>
      </c>
      <c r="CE17" s="162" t="str">
        <f t="shared" si="48"/>
        <v xml:space="preserve"> </v>
      </c>
      <c r="CF17" s="162" t="str">
        <f t="shared" si="48"/>
        <v xml:space="preserve"> </v>
      </c>
      <c r="CG17" s="162" t="str">
        <f t="shared" si="48"/>
        <v xml:space="preserve"> </v>
      </c>
      <c r="CH17" s="162" t="str">
        <f t="shared" si="49"/>
        <v xml:space="preserve"> </v>
      </c>
      <c r="CI17" s="162" t="str">
        <f t="shared" si="49"/>
        <v xml:space="preserve"> </v>
      </c>
      <c r="CJ17" s="162" t="str">
        <f t="shared" si="49"/>
        <v xml:space="preserve"> </v>
      </c>
      <c r="CK17" s="162" t="str">
        <f t="shared" si="49"/>
        <v xml:space="preserve"> </v>
      </c>
      <c r="CL17" s="162" t="str">
        <f t="shared" si="49"/>
        <v xml:space="preserve"> </v>
      </c>
      <c r="CM17" s="162" t="str">
        <f t="shared" si="49"/>
        <v xml:space="preserve"> </v>
      </c>
      <c r="CN17" s="162" t="str">
        <f t="shared" si="49"/>
        <v xml:space="preserve"> </v>
      </c>
      <c r="CO17" s="162" t="str">
        <f t="shared" si="50"/>
        <v xml:space="preserve"> </v>
      </c>
      <c r="CP17" s="162" t="str">
        <f t="shared" si="50"/>
        <v xml:space="preserve"> </v>
      </c>
      <c r="CQ17" s="162" t="str">
        <f t="shared" si="50"/>
        <v xml:space="preserve"> </v>
      </c>
      <c r="CR17" s="162" t="str">
        <f t="shared" si="50"/>
        <v xml:space="preserve"> </v>
      </c>
      <c r="CS17" s="162" t="str">
        <f t="shared" si="50"/>
        <v xml:space="preserve"> </v>
      </c>
      <c r="CT17" s="162" t="str">
        <f t="shared" si="50"/>
        <v xml:space="preserve"> </v>
      </c>
      <c r="CU17" s="162" t="str">
        <f t="shared" si="50"/>
        <v xml:space="preserve"> </v>
      </c>
      <c r="CV17" s="162" t="str">
        <f t="shared" si="50"/>
        <v xml:space="preserve"> </v>
      </c>
      <c r="CW17" s="162" t="str">
        <f t="shared" si="50"/>
        <v xml:space="preserve"> </v>
      </c>
      <c r="CX17" s="162" t="str">
        <f t="shared" si="50"/>
        <v xml:space="preserve"> </v>
      </c>
      <c r="CY17" s="162" t="str">
        <f t="shared" si="50"/>
        <v xml:space="preserve"> </v>
      </c>
      <c r="CZ17" s="162" t="str">
        <f t="shared" si="50"/>
        <v xml:space="preserve"> </v>
      </c>
      <c r="DA17" s="162" t="str">
        <f t="shared" si="50"/>
        <v xml:space="preserve"> </v>
      </c>
      <c r="DB17" s="162" t="str">
        <f t="shared" si="50"/>
        <v xml:space="preserve"> </v>
      </c>
      <c r="DC17" s="162" t="str">
        <f t="shared" si="51"/>
        <v xml:space="preserve"> </v>
      </c>
      <c r="DD17" s="162" t="str">
        <f t="shared" si="51"/>
        <v xml:space="preserve"> </v>
      </c>
      <c r="DE17" s="162" t="str">
        <f t="shared" si="51"/>
        <v xml:space="preserve"> </v>
      </c>
      <c r="DF17" s="162" t="str">
        <f t="shared" si="51"/>
        <v xml:space="preserve"> </v>
      </c>
      <c r="DG17" s="162" t="str">
        <f t="shared" si="51"/>
        <v xml:space="preserve"> </v>
      </c>
      <c r="DH17" s="162" t="str">
        <f t="shared" si="51"/>
        <v xml:space="preserve"> </v>
      </c>
      <c r="DI17" s="162" t="str">
        <f t="shared" si="51"/>
        <v xml:space="preserve"> </v>
      </c>
      <c r="DJ17" s="162" t="str">
        <f t="shared" si="51"/>
        <v xml:space="preserve"> </v>
      </c>
      <c r="DK17" s="162" t="str">
        <f t="shared" si="51"/>
        <v xml:space="preserve"> </v>
      </c>
      <c r="DL17" s="162" t="str">
        <f t="shared" si="51"/>
        <v xml:space="preserve"> </v>
      </c>
      <c r="DM17" s="162" t="str">
        <f t="shared" si="51"/>
        <v xml:space="preserve"> </v>
      </c>
      <c r="DN17" s="162" t="str">
        <f t="shared" si="51"/>
        <v xml:space="preserve"> </v>
      </c>
      <c r="DO17" s="162" t="str">
        <f t="shared" si="51"/>
        <v xml:space="preserve"> </v>
      </c>
      <c r="DP17" s="162" t="str">
        <f t="shared" si="51"/>
        <v xml:space="preserve"> </v>
      </c>
      <c r="DQ17" s="162" t="str">
        <f t="shared" si="52"/>
        <v xml:space="preserve"> </v>
      </c>
      <c r="DR17" s="162" t="str">
        <f t="shared" si="52"/>
        <v xml:space="preserve"> </v>
      </c>
      <c r="DS17" s="162" t="str">
        <f t="shared" si="52"/>
        <v xml:space="preserve"> </v>
      </c>
      <c r="DT17" s="162" t="str">
        <f t="shared" si="52"/>
        <v xml:space="preserve"> </v>
      </c>
      <c r="DU17" s="162" t="str">
        <f t="shared" si="52"/>
        <v xml:space="preserve"> </v>
      </c>
      <c r="DV17" s="162" t="str">
        <f t="shared" si="52"/>
        <v xml:space="preserve"> </v>
      </c>
      <c r="DW17" s="162" t="str">
        <f t="shared" si="52"/>
        <v xml:space="preserve"> </v>
      </c>
      <c r="DX17" s="162" t="str">
        <f t="shared" si="52"/>
        <v xml:space="preserve"> </v>
      </c>
      <c r="DY17" s="162" t="str">
        <f t="shared" si="52"/>
        <v xml:space="preserve"> </v>
      </c>
      <c r="DZ17" s="162" t="str">
        <f t="shared" si="52"/>
        <v xml:space="preserve"> </v>
      </c>
      <c r="EA17" s="162" t="str">
        <f t="shared" si="52"/>
        <v xml:space="preserve"> </v>
      </c>
      <c r="EB17" s="162" t="str">
        <f t="shared" si="52"/>
        <v xml:space="preserve"> </v>
      </c>
      <c r="EC17" s="162" t="str">
        <f t="shared" si="52"/>
        <v xml:space="preserve"> </v>
      </c>
      <c r="ED17" s="162" t="str">
        <f t="shared" si="52"/>
        <v xml:space="preserve"> </v>
      </c>
    </row>
    <row r="18" spans="1:134" s="124" customFormat="1" x14ac:dyDescent="0.2">
      <c r="A18" s="125">
        <v>2</v>
      </c>
      <c r="B18" s="189" t="str">
        <f t="shared" si="39"/>
        <v>1.4</v>
      </c>
      <c r="C18" s="126" t="s">
        <v>359</v>
      </c>
      <c r="D18" s="126"/>
      <c r="E18" s="127"/>
      <c r="F18" s="128"/>
      <c r="G18" s="129"/>
      <c r="H18" s="129"/>
      <c r="I18" s="180">
        <v>44279</v>
      </c>
      <c r="J18" s="130"/>
      <c r="K18" s="131"/>
      <c r="L18" s="180">
        <v>44282</v>
      </c>
      <c r="M18" s="185"/>
      <c r="N18" s="132">
        <v>1</v>
      </c>
      <c r="O18" s="172" t="s">
        <v>322</v>
      </c>
      <c r="P18" s="184">
        <f t="shared" si="40"/>
        <v>44279</v>
      </c>
      <c r="Q18" s="184">
        <f t="shared" si="41"/>
        <v>44282</v>
      </c>
      <c r="R18" s="190">
        <f t="shared" si="53"/>
        <v>3</v>
      </c>
      <c r="S18" s="190">
        <f t="shared" si="42"/>
        <v>4</v>
      </c>
      <c r="T18" s="140"/>
      <c r="U18" s="140"/>
      <c r="V18" s="133"/>
      <c r="W18" s="166" t="str">
        <f t="shared" si="43"/>
        <v xml:space="preserve"> </v>
      </c>
      <c r="X18" s="166" t="str">
        <f t="shared" si="43"/>
        <v xml:space="preserve"> </v>
      </c>
      <c r="Y18" s="166" t="str">
        <f t="shared" si="43"/>
        <v xml:space="preserve"> </v>
      </c>
      <c r="Z18" s="166" t="str">
        <f t="shared" si="43"/>
        <v xml:space="preserve"> </v>
      </c>
      <c r="AA18" s="166" t="str">
        <f t="shared" si="43"/>
        <v xml:space="preserve"> </v>
      </c>
      <c r="AB18" s="166" t="str">
        <f t="shared" si="43"/>
        <v xml:space="preserve"> </v>
      </c>
      <c r="AC18" s="166" t="str">
        <f t="shared" si="43"/>
        <v xml:space="preserve"> </v>
      </c>
      <c r="AD18" s="166" t="str">
        <f t="shared" si="43"/>
        <v xml:space="preserve"> </v>
      </c>
      <c r="AE18" s="166" t="str">
        <f t="shared" si="43"/>
        <v xml:space="preserve"> </v>
      </c>
      <c r="AF18" s="166" t="str">
        <f t="shared" si="43"/>
        <v xml:space="preserve"> </v>
      </c>
      <c r="AG18" s="166" t="str">
        <f t="shared" si="44"/>
        <v xml:space="preserve"> </v>
      </c>
      <c r="AH18" s="166" t="str">
        <f t="shared" si="44"/>
        <v xml:space="preserve"> </v>
      </c>
      <c r="AI18" s="166" t="str">
        <f t="shared" si="44"/>
        <v xml:space="preserve"> </v>
      </c>
      <c r="AJ18" s="166" t="str">
        <f t="shared" si="44"/>
        <v xml:space="preserve"> </v>
      </c>
      <c r="AK18" s="166" t="str">
        <f t="shared" si="44"/>
        <v xml:space="preserve"> </v>
      </c>
      <c r="AL18" s="166" t="str">
        <f t="shared" si="44"/>
        <v xml:space="preserve"> </v>
      </c>
      <c r="AM18" s="166" t="str">
        <f t="shared" si="44"/>
        <v xml:space="preserve"> </v>
      </c>
      <c r="AN18" s="166" t="str">
        <f t="shared" si="44"/>
        <v xml:space="preserve"> </v>
      </c>
      <c r="AO18" s="166" t="str">
        <f t="shared" si="44"/>
        <v xml:space="preserve"> </v>
      </c>
      <c r="AP18" s="166" t="str">
        <f t="shared" si="44"/>
        <v xml:space="preserve"> </v>
      </c>
      <c r="AQ18" s="166" t="str">
        <f t="shared" si="45"/>
        <v xml:space="preserve"> </v>
      </c>
      <c r="AR18" s="166" t="str">
        <f t="shared" si="45"/>
        <v xml:space="preserve"> </v>
      </c>
      <c r="AS18" s="166" t="str">
        <f t="shared" si="45"/>
        <v xml:space="preserve"> </v>
      </c>
      <c r="AT18" s="166" t="str">
        <f t="shared" si="45"/>
        <v xml:space="preserve"> </v>
      </c>
      <c r="AU18" s="166" t="str">
        <f t="shared" si="45"/>
        <v xml:space="preserve"> </v>
      </c>
      <c r="AV18" s="166" t="str">
        <f t="shared" si="45"/>
        <v xml:space="preserve"> </v>
      </c>
      <c r="AW18" s="166" t="str">
        <f t="shared" si="45"/>
        <v xml:space="preserve"> </v>
      </c>
      <c r="AX18" s="166" t="str">
        <f t="shared" si="45"/>
        <v xml:space="preserve"> </v>
      </c>
      <c r="AY18" s="166" t="str">
        <f t="shared" si="45"/>
        <v xml:space="preserve"> </v>
      </c>
      <c r="AZ18" s="166" t="str">
        <f t="shared" si="45"/>
        <v xml:space="preserve"> </v>
      </c>
      <c r="BA18" s="166" t="str">
        <f t="shared" si="46"/>
        <v xml:space="preserve"> </v>
      </c>
      <c r="BB18" s="166" t="str">
        <f t="shared" si="46"/>
        <v xml:space="preserve"> </v>
      </c>
      <c r="BC18" s="166" t="str">
        <f t="shared" si="46"/>
        <v xml:space="preserve"> </v>
      </c>
      <c r="BD18" s="166" t="str">
        <f t="shared" si="46"/>
        <v xml:space="preserve"> </v>
      </c>
      <c r="BE18" s="166" t="str">
        <f t="shared" si="46"/>
        <v xml:space="preserve"> </v>
      </c>
      <c r="BF18" s="166" t="str">
        <f t="shared" si="46"/>
        <v xml:space="preserve"> </v>
      </c>
      <c r="BG18" s="166" t="str">
        <f t="shared" si="46"/>
        <v xml:space="preserve"> </v>
      </c>
      <c r="BH18" s="166" t="str">
        <f t="shared" si="46"/>
        <v xml:space="preserve"> </v>
      </c>
      <c r="BI18" s="166" t="str">
        <f t="shared" si="46"/>
        <v xml:space="preserve"> </v>
      </c>
      <c r="BJ18" s="166" t="str">
        <f t="shared" si="46"/>
        <v xml:space="preserve"> </v>
      </c>
      <c r="BK18" s="166" t="str">
        <f t="shared" si="47"/>
        <v xml:space="preserve"> </v>
      </c>
      <c r="BL18" s="166" t="str">
        <f t="shared" si="47"/>
        <v xml:space="preserve"> </v>
      </c>
      <c r="BM18" s="166" t="str">
        <f t="shared" si="47"/>
        <v xml:space="preserve"> </v>
      </c>
      <c r="BN18" s="166" t="str">
        <f t="shared" si="47"/>
        <v xml:space="preserve"> </v>
      </c>
      <c r="BO18" s="166" t="str">
        <f t="shared" si="47"/>
        <v xml:space="preserve"> </v>
      </c>
      <c r="BP18" s="166" t="str">
        <f t="shared" si="47"/>
        <v xml:space="preserve"> </v>
      </c>
      <c r="BQ18" s="166" t="str">
        <f t="shared" si="47"/>
        <v xml:space="preserve"> </v>
      </c>
      <c r="BR18" s="166" t="str">
        <f t="shared" si="47"/>
        <v xml:space="preserve"> </v>
      </c>
      <c r="BS18" s="166" t="str">
        <f t="shared" si="47"/>
        <v xml:space="preserve"> </v>
      </c>
      <c r="BT18" s="166" t="str">
        <f t="shared" si="47"/>
        <v xml:space="preserve"> </v>
      </c>
      <c r="BU18" s="166" t="str">
        <f t="shared" si="48"/>
        <v xml:space="preserve"> </v>
      </c>
      <c r="BV18" s="166" t="str">
        <f t="shared" si="48"/>
        <v xml:space="preserve"> </v>
      </c>
      <c r="BW18" s="166" t="str">
        <f t="shared" si="48"/>
        <v xml:space="preserve"> </v>
      </c>
      <c r="BX18" s="166" t="str">
        <f t="shared" si="48"/>
        <v xml:space="preserve"> </v>
      </c>
      <c r="BY18" s="166" t="str">
        <f t="shared" si="48"/>
        <v xml:space="preserve"> </v>
      </c>
      <c r="BZ18" s="166" t="str">
        <f t="shared" si="48"/>
        <v xml:space="preserve"> </v>
      </c>
      <c r="CA18" s="162" t="str">
        <f t="shared" si="48"/>
        <v xml:space="preserve"> </v>
      </c>
      <c r="CB18" s="162" t="str">
        <f t="shared" si="48"/>
        <v xml:space="preserve"> </v>
      </c>
      <c r="CC18" s="162" t="str">
        <f t="shared" si="48"/>
        <v xml:space="preserve"> </v>
      </c>
      <c r="CD18" s="162" t="str">
        <f t="shared" si="48"/>
        <v xml:space="preserve"> </v>
      </c>
      <c r="CE18" s="162" t="str">
        <f t="shared" si="48"/>
        <v xml:space="preserve"> </v>
      </c>
      <c r="CF18" s="162" t="str">
        <f t="shared" si="48"/>
        <v xml:space="preserve"> </v>
      </c>
      <c r="CG18" s="162" t="str">
        <f t="shared" si="48"/>
        <v xml:space="preserve"> </v>
      </c>
      <c r="CH18" s="162" t="str">
        <f t="shared" si="49"/>
        <v xml:space="preserve"> </v>
      </c>
      <c r="CI18" s="162" t="str">
        <f t="shared" si="49"/>
        <v xml:space="preserve"> </v>
      </c>
      <c r="CJ18" s="162" t="str">
        <f t="shared" si="49"/>
        <v xml:space="preserve"> </v>
      </c>
      <c r="CK18" s="162" t="str">
        <f t="shared" si="49"/>
        <v xml:space="preserve"> </v>
      </c>
      <c r="CL18" s="162" t="str">
        <f t="shared" si="49"/>
        <v xml:space="preserve"> </v>
      </c>
      <c r="CM18" s="162" t="str">
        <f t="shared" si="49"/>
        <v xml:space="preserve"> </v>
      </c>
      <c r="CN18" s="162" t="str">
        <f t="shared" si="49"/>
        <v xml:space="preserve"> </v>
      </c>
      <c r="CO18" s="162" t="str">
        <f t="shared" si="50"/>
        <v xml:space="preserve"> </v>
      </c>
      <c r="CP18" s="162" t="str">
        <f t="shared" si="50"/>
        <v xml:space="preserve"> </v>
      </c>
      <c r="CQ18" s="162" t="str">
        <f t="shared" si="50"/>
        <v xml:space="preserve"> </v>
      </c>
      <c r="CR18" s="162" t="str">
        <f t="shared" si="50"/>
        <v xml:space="preserve"> </v>
      </c>
      <c r="CS18" s="162" t="str">
        <f t="shared" si="50"/>
        <v xml:space="preserve"> </v>
      </c>
      <c r="CT18" s="162" t="str">
        <f t="shared" si="50"/>
        <v xml:space="preserve"> </v>
      </c>
      <c r="CU18" s="162" t="str">
        <f t="shared" si="50"/>
        <v xml:space="preserve"> </v>
      </c>
      <c r="CV18" s="162" t="str">
        <f t="shared" si="50"/>
        <v xml:space="preserve"> </v>
      </c>
      <c r="CW18" s="162" t="str">
        <f t="shared" si="50"/>
        <v xml:space="preserve"> </v>
      </c>
      <c r="CX18" s="162" t="str">
        <f t="shared" si="50"/>
        <v xml:space="preserve"> </v>
      </c>
      <c r="CY18" s="162" t="str">
        <f t="shared" si="50"/>
        <v xml:space="preserve"> </v>
      </c>
      <c r="CZ18" s="162" t="str">
        <f t="shared" si="50"/>
        <v xml:space="preserve"> </v>
      </c>
      <c r="DA18" s="162" t="str">
        <f t="shared" si="50"/>
        <v xml:space="preserve"> </v>
      </c>
      <c r="DB18" s="162" t="str">
        <f t="shared" si="50"/>
        <v xml:space="preserve"> </v>
      </c>
      <c r="DC18" s="162" t="str">
        <f t="shared" si="51"/>
        <v xml:space="preserve"> </v>
      </c>
      <c r="DD18" s="162" t="str">
        <f t="shared" si="51"/>
        <v xml:space="preserve"> </v>
      </c>
      <c r="DE18" s="162" t="str">
        <f t="shared" si="51"/>
        <v xml:space="preserve"> </v>
      </c>
      <c r="DF18" s="162" t="str">
        <f t="shared" si="51"/>
        <v xml:space="preserve"> </v>
      </c>
      <c r="DG18" s="162" t="str">
        <f t="shared" si="51"/>
        <v xml:space="preserve"> </v>
      </c>
      <c r="DH18" s="162" t="str">
        <f t="shared" si="51"/>
        <v xml:space="preserve"> </v>
      </c>
      <c r="DI18" s="162" t="str">
        <f t="shared" si="51"/>
        <v xml:space="preserve"> </v>
      </c>
      <c r="DJ18" s="162" t="str">
        <f t="shared" si="51"/>
        <v xml:space="preserve"> </v>
      </c>
      <c r="DK18" s="162" t="str">
        <f t="shared" si="51"/>
        <v xml:space="preserve"> </v>
      </c>
      <c r="DL18" s="162" t="str">
        <f t="shared" si="51"/>
        <v xml:space="preserve"> </v>
      </c>
      <c r="DM18" s="162" t="str">
        <f t="shared" si="51"/>
        <v xml:space="preserve"> </v>
      </c>
      <c r="DN18" s="162" t="str">
        <f t="shared" si="51"/>
        <v xml:space="preserve"> </v>
      </c>
      <c r="DO18" s="162" t="str">
        <f t="shared" si="51"/>
        <v xml:space="preserve"> </v>
      </c>
      <c r="DP18" s="162" t="str">
        <f t="shared" si="51"/>
        <v xml:space="preserve"> </v>
      </c>
      <c r="DQ18" s="162" t="str">
        <f t="shared" si="52"/>
        <v xml:space="preserve"> </v>
      </c>
      <c r="DR18" s="162" t="str">
        <f t="shared" si="52"/>
        <v xml:space="preserve"> </v>
      </c>
      <c r="DS18" s="162" t="str">
        <f t="shared" si="52"/>
        <v xml:space="preserve"> </v>
      </c>
      <c r="DT18" s="162" t="str">
        <f t="shared" si="52"/>
        <v xml:space="preserve"> </v>
      </c>
      <c r="DU18" s="162" t="str">
        <f t="shared" si="52"/>
        <v xml:space="preserve"> </v>
      </c>
      <c r="DV18" s="162" t="str">
        <f t="shared" si="52"/>
        <v xml:space="preserve"> </v>
      </c>
      <c r="DW18" s="162" t="str">
        <f t="shared" si="52"/>
        <v xml:space="preserve"> </v>
      </c>
      <c r="DX18" s="162" t="str">
        <f t="shared" si="52"/>
        <v xml:space="preserve"> </v>
      </c>
      <c r="DY18" s="162" t="str">
        <f t="shared" si="52"/>
        <v xml:space="preserve"> </v>
      </c>
      <c r="DZ18" s="162" t="str">
        <f t="shared" si="52"/>
        <v xml:space="preserve"> </v>
      </c>
      <c r="EA18" s="162" t="str">
        <f t="shared" si="52"/>
        <v xml:space="preserve"> </v>
      </c>
      <c r="EB18" s="162" t="str">
        <f t="shared" si="52"/>
        <v xml:space="preserve"> </v>
      </c>
      <c r="EC18" s="162" t="str">
        <f t="shared" si="52"/>
        <v xml:space="preserve"> </v>
      </c>
      <c r="ED18" s="162" t="str">
        <f t="shared" si="52"/>
        <v xml:space="preserve"> </v>
      </c>
    </row>
    <row r="19" spans="1:134" s="124" customFormat="1" x14ac:dyDescent="0.2">
      <c r="A19" s="125">
        <v>2</v>
      </c>
      <c r="B19" s="189" t="str">
        <f t="shared" si="39"/>
        <v>1.5</v>
      </c>
      <c r="C19" s="126" t="s">
        <v>360</v>
      </c>
      <c r="D19" s="126"/>
      <c r="E19" s="127"/>
      <c r="F19" s="128"/>
      <c r="G19" s="129"/>
      <c r="H19" s="129"/>
      <c r="I19" s="180">
        <v>44313</v>
      </c>
      <c r="J19" s="130"/>
      <c r="K19" s="131"/>
      <c r="L19" s="180">
        <v>44316</v>
      </c>
      <c r="M19" s="185"/>
      <c r="N19" s="132">
        <v>1</v>
      </c>
      <c r="O19" s="172" t="s">
        <v>322</v>
      </c>
      <c r="P19" s="184">
        <f t="shared" si="40"/>
        <v>44313</v>
      </c>
      <c r="Q19" s="184">
        <f t="shared" si="41"/>
        <v>44316</v>
      </c>
      <c r="R19" s="190">
        <f t="shared" si="53"/>
        <v>4</v>
      </c>
      <c r="S19" s="190">
        <f t="shared" si="42"/>
        <v>4</v>
      </c>
      <c r="T19" s="140"/>
      <c r="U19" s="140"/>
      <c r="V19" s="133"/>
      <c r="W19" s="166" t="str">
        <f t="shared" si="43"/>
        <v xml:space="preserve"> </v>
      </c>
      <c r="X19" s="166" t="str">
        <f t="shared" si="43"/>
        <v xml:space="preserve"> </v>
      </c>
      <c r="Y19" s="166" t="str">
        <f t="shared" si="43"/>
        <v xml:space="preserve"> </v>
      </c>
      <c r="Z19" s="166" t="str">
        <f t="shared" si="43"/>
        <v xml:space="preserve"> </v>
      </c>
      <c r="AA19" s="166" t="str">
        <f t="shared" si="43"/>
        <v xml:space="preserve"> </v>
      </c>
      <c r="AB19" s="166" t="str">
        <f t="shared" si="43"/>
        <v xml:space="preserve"> </v>
      </c>
      <c r="AC19" s="166" t="str">
        <f t="shared" si="43"/>
        <v xml:space="preserve"> </v>
      </c>
      <c r="AD19" s="166" t="str">
        <f t="shared" si="43"/>
        <v xml:space="preserve"> </v>
      </c>
      <c r="AE19" s="166" t="str">
        <f t="shared" si="43"/>
        <v xml:space="preserve"> </v>
      </c>
      <c r="AF19" s="166" t="str">
        <f t="shared" si="43"/>
        <v xml:space="preserve"> </v>
      </c>
      <c r="AG19" s="166" t="str">
        <f t="shared" si="44"/>
        <v xml:space="preserve"> </v>
      </c>
      <c r="AH19" s="166" t="str">
        <f t="shared" si="44"/>
        <v xml:space="preserve"> </v>
      </c>
      <c r="AI19" s="166" t="str">
        <f t="shared" si="44"/>
        <v xml:space="preserve"> </v>
      </c>
      <c r="AJ19" s="166" t="str">
        <f t="shared" si="44"/>
        <v xml:space="preserve"> </v>
      </c>
      <c r="AK19" s="166" t="str">
        <f t="shared" si="44"/>
        <v xml:space="preserve"> </v>
      </c>
      <c r="AL19" s="166" t="str">
        <f t="shared" si="44"/>
        <v xml:space="preserve"> </v>
      </c>
      <c r="AM19" s="166" t="str">
        <f t="shared" si="44"/>
        <v xml:space="preserve"> </v>
      </c>
      <c r="AN19" s="166" t="str">
        <f t="shared" si="44"/>
        <v xml:space="preserve"> </v>
      </c>
      <c r="AO19" s="166" t="str">
        <f t="shared" si="44"/>
        <v xml:space="preserve"> </v>
      </c>
      <c r="AP19" s="166" t="str">
        <f t="shared" si="44"/>
        <v xml:space="preserve"> </v>
      </c>
      <c r="AQ19" s="166" t="str">
        <f t="shared" si="45"/>
        <v xml:space="preserve"> </v>
      </c>
      <c r="AR19" s="166" t="str">
        <f t="shared" si="45"/>
        <v xml:space="preserve"> </v>
      </c>
      <c r="AS19" s="166" t="str">
        <f t="shared" si="45"/>
        <v xml:space="preserve"> </v>
      </c>
      <c r="AT19" s="166" t="str">
        <f t="shared" si="45"/>
        <v xml:space="preserve"> </v>
      </c>
      <c r="AU19" s="166" t="str">
        <f t="shared" si="45"/>
        <v xml:space="preserve"> </v>
      </c>
      <c r="AV19" s="166" t="str">
        <f t="shared" si="45"/>
        <v xml:space="preserve"> </v>
      </c>
      <c r="AW19" s="166" t="str">
        <f t="shared" si="45"/>
        <v xml:space="preserve"> </v>
      </c>
      <c r="AX19" s="166" t="str">
        <f t="shared" si="45"/>
        <v xml:space="preserve"> </v>
      </c>
      <c r="AY19" s="166" t="str">
        <f t="shared" si="45"/>
        <v xml:space="preserve"> </v>
      </c>
      <c r="AZ19" s="166" t="str">
        <f t="shared" si="45"/>
        <v xml:space="preserve"> </v>
      </c>
      <c r="BA19" s="166" t="str">
        <f t="shared" si="46"/>
        <v xml:space="preserve"> </v>
      </c>
      <c r="BB19" s="166" t="str">
        <f t="shared" si="46"/>
        <v xml:space="preserve"> </v>
      </c>
      <c r="BC19" s="166" t="str">
        <f t="shared" si="46"/>
        <v xml:space="preserve"> </v>
      </c>
      <c r="BD19" s="166" t="str">
        <f t="shared" si="46"/>
        <v xml:space="preserve"> </v>
      </c>
      <c r="BE19" s="166" t="str">
        <f t="shared" si="46"/>
        <v xml:space="preserve"> </v>
      </c>
      <c r="BF19" s="166" t="str">
        <f t="shared" si="46"/>
        <v xml:space="preserve"> </v>
      </c>
      <c r="BG19" s="166" t="str">
        <f t="shared" si="46"/>
        <v xml:space="preserve"> </v>
      </c>
      <c r="BH19" s="166" t="str">
        <f t="shared" si="46"/>
        <v xml:space="preserve"> </v>
      </c>
      <c r="BI19" s="166" t="str">
        <f t="shared" si="46"/>
        <v xml:space="preserve"> </v>
      </c>
      <c r="BJ19" s="166" t="str">
        <f t="shared" si="46"/>
        <v xml:space="preserve"> </v>
      </c>
      <c r="BK19" s="166" t="str">
        <f t="shared" si="47"/>
        <v xml:space="preserve"> </v>
      </c>
      <c r="BL19" s="166" t="str">
        <f t="shared" si="47"/>
        <v xml:space="preserve"> </v>
      </c>
      <c r="BM19" s="166" t="str">
        <f t="shared" si="47"/>
        <v xml:space="preserve"> </v>
      </c>
      <c r="BN19" s="166" t="str">
        <f t="shared" si="47"/>
        <v xml:space="preserve"> </v>
      </c>
      <c r="BO19" s="166" t="str">
        <f t="shared" si="47"/>
        <v xml:space="preserve"> </v>
      </c>
      <c r="BP19" s="166" t="str">
        <f t="shared" si="47"/>
        <v xml:space="preserve"> </v>
      </c>
      <c r="BQ19" s="166" t="str">
        <f t="shared" si="47"/>
        <v xml:space="preserve"> </v>
      </c>
      <c r="BR19" s="166" t="str">
        <f t="shared" si="47"/>
        <v xml:space="preserve"> </v>
      </c>
      <c r="BS19" s="166" t="str">
        <f t="shared" si="47"/>
        <v xml:space="preserve"> </v>
      </c>
      <c r="BT19" s="166" t="str">
        <f t="shared" si="47"/>
        <v xml:space="preserve"> </v>
      </c>
      <c r="BU19" s="166" t="str">
        <f t="shared" si="48"/>
        <v xml:space="preserve"> </v>
      </c>
      <c r="BV19" s="166" t="str">
        <f t="shared" si="48"/>
        <v xml:space="preserve"> </v>
      </c>
      <c r="BW19" s="166" t="str">
        <f t="shared" si="48"/>
        <v xml:space="preserve"> </v>
      </c>
      <c r="BX19" s="166" t="str">
        <f t="shared" si="48"/>
        <v xml:space="preserve"> </v>
      </c>
      <c r="BY19" s="166" t="str">
        <f t="shared" si="48"/>
        <v xml:space="preserve"> </v>
      </c>
      <c r="BZ19" s="166" t="str">
        <f t="shared" si="48"/>
        <v xml:space="preserve"> </v>
      </c>
      <c r="CA19" s="162" t="str">
        <f t="shared" si="48"/>
        <v xml:space="preserve"> </v>
      </c>
      <c r="CB19" s="162" t="str">
        <f t="shared" si="48"/>
        <v xml:space="preserve"> </v>
      </c>
      <c r="CC19" s="162" t="str">
        <f t="shared" si="48"/>
        <v xml:space="preserve"> </v>
      </c>
      <c r="CD19" s="162" t="str">
        <f t="shared" si="48"/>
        <v xml:space="preserve"> </v>
      </c>
      <c r="CE19" s="162" t="str">
        <f t="shared" si="48"/>
        <v xml:space="preserve"> </v>
      </c>
      <c r="CF19" s="162" t="str">
        <f t="shared" si="48"/>
        <v xml:space="preserve"> </v>
      </c>
      <c r="CG19" s="162" t="str">
        <f t="shared" si="48"/>
        <v xml:space="preserve"> </v>
      </c>
      <c r="CH19" s="162" t="str">
        <f t="shared" si="49"/>
        <v xml:space="preserve"> </v>
      </c>
      <c r="CI19" s="162" t="str">
        <f t="shared" si="49"/>
        <v xml:space="preserve"> </v>
      </c>
      <c r="CJ19" s="162" t="str">
        <f t="shared" si="49"/>
        <v xml:space="preserve"> </v>
      </c>
      <c r="CK19" s="162" t="str">
        <f t="shared" si="49"/>
        <v xml:space="preserve"> </v>
      </c>
      <c r="CL19" s="162" t="str">
        <f t="shared" si="49"/>
        <v xml:space="preserve"> </v>
      </c>
      <c r="CM19" s="162" t="str">
        <f t="shared" si="49"/>
        <v xml:space="preserve"> </v>
      </c>
      <c r="CN19" s="162" t="str">
        <f t="shared" si="49"/>
        <v xml:space="preserve"> </v>
      </c>
      <c r="CO19" s="162" t="str">
        <f t="shared" si="50"/>
        <v xml:space="preserve"> </v>
      </c>
      <c r="CP19" s="162" t="str">
        <f t="shared" si="50"/>
        <v xml:space="preserve"> </v>
      </c>
      <c r="CQ19" s="162" t="str">
        <f t="shared" si="50"/>
        <v xml:space="preserve"> </v>
      </c>
      <c r="CR19" s="162" t="str">
        <f t="shared" si="50"/>
        <v xml:space="preserve"> </v>
      </c>
      <c r="CS19" s="162" t="str">
        <f t="shared" si="50"/>
        <v xml:space="preserve"> </v>
      </c>
      <c r="CT19" s="162" t="str">
        <f t="shared" si="50"/>
        <v xml:space="preserve"> </v>
      </c>
      <c r="CU19" s="162" t="str">
        <f t="shared" si="50"/>
        <v xml:space="preserve"> </v>
      </c>
      <c r="CV19" s="162" t="str">
        <f t="shared" si="50"/>
        <v xml:space="preserve"> </v>
      </c>
      <c r="CW19" s="162" t="str">
        <f t="shared" si="50"/>
        <v xml:space="preserve"> </v>
      </c>
      <c r="CX19" s="162" t="str">
        <f t="shared" si="50"/>
        <v xml:space="preserve"> </v>
      </c>
      <c r="CY19" s="162" t="str">
        <f t="shared" si="50"/>
        <v xml:space="preserve"> </v>
      </c>
      <c r="CZ19" s="162" t="str">
        <f t="shared" si="50"/>
        <v xml:space="preserve"> </v>
      </c>
      <c r="DA19" s="162" t="str">
        <f t="shared" si="50"/>
        <v xml:space="preserve"> </v>
      </c>
      <c r="DB19" s="162" t="str">
        <f t="shared" si="50"/>
        <v xml:space="preserve"> </v>
      </c>
      <c r="DC19" s="162" t="str">
        <f t="shared" si="51"/>
        <v xml:space="preserve"> </v>
      </c>
      <c r="DD19" s="162" t="str">
        <f t="shared" si="51"/>
        <v xml:space="preserve"> </v>
      </c>
      <c r="DE19" s="162" t="str">
        <f t="shared" si="51"/>
        <v xml:space="preserve"> </v>
      </c>
      <c r="DF19" s="162" t="str">
        <f t="shared" si="51"/>
        <v xml:space="preserve"> </v>
      </c>
      <c r="DG19" s="162" t="str">
        <f t="shared" si="51"/>
        <v xml:space="preserve"> </v>
      </c>
      <c r="DH19" s="162" t="str">
        <f t="shared" si="51"/>
        <v xml:space="preserve"> </v>
      </c>
      <c r="DI19" s="162" t="str">
        <f t="shared" si="51"/>
        <v xml:space="preserve"> </v>
      </c>
      <c r="DJ19" s="162" t="str">
        <f t="shared" si="51"/>
        <v xml:space="preserve"> </v>
      </c>
      <c r="DK19" s="162" t="str">
        <f t="shared" si="51"/>
        <v xml:space="preserve"> </v>
      </c>
      <c r="DL19" s="162" t="str">
        <f t="shared" si="51"/>
        <v xml:space="preserve"> </v>
      </c>
      <c r="DM19" s="162" t="str">
        <f t="shared" si="51"/>
        <v xml:space="preserve"> </v>
      </c>
      <c r="DN19" s="162" t="str">
        <f t="shared" si="51"/>
        <v xml:space="preserve"> </v>
      </c>
      <c r="DO19" s="162" t="str">
        <f t="shared" si="51"/>
        <v xml:space="preserve"> </v>
      </c>
      <c r="DP19" s="162" t="str">
        <f t="shared" si="51"/>
        <v xml:space="preserve"> </v>
      </c>
      <c r="DQ19" s="162" t="str">
        <f t="shared" si="52"/>
        <v xml:space="preserve"> </v>
      </c>
      <c r="DR19" s="162" t="str">
        <f t="shared" si="52"/>
        <v xml:space="preserve"> </v>
      </c>
      <c r="DS19" s="162" t="str">
        <f t="shared" si="52"/>
        <v xml:space="preserve"> </v>
      </c>
      <c r="DT19" s="162" t="str">
        <f t="shared" si="52"/>
        <v xml:space="preserve"> </v>
      </c>
      <c r="DU19" s="162" t="str">
        <f t="shared" si="52"/>
        <v xml:space="preserve"> </v>
      </c>
      <c r="DV19" s="162" t="str">
        <f t="shared" si="52"/>
        <v xml:space="preserve"> </v>
      </c>
      <c r="DW19" s="162" t="str">
        <f t="shared" si="52"/>
        <v xml:space="preserve"> </v>
      </c>
      <c r="DX19" s="162" t="str">
        <f t="shared" si="52"/>
        <v xml:space="preserve"> </v>
      </c>
      <c r="DY19" s="162" t="str">
        <f t="shared" si="52"/>
        <v xml:space="preserve"> </v>
      </c>
      <c r="DZ19" s="162" t="str">
        <f t="shared" si="52"/>
        <v xml:space="preserve"> </v>
      </c>
      <c r="EA19" s="162" t="str">
        <f t="shared" si="52"/>
        <v xml:space="preserve"> </v>
      </c>
      <c r="EB19" s="162" t="str">
        <f t="shared" si="52"/>
        <v xml:space="preserve"> </v>
      </c>
      <c r="EC19" s="162" t="str">
        <f t="shared" si="52"/>
        <v xml:space="preserve"> </v>
      </c>
      <c r="ED19" s="162" t="str">
        <f t="shared" si="52"/>
        <v xml:space="preserve"> </v>
      </c>
    </row>
    <row r="20" spans="1:134" s="124" customFormat="1" x14ac:dyDescent="0.2">
      <c r="A20" s="125">
        <v>2</v>
      </c>
      <c r="B20" s="189" t="str">
        <f t="shared" si="39"/>
        <v>1.6</v>
      </c>
      <c r="C20" s="126" t="s">
        <v>365</v>
      </c>
      <c r="D20" s="126"/>
      <c r="E20" s="127"/>
      <c r="F20" s="128"/>
      <c r="G20" s="129"/>
      <c r="H20" s="129"/>
      <c r="I20" s="180">
        <v>44287</v>
      </c>
      <c r="J20" s="130"/>
      <c r="K20" s="131"/>
      <c r="L20" s="180">
        <v>44313</v>
      </c>
      <c r="M20" s="185"/>
      <c r="N20" s="132">
        <v>1</v>
      </c>
      <c r="O20" s="172" t="s">
        <v>322</v>
      </c>
      <c r="P20" s="184">
        <f t="shared" si="40"/>
        <v>44287</v>
      </c>
      <c r="Q20" s="184">
        <f t="shared" ref="Q20" si="54">IF(P20=" - "," - ",MAX(L20,IF(K20&lt;&gt;"",P20+MAX(0,K20-1),WORKDAY.INTL(IF(NETWORKDAYS.INTL(P20,P20,weekend,holidays)=0,WORKDAY.INTL(P20,1,weekend,holidays),P20),MAX(0,J20-1),weekend,holidays))))</f>
        <v>44313</v>
      </c>
      <c r="R20" s="190">
        <f t="shared" si="53"/>
        <v>17</v>
      </c>
      <c r="S20" s="190">
        <f t="shared" ref="S20" si="55">IF(OR(NOT(ISNUMBER(P20)),NOT(ISNUMBER(Q20)))," - ",Q20-P20+1)</f>
        <v>27</v>
      </c>
      <c r="T20" s="140"/>
      <c r="U20" s="140"/>
      <c r="V20" s="133"/>
      <c r="W20" s="166" t="str">
        <f t="shared" si="43"/>
        <v xml:space="preserve"> </v>
      </c>
      <c r="X20" s="166" t="str">
        <f t="shared" si="43"/>
        <v xml:space="preserve"> </v>
      </c>
      <c r="Y20" s="166" t="str">
        <f t="shared" si="43"/>
        <v xml:space="preserve"> </v>
      </c>
      <c r="Z20" s="166" t="str">
        <f t="shared" si="43"/>
        <v xml:space="preserve"> </v>
      </c>
      <c r="AA20" s="166" t="str">
        <f t="shared" si="43"/>
        <v xml:space="preserve"> </v>
      </c>
      <c r="AB20" s="166" t="str">
        <f t="shared" si="43"/>
        <v xml:space="preserve"> </v>
      </c>
      <c r="AC20" s="166" t="str">
        <f t="shared" si="43"/>
        <v xml:space="preserve"> </v>
      </c>
      <c r="AD20" s="166" t="str">
        <f t="shared" si="43"/>
        <v xml:space="preserve"> </v>
      </c>
      <c r="AE20" s="166" t="str">
        <f t="shared" si="43"/>
        <v xml:space="preserve"> </v>
      </c>
      <c r="AF20" s="166" t="str">
        <f t="shared" si="43"/>
        <v xml:space="preserve"> </v>
      </c>
      <c r="AG20" s="166" t="str">
        <f t="shared" si="44"/>
        <v xml:space="preserve"> </v>
      </c>
      <c r="AH20" s="166" t="str">
        <f t="shared" si="44"/>
        <v xml:space="preserve"> </v>
      </c>
      <c r="AI20" s="166" t="str">
        <f t="shared" si="44"/>
        <v xml:space="preserve"> </v>
      </c>
      <c r="AJ20" s="166" t="str">
        <f t="shared" si="44"/>
        <v xml:space="preserve"> </v>
      </c>
      <c r="AK20" s="166" t="str">
        <f t="shared" si="44"/>
        <v xml:space="preserve"> </v>
      </c>
      <c r="AL20" s="166" t="str">
        <f t="shared" si="44"/>
        <v xml:space="preserve"> </v>
      </c>
      <c r="AM20" s="166" t="str">
        <f t="shared" si="44"/>
        <v xml:space="preserve"> </v>
      </c>
      <c r="AN20" s="166" t="str">
        <f t="shared" si="44"/>
        <v xml:space="preserve"> </v>
      </c>
      <c r="AO20" s="166" t="str">
        <f t="shared" si="44"/>
        <v xml:space="preserve"> </v>
      </c>
      <c r="AP20" s="166" t="str">
        <f t="shared" si="44"/>
        <v xml:space="preserve"> </v>
      </c>
      <c r="AQ20" s="166" t="str">
        <f t="shared" si="45"/>
        <v xml:space="preserve"> </v>
      </c>
      <c r="AR20" s="166" t="str">
        <f t="shared" si="45"/>
        <v xml:space="preserve"> </v>
      </c>
      <c r="AS20" s="166" t="str">
        <f t="shared" si="45"/>
        <v xml:space="preserve"> </v>
      </c>
      <c r="AT20" s="166" t="str">
        <f t="shared" si="45"/>
        <v xml:space="preserve"> </v>
      </c>
      <c r="AU20" s="166" t="str">
        <f t="shared" si="45"/>
        <v xml:space="preserve"> </v>
      </c>
      <c r="AV20" s="166" t="str">
        <f t="shared" si="45"/>
        <v xml:space="preserve"> </v>
      </c>
      <c r="AW20" s="166" t="str">
        <f t="shared" si="45"/>
        <v xml:space="preserve"> </v>
      </c>
      <c r="AX20" s="166" t="str">
        <f t="shared" si="45"/>
        <v xml:space="preserve"> </v>
      </c>
      <c r="AY20" s="166" t="str">
        <f t="shared" si="45"/>
        <v xml:space="preserve"> </v>
      </c>
      <c r="AZ20" s="166" t="str">
        <f t="shared" si="45"/>
        <v xml:space="preserve"> </v>
      </c>
      <c r="BA20" s="166" t="str">
        <f t="shared" si="46"/>
        <v xml:space="preserve"> </v>
      </c>
      <c r="BB20" s="166" t="str">
        <f t="shared" si="46"/>
        <v xml:space="preserve"> </v>
      </c>
      <c r="BC20" s="166" t="str">
        <f t="shared" si="46"/>
        <v xml:space="preserve"> </v>
      </c>
      <c r="BD20" s="166" t="str">
        <f t="shared" si="46"/>
        <v xml:space="preserve"> </v>
      </c>
      <c r="BE20" s="166" t="str">
        <f t="shared" si="46"/>
        <v xml:space="preserve"> </v>
      </c>
      <c r="BF20" s="166" t="str">
        <f t="shared" si="46"/>
        <v xml:space="preserve"> </v>
      </c>
      <c r="BG20" s="166" t="str">
        <f t="shared" si="46"/>
        <v xml:space="preserve"> </v>
      </c>
      <c r="BH20" s="166" t="str">
        <f t="shared" si="46"/>
        <v xml:space="preserve"> </v>
      </c>
      <c r="BI20" s="166" t="str">
        <f t="shared" si="46"/>
        <v xml:space="preserve"> </v>
      </c>
      <c r="BJ20" s="166" t="str">
        <f t="shared" si="46"/>
        <v xml:space="preserve"> </v>
      </c>
      <c r="BK20" s="166" t="str">
        <f t="shared" si="47"/>
        <v xml:space="preserve"> </v>
      </c>
      <c r="BL20" s="166" t="str">
        <f t="shared" si="47"/>
        <v xml:space="preserve"> </v>
      </c>
      <c r="BM20" s="166" t="str">
        <f t="shared" si="47"/>
        <v xml:space="preserve"> </v>
      </c>
      <c r="BN20" s="166" t="str">
        <f t="shared" si="47"/>
        <v xml:space="preserve"> </v>
      </c>
      <c r="BO20" s="166" t="str">
        <f t="shared" si="47"/>
        <v xml:space="preserve"> </v>
      </c>
      <c r="BP20" s="166" t="str">
        <f t="shared" si="47"/>
        <v xml:space="preserve"> </v>
      </c>
      <c r="BQ20" s="166" t="str">
        <f t="shared" si="47"/>
        <v xml:space="preserve"> </v>
      </c>
      <c r="BR20" s="166" t="str">
        <f t="shared" si="47"/>
        <v xml:space="preserve"> </v>
      </c>
      <c r="BS20" s="166" t="str">
        <f t="shared" si="47"/>
        <v xml:space="preserve"> </v>
      </c>
      <c r="BT20" s="166" t="str">
        <f t="shared" si="47"/>
        <v xml:space="preserve"> </v>
      </c>
      <c r="BU20" s="166" t="str">
        <f t="shared" si="48"/>
        <v xml:space="preserve"> </v>
      </c>
      <c r="BV20" s="166" t="str">
        <f t="shared" si="48"/>
        <v xml:space="preserve"> </v>
      </c>
      <c r="BW20" s="166" t="str">
        <f t="shared" si="48"/>
        <v xml:space="preserve"> </v>
      </c>
      <c r="BX20" s="166" t="str">
        <f t="shared" si="48"/>
        <v xml:space="preserve"> </v>
      </c>
      <c r="BY20" s="166" t="str">
        <f t="shared" si="48"/>
        <v xml:space="preserve"> </v>
      </c>
      <c r="BZ20" s="166" t="str">
        <f t="shared" si="48"/>
        <v xml:space="preserve"> </v>
      </c>
      <c r="CA20" s="162" t="str">
        <f t="shared" si="48"/>
        <v xml:space="preserve"> </v>
      </c>
      <c r="CB20" s="162" t="str">
        <f t="shared" si="48"/>
        <v xml:space="preserve"> </v>
      </c>
      <c r="CC20" s="162" t="str">
        <f t="shared" si="48"/>
        <v xml:space="preserve"> </v>
      </c>
      <c r="CD20" s="162" t="str">
        <f t="shared" si="48"/>
        <v xml:space="preserve"> </v>
      </c>
      <c r="CE20" s="162" t="str">
        <f t="shared" si="48"/>
        <v xml:space="preserve"> </v>
      </c>
      <c r="CF20" s="162" t="str">
        <f t="shared" si="48"/>
        <v xml:space="preserve"> </v>
      </c>
      <c r="CG20" s="162" t="str">
        <f t="shared" si="48"/>
        <v xml:space="preserve"> </v>
      </c>
      <c r="CH20" s="162" t="str">
        <f t="shared" si="49"/>
        <v xml:space="preserve"> </v>
      </c>
      <c r="CI20" s="162" t="str">
        <f t="shared" si="49"/>
        <v xml:space="preserve"> </v>
      </c>
      <c r="CJ20" s="162" t="str">
        <f t="shared" si="49"/>
        <v xml:space="preserve"> </v>
      </c>
      <c r="CK20" s="162" t="str">
        <f t="shared" si="49"/>
        <v xml:space="preserve"> </v>
      </c>
      <c r="CL20" s="162" t="str">
        <f t="shared" si="49"/>
        <v xml:space="preserve"> </v>
      </c>
      <c r="CM20" s="162" t="str">
        <f t="shared" si="49"/>
        <v xml:space="preserve"> </v>
      </c>
      <c r="CN20" s="162" t="str">
        <f t="shared" si="49"/>
        <v xml:space="preserve"> </v>
      </c>
      <c r="CO20" s="162" t="str">
        <f t="shared" si="50"/>
        <v xml:space="preserve"> </v>
      </c>
      <c r="CP20" s="162" t="str">
        <f t="shared" si="50"/>
        <v xml:space="preserve"> </v>
      </c>
      <c r="CQ20" s="162" t="str">
        <f t="shared" si="50"/>
        <v xml:space="preserve"> </v>
      </c>
      <c r="CR20" s="162" t="str">
        <f t="shared" si="50"/>
        <v xml:space="preserve"> </v>
      </c>
      <c r="CS20" s="162" t="str">
        <f t="shared" si="50"/>
        <v xml:space="preserve"> </v>
      </c>
      <c r="CT20" s="162" t="str">
        <f t="shared" si="50"/>
        <v xml:space="preserve"> </v>
      </c>
      <c r="CU20" s="162" t="str">
        <f t="shared" si="50"/>
        <v xml:space="preserve"> </v>
      </c>
      <c r="CV20" s="162" t="str">
        <f t="shared" si="50"/>
        <v xml:space="preserve"> </v>
      </c>
      <c r="CW20" s="162" t="str">
        <f t="shared" si="50"/>
        <v xml:space="preserve"> </v>
      </c>
      <c r="CX20" s="162" t="str">
        <f t="shared" si="50"/>
        <v xml:space="preserve"> </v>
      </c>
      <c r="CY20" s="162" t="str">
        <f t="shared" si="50"/>
        <v xml:space="preserve"> </v>
      </c>
      <c r="CZ20" s="162" t="str">
        <f t="shared" si="50"/>
        <v xml:space="preserve"> </v>
      </c>
      <c r="DA20" s="162" t="str">
        <f t="shared" si="50"/>
        <v xml:space="preserve"> </v>
      </c>
      <c r="DB20" s="162" t="str">
        <f t="shared" si="50"/>
        <v xml:space="preserve"> </v>
      </c>
      <c r="DC20" s="162" t="str">
        <f t="shared" si="51"/>
        <v xml:space="preserve"> </v>
      </c>
      <c r="DD20" s="162" t="str">
        <f t="shared" si="51"/>
        <v xml:space="preserve"> </v>
      </c>
      <c r="DE20" s="162" t="str">
        <f t="shared" si="51"/>
        <v xml:space="preserve"> </v>
      </c>
      <c r="DF20" s="162" t="str">
        <f t="shared" si="51"/>
        <v xml:space="preserve"> </v>
      </c>
      <c r="DG20" s="162" t="str">
        <f t="shared" si="51"/>
        <v xml:space="preserve"> </v>
      </c>
      <c r="DH20" s="162" t="str">
        <f t="shared" si="51"/>
        <v xml:space="preserve"> </v>
      </c>
      <c r="DI20" s="162" t="str">
        <f t="shared" si="51"/>
        <v xml:space="preserve"> </v>
      </c>
      <c r="DJ20" s="162" t="str">
        <f t="shared" si="51"/>
        <v xml:space="preserve"> </v>
      </c>
      <c r="DK20" s="162" t="str">
        <f t="shared" si="51"/>
        <v xml:space="preserve"> </v>
      </c>
      <c r="DL20" s="162" t="str">
        <f t="shared" si="51"/>
        <v xml:space="preserve"> </v>
      </c>
      <c r="DM20" s="162" t="str">
        <f t="shared" si="51"/>
        <v xml:space="preserve"> </v>
      </c>
      <c r="DN20" s="162" t="str">
        <f t="shared" si="51"/>
        <v xml:space="preserve"> </v>
      </c>
      <c r="DO20" s="162" t="str">
        <f t="shared" si="51"/>
        <v xml:space="preserve"> </v>
      </c>
      <c r="DP20" s="162" t="str">
        <f t="shared" si="51"/>
        <v xml:space="preserve"> </v>
      </c>
      <c r="DQ20" s="162" t="str">
        <f t="shared" si="52"/>
        <v xml:space="preserve"> </v>
      </c>
      <c r="DR20" s="162" t="str">
        <f t="shared" si="52"/>
        <v xml:space="preserve"> </v>
      </c>
      <c r="DS20" s="162" t="str">
        <f t="shared" si="52"/>
        <v xml:space="preserve"> </v>
      </c>
      <c r="DT20" s="162" t="str">
        <f t="shared" si="52"/>
        <v xml:space="preserve"> </v>
      </c>
      <c r="DU20" s="162" t="str">
        <f t="shared" si="52"/>
        <v xml:space="preserve"> </v>
      </c>
      <c r="DV20" s="162" t="str">
        <f t="shared" si="52"/>
        <v xml:space="preserve"> </v>
      </c>
      <c r="DW20" s="162" t="str">
        <f t="shared" si="52"/>
        <v xml:space="preserve"> </v>
      </c>
      <c r="DX20" s="162" t="str">
        <f t="shared" si="52"/>
        <v xml:space="preserve"> </v>
      </c>
      <c r="DY20" s="162" t="str">
        <f t="shared" si="52"/>
        <v xml:space="preserve"> </v>
      </c>
      <c r="DZ20" s="162" t="str">
        <f t="shared" si="52"/>
        <v xml:space="preserve"> </v>
      </c>
      <c r="EA20" s="162" t="str">
        <f t="shared" si="52"/>
        <v xml:space="preserve"> </v>
      </c>
      <c r="EB20" s="162" t="str">
        <f t="shared" si="52"/>
        <v xml:space="preserve"> </v>
      </c>
      <c r="EC20" s="162" t="str">
        <f t="shared" si="52"/>
        <v xml:space="preserve"> </v>
      </c>
      <c r="ED20" s="162" t="str">
        <f t="shared" si="52"/>
        <v xml:space="preserve"> </v>
      </c>
    </row>
    <row r="21" spans="1:134" s="124" customFormat="1" x14ac:dyDescent="0.2">
      <c r="A21" s="125">
        <v>3</v>
      </c>
      <c r="B21" s="189" t="s">
        <v>366</v>
      </c>
      <c r="C21" s="126" t="s">
        <v>367</v>
      </c>
      <c r="D21" s="126"/>
      <c r="E21" s="127"/>
      <c r="F21" s="128"/>
      <c r="G21" s="129"/>
      <c r="H21" s="129"/>
      <c r="I21" s="180">
        <v>44287</v>
      </c>
      <c r="J21" s="130"/>
      <c r="K21" s="131"/>
      <c r="L21" s="180">
        <v>44313</v>
      </c>
      <c r="M21" s="185"/>
      <c r="N21" s="132">
        <v>1</v>
      </c>
      <c r="O21" s="172" t="s">
        <v>321</v>
      </c>
      <c r="P21" s="184">
        <f t="shared" si="40"/>
        <v>44287</v>
      </c>
      <c r="Q21" s="184">
        <f t="shared" ref="Q21:Q22" si="56">IF(P21=" - "," - ",MAX(L21,IF(K21&lt;&gt;"",P21+MAX(0,K21-1),WORKDAY.INTL(IF(NETWORKDAYS.INTL(P21,P21,weekend,holidays)=0,WORKDAY.INTL(P21,1,weekend,holidays),P21),MAX(0,J21-1),weekend,holidays))))</f>
        <v>44313</v>
      </c>
      <c r="R21" s="190">
        <f t="shared" si="53"/>
        <v>17</v>
      </c>
      <c r="S21" s="190">
        <f t="shared" ref="S21:S22" si="57">IF(OR(NOT(ISNUMBER(P21)),NOT(ISNUMBER(Q21)))," - ",Q21-P21+1)</f>
        <v>27</v>
      </c>
      <c r="T21" s="140"/>
      <c r="U21" s="140"/>
      <c r="V21" s="133"/>
      <c r="W21" s="166" t="str">
        <f t="shared" si="43"/>
        <v xml:space="preserve"> </v>
      </c>
      <c r="X21" s="166" t="str">
        <f t="shared" si="43"/>
        <v xml:space="preserve"> </v>
      </c>
      <c r="Y21" s="166" t="str">
        <f t="shared" si="43"/>
        <v xml:space="preserve"> </v>
      </c>
      <c r="Z21" s="166" t="str">
        <f t="shared" si="43"/>
        <v xml:space="preserve"> </v>
      </c>
      <c r="AA21" s="166" t="str">
        <f t="shared" si="43"/>
        <v xml:space="preserve"> </v>
      </c>
      <c r="AB21" s="166" t="str">
        <f t="shared" si="43"/>
        <v xml:space="preserve"> </v>
      </c>
      <c r="AC21" s="166" t="str">
        <f t="shared" si="43"/>
        <v xml:space="preserve"> </v>
      </c>
      <c r="AD21" s="166" t="str">
        <f t="shared" si="43"/>
        <v xml:space="preserve"> </v>
      </c>
      <c r="AE21" s="166" t="str">
        <f t="shared" si="43"/>
        <v xml:space="preserve"> </v>
      </c>
      <c r="AF21" s="166" t="str">
        <f t="shared" si="43"/>
        <v xml:space="preserve"> </v>
      </c>
      <c r="AG21" s="166" t="str">
        <f t="shared" si="44"/>
        <v xml:space="preserve"> </v>
      </c>
      <c r="AH21" s="166" t="str">
        <f t="shared" si="44"/>
        <v xml:space="preserve"> </v>
      </c>
      <c r="AI21" s="166" t="str">
        <f t="shared" si="44"/>
        <v xml:space="preserve"> </v>
      </c>
      <c r="AJ21" s="166" t="str">
        <f t="shared" si="44"/>
        <v xml:space="preserve"> </v>
      </c>
      <c r="AK21" s="166" t="str">
        <f t="shared" si="44"/>
        <v xml:space="preserve"> </v>
      </c>
      <c r="AL21" s="166" t="str">
        <f t="shared" si="44"/>
        <v xml:space="preserve"> </v>
      </c>
      <c r="AM21" s="166" t="str">
        <f t="shared" si="44"/>
        <v xml:space="preserve"> </v>
      </c>
      <c r="AN21" s="166" t="str">
        <f t="shared" si="44"/>
        <v xml:space="preserve"> </v>
      </c>
      <c r="AO21" s="166" t="str">
        <f t="shared" si="44"/>
        <v xml:space="preserve"> </v>
      </c>
      <c r="AP21" s="166" t="str">
        <f t="shared" si="44"/>
        <v xml:space="preserve"> </v>
      </c>
      <c r="AQ21" s="166" t="str">
        <f t="shared" si="45"/>
        <v xml:space="preserve"> </v>
      </c>
      <c r="AR21" s="166" t="str">
        <f t="shared" si="45"/>
        <v xml:space="preserve"> </v>
      </c>
      <c r="AS21" s="166" t="str">
        <f t="shared" si="45"/>
        <v xml:space="preserve"> </v>
      </c>
      <c r="AT21" s="166" t="str">
        <f t="shared" si="45"/>
        <v xml:space="preserve"> </v>
      </c>
      <c r="AU21" s="166" t="str">
        <f t="shared" si="45"/>
        <v xml:space="preserve"> </v>
      </c>
      <c r="AV21" s="166" t="str">
        <f t="shared" si="45"/>
        <v xml:space="preserve"> </v>
      </c>
      <c r="AW21" s="166" t="str">
        <f t="shared" si="45"/>
        <v xml:space="preserve"> </v>
      </c>
      <c r="AX21" s="166" t="str">
        <f t="shared" si="45"/>
        <v xml:space="preserve"> </v>
      </c>
      <c r="AY21" s="166" t="str">
        <f t="shared" si="45"/>
        <v xml:space="preserve"> </v>
      </c>
      <c r="AZ21" s="166" t="str">
        <f t="shared" si="45"/>
        <v xml:space="preserve"> </v>
      </c>
      <c r="BA21" s="166" t="str">
        <f t="shared" si="46"/>
        <v xml:space="preserve"> </v>
      </c>
      <c r="BB21" s="166" t="str">
        <f t="shared" si="46"/>
        <v xml:space="preserve"> </v>
      </c>
      <c r="BC21" s="166" t="str">
        <f t="shared" si="46"/>
        <v xml:space="preserve"> </v>
      </c>
      <c r="BD21" s="166" t="str">
        <f t="shared" si="46"/>
        <v xml:space="preserve"> </v>
      </c>
      <c r="BE21" s="166" t="str">
        <f t="shared" si="46"/>
        <v xml:space="preserve"> </v>
      </c>
      <c r="BF21" s="166" t="str">
        <f t="shared" si="46"/>
        <v xml:space="preserve"> </v>
      </c>
      <c r="BG21" s="166" t="str">
        <f t="shared" si="46"/>
        <v xml:space="preserve"> </v>
      </c>
      <c r="BH21" s="166" t="str">
        <f t="shared" si="46"/>
        <v xml:space="preserve"> </v>
      </c>
      <c r="BI21" s="166" t="str">
        <f t="shared" si="46"/>
        <v xml:space="preserve"> </v>
      </c>
      <c r="BJ21" s="166" t="str">
        <f t="shared" si="46"/>
        <v xml:space="preserve"> </v>
      </c>
      <c r="BK21" s="166" t="str">
        <f t="shared" si="47"/>
        <v xml:space="preserve"> </v>
      </c>
      <c r="BL21" s="166" t="str">
        <f t="shared" si="47"/>
        <v xml:space="preserve"> </v>
      </c>
      <c r="BM21" s="166" t="str">
        <f t="shared" si="47"/>
        <v xml:space="preserve"> </v>
      </c>
      <c r="BN21" s="166" t="str">
        <f t="shared" si="47"/>
        <v xml:space="preserve"> </v>
      </c>
      <c r="BO21" s="166" t="str">
        <f t="shared" si="47"/>
        <v xml:space="preserve"> </v>
      </c>
      <c r="BP21" s="166" t="str">
        <f t="shared" si="47"/>
        <v xml:space="preserve"> </v>
      </c>
      <c r="BQ21" s="166" t="str">
        <f t="shared" si="47"/>
        <v xml:space="preserve"> </v>
      </c>
      <c r="BR21" s="166" t="str">
        <f t="shared" si="47"/>
        <v xml:space="preserve"> </v>
      </c>
      <c r="BS21" s="166" t="str">
        <f t="shared" si="47"/>
        <v xml:space="preserve"> </v>
      </c>
      <c r="BT21" s="166" t="str">
        <f t="shared" si="47"/>
        <v xml:space="preserve"> </v>
      </c>
      <c r="BU21" s="166" t="str">
        <f t="shared" si="48"/>
        <v xml:space="preserve"> </v>
      </c>
      <c r="BV21" s="166" t="str">
        <f t="shared" si="48"/>
        <v xml:space="preserve"> </v>
      </c>
      <c r="BW21" s="166" t="str">
        <f t="shared" si="48"/>
        <v xml:space="preserve"> </v>
      </c>
      <c r="BX21" s="166" t="str">
        <f t="shared" si="48"/>
        <v xml:space="preserve"> </v>
      </c>
      <c r="BY21" s="166" t="str">
        <f t="shared" si="48"/>
        <v xml:space="preserve"> </v>
      </c>
      <c r="BZ21" s="166" t="str">
        <f t="shared" si="48"/>
        <v xml:space="preserve"> </v>
      </c>
      <c r="CA21" s="162" t="str">
        <f t="shared" si="48"/>
        <v xml:space="preserve"> </v>
      </c>
      <c r="CB21" s="162" t="str">
        <f t="shared" si="48"/>
        <v xml:space="preserve"> </v>
      </c>
      <c r="CC21" s="162" t="str">
        <f t="shared" si="48"/>
        <v xml:space="preserve"> </v>
      </c>
      <c r="CD21" s="162" t="str">
        <f t="shared" si="48"/>
        <v xml:space="preserve"> </v>
      </c>
      <c r="CE21" s="162" t="str">
        <f t="shared" si="48"/>
        <v xml:space="preserve"> </v>
      </c>
      <c r="CF21" s="162" t="str">
        <f t="shared" si="48"/>
        <v xml:space="preserve"> </v>
      </c>
      <c r="CG21" s="162" t="str">
        <f t="shared" si="48"/>
        <v xml:space="preserve"> </v>
      </c>
      <c r="CH21" s="162" t="str">
        <f t="shared" si="49"/>
        <v xml:space="preserve"> </v>
      </c>
      <c r="CI21" s="162" t="str">
        <f t="shared" si="49"/>
        <v xml:space="preserve"> </v>
      </c>
      <c r="CJ21" s="162" t="str">
        <f t="shared" si="49"/>
        <v xml:space="preserve"> </v>
      </c>
      <c r="CK21" s="162" t="str">
        <f t="shared" si="49"/>
        <v xml:space="preserve"> </v>
      </c>
      <c r="CL21" s="162" t="str">
        <f t="shared" si="49"/>
        <v xml:space="preserve"> </v>
      </c>
      <c r="CM21" s="162" t="str">
        <f t="shared" si="49"/>
        <v xml:space="preserve"> </v>
      </c>
      <c r="CN21" s="162" t="str">
        <f t="shared" si="49"/>
        <v xml:space="preserve"> </v>
      </c>
      <c r="CO21" s="162" t="str">
        <f t="shared" si="50"/>
        <v xml:space="preserve"> </v>
      </c>
      <c r="CP21" s="162" t="str">
        <f t="shared" si="50"/>
        <v xml:space="preserve"> </v>
      </c>
      <c r="CQ21" s="162" t="str">
        <f t="shared" si="50"/>
        <v xml:space="preserve"> </v>
      </c>
      <c r="CR21" s="162" t="str">
        <f t="shared" si="50"/>
        <v xml:space="preserve"> </v>
      </c>
      <c r="CS21" s="162" t="str">
        <f t="shared" si="50"/>
        <v xml:space="preserve"> </v>
      </c>
      <c r="CT21" s="162" t="str">
        <f t="shared" si="50"/>
        <v xml:space="preserve"> </v>
      </c>
      <c r="CU21" s="162" t="str">
        <f t="shared" si="50"/>
        <v xml:space="preserve"> </v>
      </c>
      <c r="CV21" s="162" t="str">
        <f t="shared" si="50"/>
        <v xml:space="preserve"> </v>
      </c>
      <c r="CW21" s="162" t="str">
        <f t="shared" si="50"/>
        <v xml:space="preserve"> </v>
      </c>
      <c r="CX21" s="162" t="str">
        <f t="shared" si="50"/>
        <v xml:space="preserve"> </v>
      </c>
      <c r="CY21" s="162" t="str">
        <f t="shared" si="50"/>
        <v xml:space="preserve"> </v>
      </c>
      <c r="CZ21" s="162" t="str">
        <f t="shared" si="50"/>
        <v xml:space="preserve"> </v>
      </c>
      <c r="DA21" s="162" t="str">
        <f t="shared" si="50"/>
        <v xml:space="preserve"> </v>
      </c>
      <c r="DB21" s="162" t="str">
        <f t="shared" si="50"/>
        <v xml:space="preserve"> </v>
      </c>
      <c r="DC21" s="162" t="str">
        <f t="shared" si="51"/>
        <v xml:space="preserve"> </v>
      </c>
      <c r="DD21" s="162" t="str">
        <f t="shared" si="51"/>
        <v xml:space="preserve"> </v>
      </c>
      <c r="DE21" s="162" t="str">
        <f t="shared" si="51"/>
        <v xml:space="preserve"> </v>
      </c>
      <c r="DF21" s="162" t="str">
        <f t="shared" si="51"/>
        <v xml:space="preserve"> </v>
      </c>
      <c r="DG21" s="162" t="str">
        <f t="shared" si="51"/>
        <v xml:space="preserve"> </v>
      </c>
      <c r="DH21" s="162" t="str">
        <f t="shared" si="51"/>
        <v xml:space="preserve"> </v>
      </c>
      <c r="DI21" s="162" t="str">
        <f t="shared" si="51"/>
        <v xml:space="preserve"> </v>
      </c>
      <c r="DJ21" s="162" t="str">
        <f t="shared" si="51"/>
        <v xml:space="preserve"> </v>
      </c>
      <c r="DK21" s="162" t="str">
        <f t="shared" si="51"/>
        <v xml:space="preserve"> </v>
      </c>
      <c r="DL21" s="162" t="str">
        <f t="shared" si="51"/>
        <v xml:space="preserve"> </v>
      </c>
      <c r="DM21" s="162" t="str">
        <f t="shared" si="51"/>
        <v xml:space="preserve"> </v>
      </c>
      <c r="DN21" s="162" t="str">
        <f t="shared" si="51"/>
        <v xml:space="preserve"> </v>
      </c>
      <c r="DO21" s="162" t="str">
        <f t="shared" si="51"/>
        <v xml:space="preserve"> </v>
      </c>
      <c r="DP21" s="162" t="str">
        <f t="shared" si="51"/>
        <v xml:space="preserve"> </v>
      </c>
      <c r="DQ21" s="162" t="str">
        <f t="shared" si="52"/>
        <v xml:space="preserve"> </v>
      </c>
      <c r="DR21" s="162" t="str">
        <f t="shared" si="52"/>
        <v xml:space="preserve"> </v>
      </c>
      <c r="DS21" s="162" t="str">
        <f t="shared" si="52"/>
        <v xml:space="preserve"> </v>
      </c>
      <c r="DT21" s="162" t="str">
        <f t="shared" si="52"/>
        <v xml:space="preserve"> </v>
      </c>
      <c r="DU21" s="162" t="str">
        <f t="shared" si="52"/>
        <v xml:space="preserve"> </v>
      </c>
      <c r="DV21" s="162" t="str">
        <f t="shared" si="52"/>
        <v xml:space="preserve"> </v>
      </c>
      <c r="DW21" s="162" t="str">
        <f t="shared" si="52"/>
        <v xml:space="preserve"> </v>
      </c>
      <c r="DX21" s="162" t="str">
        <f t="shared" si="52"/>
        <v xml:space="preserve"> </v>
      </c>
      <c r="DY21" s="162" t="str">
        <f t="shared" si="52"/>
        <v xml:space="preserve"> </v>
      </c>
      <c r="DZ21" s="162" t="str">
        <f t="shared" si="52"/>
        <v xml:space="preserve"> </v>
      </c>
      <c r="EA21" s="162" t="str">
        <f t="shared" si="52"/>
        <v xml:space="preserve"> </v>
      </c>
      <c r="EB21" s="162" t="str">
        <f t="shared" si="52"/>
        <v xml:space="preserve"> </v>
      </c>
      <c r="EC21" s="162" t="str">
        <f t="shared" si="52"/>
        <v xml:space="preserve"> </v>
      </c>
      <c r="ED21" s="162" t="str">
        <f t="shared" si="52"/>
        <v xml:space="preserve"> </v>
      </c>
    </row>
    <row r="22" spans="1:134" s="124" customFormat="1" x14ac:dyDescent="0.2">
      <c r="A22" s="125">
        <v>2</v>
      </c>
      <c r="B22" s="189">
        <v>1.7</v>
      </c>
      <c r="C22" s="126" t="s">
        <v>369</v>
      </c>
      <c r="D22" s="126"/>
      <c r="E22" s="127"/>
      <c r="F22" s="128"/>
      <c r="G22" s="129"/>
      <c r="H22" s="129"/>
      <c r="I22" s="180">
        <v>44348</v>
      </c>
      <c r="J22" s="130"/>
      <c r="K22" s="131"/>
      <c r="L22" s="180">
        <v>44377</v>
      </c>
      <c r="M22" s="185"/>
      <c r="N22" s="132">
        <v>1</v>
      </c>
      <c r="O22" s="172" t="s">
        <v>321</v>
      </c>
      <c r="P22" s="184">
        <f t="shared" si="40"/>
        <v>44348</v>
      </c>
      <c r="Q22" s="184">
        <f t="shared" si="56"/>
        <v>44377</v>
      </c>
      <c r="R22" s="190">
        <f t="shared" si="53"/>
        <v>22</v>
      </c>
      <c r="S22" s="190">
        <f t="shared" si="57"/>
        <v>30</v>
      </c>
      <c r="T22" s="140"/>
      <c r="U22" s="140"/>
      <c r="V22" s="133"/>
      <c r="W22" s="166" t="str">
        <f t="shared" si="43"/>
        <v xml:space="preserve"> </v>
      </c>
      <c r="X22" s="166" t="str">
        <f t="shared" si="43"/>
        <v xml:space="preserve"> </v>
      </c>
      <c r="Y22" s="166" t="str">
        <f t="shared" si="43"/>
        <v xml:space="preserve"> </v>
      </c>
      <c r="Z22" s="166" t="str">
        <f t="shared" si="43"/>
        <v xml:space="preserve"> </v>
      </c>
      <c r="AA22" s="166" t="str">
        <f t="shared" si="43"/>
        <v xml:space="preserve"> </v>
      </c>
      <c r="AB22" s="166" t="str">
        <f t="shared" si="43"/>
        <v xml:space="preserve"> </v>
      </c>
      <c r="AC22" s="166" t="str">
        <f t="shared" si="43"/>
        <v xml:space="preserve"> </v>
      </c>
      <c r="AD22" s="166" t="str">
        <f t="shared" si="43"/>
        <v xml:space="preserve"> </v>
      </c>
      <c r="AE22" s="166" t="str">
        <f t="shared" si="43"/>
        <v xml:space="preserve"> </v>
      </c>
      <c r="AF22" s="166" t="str">
        <f t="shared" si="43"/>
        <v xml:space="preserve"> </v>
      </c>
      <c r="AG22" s="166" t="str">
        <f t="shared" si="44"/>
        <v xml:space="preserve"> </v>
      </c>
      <c r="AH22" s="166" t="str">
        <f t="shared" si="44"/>
        <v xml:space="preserve"> </v>
      </c>
      <c r="AI22" s="166" t="str">
        <f t="shared" si="44"/>
        <v xml:space="preserve"> </v>
      </c>
      <c r="AJ22" s="166" t="str">
        <f t="shared" si="44"/>
        <v xml:space="preserve"> </v>
      </c>
      <c r="AK22" s="166" t="str">
        <f t="shared" si="44"/>
        <v xml:space="preserve"> </v>
      </c>
      <c r="AL22" s="166" t="str">
        <f t="shared" si="44"/>
        <v xml:space="preserve"> </v>
      </c>
      <c r="AM22" s="166" t="str">
        <f t="shared" si="44"/>
        <v xml:space="preserve"> </v>
      </c>
      <c r="AN22" s="166" t="str">
        <f t="shared" si="44"/>
        <v xml:space="preserve"> </v>
      </c>
      <c r="AO22" s="166" t="str">
        <f t="shared" si="44"/>
        <v xml:space="preserve"> </v>
      </c>
      <c r="AP22" s="166" t="str">
        <f t="shared" si="44"/>
        <v xml:space="preserve"> </v>
      </c>
      <c r="AQ22" s="166" t="str">
        <f t="shared" si="45"/>
        <v xml:space="preserve"> </v>
      </c>
      <c r="AR22" s="166" t="str">
        <f t="shared" si="45"/>
        <v xml:space="preserve"> </v>
      </c>
      <c r="AS22" s="166" t="str">
        <f t="shared" si="45"/>
        <v xml:space="preserve"> </v>
      </c>
      <c r="AT22" s="166" t="str">
        <f t="shared" si="45"/>
        <v xml:space="preserve"> </v>
      </c>
      <c r="AU22" s="166" t="str">
        <f t="shared" si="45"/>
        <v xml:space="preserve"> </v>
      </c>
      <c r="AV22" s="166" t="str">
        <f t="shared" si="45"/>
        <v xml:space="preserve"> </v>
      </c>
      <c r="AW22" s="166" t="str">
        <f t="shared" si="45"/>
        <v xml:space="preserve"> </v>
      </c>
      <c r="AX22" s="166" t="str">
        <f t="shared" si="45"/>
        <v xml:space="preserve"> </v>
      </c>
      <c r="AY22" s="166" t="str">
        <f t="shared" si="45"/>
        <v xml:space="preserve"> </v>
      </c>
      <c r="AZ22" s="166" t="str">
        <f t="shared" si="45"/>
        <v xml:space="preserve"> </v>
      </c>
      <c r="BA22" s="166" t="str">
        <f t="shared" si="46"/>
        <v xml:space="preserve"> </v>
      </c>
      <c r="BB22" s="166" t="str">
        <f t="shared" si="46"/>
        <v xml:space="preserve"> </v>
      </c>
      <c r="BC22" s="166" t="str">
        <f t="shared" si="46"/>
        <v xml:space="preserve"> </v>
      </c>
      <c r="BD22" s="166" t="str">
        <f t="shared" si="46"/>
        <v xml:space="preserve"> </v>
      </c>
      <c r="BE22" s="166" t="str">
        <f t="shared" si="46"/>
        <v xml:space="preserve"> </v>
      </c>
      <c r="BF22" s="166" t="str">
        <f t="shared" si="46"/>
        <v xml:space="preserve"> </v>
      </c>
      <c r="BG22" s="166" t="str">
        <f t="shared" si="46"/>
        <v xml:space="preserve"> </v>
      </c>
      <c r="BH22" s="166" t="str">
        <f t="shared" si="46"/>
        <v xml:space="preserve"> </v>
      </c>
      <c r="BI22" s="166" t="str">
        <f t="shared" si="46"/>
        <v xml:space="preserve"> </v>
      </c>
      <c r="BJ22" s="166" t="str">
        <f t="shared" si="46"/>
        <v xml:space="preserve"> </v>
      </c>
      <c r="BK22" s="166" t="str">
        <f t="shared" si="47"/>
        <v xml:space="preserve"> </v>
      </c>
      <c r="BL22" s="166" t="str">
        <f t="shared" si="47"/>
        <v xml:space="preserve"> </v>
      </c>
      <c r="BM22" s="166" t="str">
        <f t="shared" si="47"/>
        <v xml:space="preserve"> </v>
      </c>
      <c r="BN22" s="166" t="str">
        <f t="shared" si="47"/>
        <v xml:space="preserve"> </v>
      </c>
      <c r="BO22" s="166" t="str">
        <f t="shared" si="47"/>
        <v xml:space="preserve"> </v>
      </c>
      <c r="BP22" s="166" t="str">
        <f t="shared" si="47"/>
        <v xml:space="preserve"> </v>
      </c>
      <c r="BQ22" s="166" t="str">
        <f t="shared" si="47"/>
        <v xml:space="preserve"> </v>
      </c>
      <c r="BR22" s="166" t="str">
        <f t="shared" si="47"/>
        <v xml:space="preserve"> </v>
      </c>
      <c r="BS22" s="166" t="str">
        <f t="shared" si="47"/>
        <v xml:space="preserve"> </v>
      </c>
      <c r="BT22" s="166" t="str">
        <f t="shared" si="47"/>
        <v xml:space="preserve"> </v>
      </c>
      <c r="BU22" s="166" t="str">
        <f t="shared" si="48"/>
        <v xml:space="preserve"> </v>
      </c>
      <c r="BV22" s="166" t="str">
        <f t="shared" si="48"/>
        <v xml:space="preserve"> </v>
      </c>
      <c r="BW22" s="166" t="str">
        <f t="shared" si="48"/>
        <v xml:space="preserve"> </v>
      </c>
      <c r="BX22" s="166" t="str">
        <f t="shared" si="48"/>
        <v xml:space="preserve"> </v>
      </c>
      <c r="BY22" s="166" t="str">
        <f t="shared" si="48"/>
        <v xml:space="preserve"> </v>
      </c>
      <c r="BZ22" s="166" t="str">
        <f t="shared" si="48"/>
        <v xml:space="preserve"> </v>
      </c>
      <c r="CA22" s="162" t="str">
        <f t="shared" si="48"/>
        <v xml:space="preserve"> </v>
      </c>
      <c r="CB22" s="162" t="str">
        <f t="shared" si="48"/>
        <v xml:space="preserve"> </v>
      </c>
      <c r="CC22" s="162" t="str">
        <f t="shared" si="48"/>
        <v xml:space="preserve"> </v>
      </c>
      <c r="CD22" s="162" t="str">
        <f t="shared" si="48"/>
        <v xml:space="preserve"> </v>
      </c>
      <c r="CE22" s="162" t="str">
        <f t="shared" si="48"/>
        <v xml:space="preserve"> </v>
      </c>
      <c r="CF22" s="162" t="str">
        <f t="shared" si="48"/>
        <v xml:space="preserve"> </v>
      </c>
      <c r="CG22" s="162" t="str">
        <f t="shared" si="48"/>
        <v xml:space="preserve"> </v>
      </c>
      <c r="CH22" s="162" t="str">
        <f t="shared" si="49"/>
        <v xml:space="preserve"> </v>
      </c>
      <c r="CI22" s="162" t="str">
        <f t="shared" si="49"/>
        <v xml:space="preserve"> </v>
      </c>
      <c r="CJ22" s="162" t="str">
        <f t="shared" si="49"/>
        <v xml:space="preserve"> </v>
      </c>
      <c r="CK22" s="162" t="str">
        <f t="shared" si="49"/>
        <v xml:space="preserve"> </v>
      </c>
      <c r="CL22" s="162" t="str">
        <f t="shared" si="49"/>
        <v xml:space="preserve"> </v>
      </c>
      <c r="CM22" s="162" t="str">
        <f t="shared" si="49"/>
        <v xml:space="preserve"> </v>
      </c>
      <c r="CN22" s="162" t="str">
        <f t="shared" si="49"/>
        <v xml:space="preserve"> </v>
      </c>
      <c r="CO22" s="162" t="str">
        <f t="shared" si="50"/>
        <v xml:space="preserve"> </v>
      </c>
      <c r="CP22" s="162" t="str">
        <f t="shared" si="50"/>
        <v xml:space="preserve"> </v>
      </c>
      <c r="CQ22" s="162" t="str">
        <f t="shared" si="50"/>
        <v xml:space="preserve"> </v>
      </c>
      <c r="CR22" s="162" t="str">
        <f t="shared" si="50"/>
        <v xml:space="preserve"> </v>
      </c>
      <c r="CS22" s="162" t="str">
        <f t="shared" si="50"/>
        <v xml:space="preserve"> </v>
      </c>
      <c r="CT22" s="162" t="str">
        <f t="shared" si="50"/>
        <v xml:space="preserve"> </v>
      </c>
      <c r="CU22" s="162" t="str">
        <f t="shared" si="50"/>
        <v xml:space="preserve"> </v>
      </c>
      <c r="CV22" s="162" t="str">
        <f t="shared" si="50"/>
        <v xml:space="preserve"> </v>
      </c>
      <c r="CW22" s="162" t="str">
        <f t="shared" si="50"/>
        <v xml:space="preserve"> </v>
      </c>
      <c r="CX22" s="162" t="str">
        <f t="shared" si="50"/>
        <v xml:space="preserve"> </v>
      </c>
      <c r="CY22" s="162" t="str">
        <f t="shared" si="50"/>
        <v xml:space="preserve"> </v>
      </c>
      <c r="CZ22" s="162" t="str">
        <f t="shared" si="50"/>
        <v xml:space="preserve"> </v>
      </c>
      <c r="DA22" s="162" t="str">
        <f t="shared" si="50"/>
        <v xml:space="preserve"> </v>
      </c>
      <c r="DB22" s="162" t="str">
        <f t="shared" si="50"/>
        <v xml:space="preserve"> </v>
      </c>
      <c r="DC22" s="162" t="str">
        <f t="shared" si="51"/>
        <v xml:space="preserve"> </v>
      </c>
      <c r="DD22" s="162" t="str">
        <f t="shared" si="51"/>
        <v xml:space="preserve"> </v>
      </c>
      <c r="DE22" s="162" t="str">
        <f t="shared" si="51"/>
        <v xml:space="preserve"> </v>
      </c>
      <c r="DF22" s="162" t="str">
        <f t="shared" si="51"/>
        <v xml:space="preserve"> </v>
      </c>
      <c r="DG22" s="162" t="str">
        <f t="shared" si="51"/>
        <v xml:space="preserve"> </v>
      </c>
      <c r="DH22" s="162" t="str">
        <f t="shared" si="51"/>
        <v xml:space="preserve"> </v>
      </c>
      <c r="DI22" s="162" t="str">
        <f t="shared" si="51"/>
        <v xml:space="preserve"> </v>
      </c>
      <c r="DJ22" s="162" t="str">
        <f t="shared" si="51"/>
        <v xml:space="preserve"> </v>
      </c>
      <c r="DK22" s="162" t="str">
        <f t="shared" si="51"/>
        <v xml:space="preserve"> </v>
      </c>
      <c r="DL22" s="162" t="str">
        <f t="shared" si="51"/>
        <v xml:space="preserve"> </v>
      </c>
      <c r="DM22" s="162" t="str">
        <f t="shared" si="51"/>
        <v xml:space="preserve"> </v>
      </c>
      <c r="DN22" s="162" t="str">
        <f t="shared" si="51"/>
        <v xml:space="preserve"> </v>
      </c>
      <c r="DO22" s="162" t="str">
        <f t="shared" si="51"/>
        <v xml:space="preserve"> </v>
      </c>
      <c r="DP22" s="162" t="str">
        <f t="shared" si="51"/>
        <v xml:space="preserve"> </v>
      </c>
      <c r="DQ22" s="162" t="str">
        <f t="shared" si="52"/>
        <v xml:space="preserve"> </v>
      </c>
      <c r="DR22" s="162" t="str">
        <f t="shared" si="52"/>
        <v xml:space="preserve"> </v>
      </c>
      <c r="DS22" s="162" t="str">
        <f t="shared" si="52"/>
        <v xml:space="preserve"> </v>
      </c>
      <c r="DT22" s="162" t="str">
        <f t="shared" si="52"/>
        <v xml:space="preserve"> </v>
      </c>
      <c r="DU22" s="162" t="str">
        <f t="shared" si="52"/>
        <v xml:space="preserve"> </v>
      </c>
      <c r="DV22" s="162" t="str">
        <f t="shared" si="52"/>
        <v xml:space="preserve"> </v>
      </c>
      <c r="DW22" s="162" t="str">
        <f t="shared" si="52"/>
        <v xml:space="preserve"> </v>
      </c>
      <c r="DX22" s="162" t="str">
        <f t="shared" si="52"/>
        <v xml:space="preserve"> </v>
      </c>
      <c r="DY22" s="162" t="str">
        <f t="shared" si="52"/>
        <v xml:space="preserve"> </v>
      </c>
      <c r="DZ22" s="162" t="str">
        <f t="shared" si="52"/>
        <v xml:space="preserve"> </v>
      </c>
      <c r="EA22" s="162" t="str">
        <f t="shared" si="52"/>
        <v xml:space="preserve"> </v>
      </c>
      <c r="EB22" s="162" t="str">
        <f t="shared" si="52"/>
        <v xml:space="preserve"> </v>
      </c>
      <c r="EC22" s="162" t="str">
        <f t="shared" si="52"/>
        <v xml:space="preserve"> </v>
      </c>
      <c r="ED22" s="162" t="str">
        <f t="shared" si="52"/>
        <v xml:space="preserve"> </v>
      </c>
    </row>
    <row r="23" spans="1:134" s="124" customFormat="1" x14ac:dyDescent="0.2">
      <c r="A23" s="125">
        <v>2</v>
      </c>
      <c r="B23" s="189">
        <v>1.8</v>
      </c>
      <c r="C23" s="126" t="s">
        <v>371</v>
      </c>
      <c r="D23" s="126"/>
      <c r="E23" s="127"/>
      <c r="F23" s="128"/>
      <c r="G23" s="129"/>
      <c r="H23" s="129"/>
      <c r="I23" s="180">
        <v>44362</v>
      </c>
      <c r="J23" s="130"/>
      <c r="K23" s="131"/>
      <c r="L23" s="180">
        <v>44377</v>
      </c>
      <c r="M23" s="185"/>
      <c r="N23" s="132">
        <v>1</v>
      </c>
      <c r="O23" s="172" t="s">
        <v>321</v>
      </c>
      <c r="P23" s="184">
        <f t="shared" si="40"/>
        <v>44362</v>
      </c>
      <c r="Q23" s="184">
        <f t="shared" ref="Q23" si="58">IF(P23=" - "," - ",MAX(L23,IF(K23&lt;&gt;"",P23+MAX(0,K23-1),WORKDAY.INTL(IF(NETWORKDAYS.INTL(P23,P23,weekend,holidays)=0,WORKDAY.INTL(P23,1,weekend,holidays),P23),MAX(0,J23-1),weekend,holidays))))</f>
        <v>44377</v>
      </c>
      <c r="R23" s="190">
        <f t="shared" ref="R23" si="59">IF(OR(NOT(ISNUMBER(P23)),NOT(ISNUMBER(Q23)))," - ",NETWORKDAYS.INTL(P23,Q23,weekend,holidays))</f>
        <v>12</v>
      </c>
      <c r="S23" s="190">
        <f t="shared" ref="S23" si="60">IF(OR(NOT(ISNUMBER(P23)),NOT(ISNUMBER(Q23)))," - ",Q23-P23+1)</f>
        <v>16</v>
      </c>
      <c r="T23" s="140"/>
      <c r="U23" s="140"/>
      <c r="V23" s="133"/>
      <c r="W23" s="166" t="str">
        <f t="shared" si="43"/>
        <v xml:space="preserve"> </v>
      </c>
      <c r="X23" s="166" t="str">
        <f t="shared" si="43"/>
        <v xml:space="preserve"> </v>
      </c>
      <c r="Y23" s="166" t="str">
        <f t="shared" si="43"/>
        <v xml:space="preserve"> </v>
      </c>
      <c r="Z23" s="166" t="str">
        <f t="shared" si="43"/>
        <v xml:space="preserve"> </v>
      </c>
      <c r="AA23" s="166" t="str">
        <f t="shared" si="43"/>
        <v xml:space="preserve"> </v>
      </c>
      <c r="AB23" s="166" t="str">
        <f t="shared" si="43"/>
        <v xml:space="preserve"> </v>
      </c>
      <c r="AC23" s="166" t="str">
        <f t="shared" si="43"/>
        <v xml:space="preserve"> </v>
      </c>
      <c r="AD23" s="166" t="str">
        <f t="shared" si="43"/>
        <v xml:space="preserve"> </v>
      </c>
      <c r="AE23" s="166" t="str">
        <f t="shared" si="43"/>
        <v xml:space="preserve"> </v>
      </c>
      <c r="AF23" s="166" t="str">
        <f t="shared" si="43"/>
        <v xml:space="preserve"> </v>
      </c>
      <c r="AG23" s="166" t="str">
        <f t="shared" si="44"/>
        <v xml:space="preserve"> </v>
      </c>
      <c r="AH23" s="166" t="str">
        <f t="shared" si="44"/>
        <v xml:space="preserve"> </v>
      </c>
      <c r="AI23" s="166" t="str">
        <f t="shared" si="44"/>
        <v xml:space="preserve"> </v>
      </c>
      <c r="AJ23" s="166" t="str">
        <f t="shared" si="44"/>
        <v xml:space="preserve"> </v>
      </c>
      <c r="AK23" s="166" t="str">
        <f t="shared" si="44"/>
        <v xml:space="preserve"> </v>
      </c>
      <c r="AL23" s="166" t="str">
        <f t="shared" si="44"/>
        <v xml:space="preserve"> </v>
      </c>
      <c r="AM23" s="166" t="str">
        <f t="shared" si="44"/>
        <v xml:space="preserve"> </v>
      </c>
      <c r="AN23" s="166" t="str">
        <f t="shared" si="44"/>
        <v xml:space="preserve"> </v>
      </c>
      <c r="AO23" s="166" t="str">
        <f t="shared" si="44"/>
        <v xml:space="preserve"> </v>
      </c>
      <c r="AP23" s="166" t="str">
        <f t="shared" si="44"/>
        <v xml:space="preserve"> </v>
      </c>
      <c r="AQ23" s="166" t="str">
        <f t="shared" si="45"/>
        <v xml:space="preserve"> </v>
      </c>
      <c r="AR23" s="166" t="str">
        <f t="shared" si="45"/>
        <v xml:space="preserve"> </v>
      </c>
      <c r="AS23" s="166" t="str">
        <f t="shared" si="45"/>
        <v xml:space="preserve"> </v>
      </c>
      <c r="AT23" s="166" t="str">
        <f t="shared" si="45"/>
        <v xml:space="preserve"> </v>
      </c>
      <c r="AU23" s="166" t="str">
        <f t="shared" si="45"/>
        <v xml:space="preserve"> </v>
      </c>
      <c r="AV23" s="166" t="str">
        <f t="shared" si="45"/>
        <v xml:space="preserve"> </v>
      </c>
      <c r="AW23" s="166" t="str">
        <f t="shared" si="45"/>
        <v xml:space="preserve"> </v>
      </c>
      <c r="AX23" s="166" t="str">
        <f t="shared" si="45"/>
        <v xml:space="preserve"> </v>
      </c>
      <c r="AY23" s="166" t="str">
        <f t="shared" si="45"/>
        <v xml:space="preserve"> </v>
      </c>
      <c r="AZ23" s="166" t="str">
        <f t="shared" si="45"/>
        <v xml:space="preserve"> </v>
      </c>
      <c r="BA23" s="166" t="str">
        <f t="shared" si="46"/>
        <v xml:space="preserve"> </v>
      </c>
      <c r="BB23" s="166" t="str">
        <f t="shared" si="46"/>
        <v xml:space="preserve"> </v>
      </c>
      <c r="BC23" s="166" t="str">
        <f t="shared" si="46"/>
        <v xml:space="preserve"> </v>
      </c>
      <c r="BD23" s="166" t="str">
        <f t="shared" si="46"/>
        <v xml:space="preserve"> </v>
      </c>
      <c r="BE23" s="166" t="str">
        <f t="shared" si="46"/>
        <v xml:space="preserve"> </v>
      </c>
      <c r="BF23" s="166" t="str">
        <f t="shared" si="46"/>
        <v xml:space="preserve"> </v>
      </c>
      <c r="BG23" s="166" t="str">
        <f t="shared" si="46"/>
        <v xml:space="preserve"> </v>
      </c>
      <c r="BH23" s="166" t="str">
        <f t="shared" si="46"/>
        <v xml:space="preserve"> </v>
      </c>
      <c r="BI23" s="166" t="str">
        <f t="shared" si="46"/>
        <v xml:space="preserve"> </v>
      </c>
      <c r="BJ23" s="166" t="str">
        <f t="shared" si="46"/>
        <v xml:space="preserve"> </v>
      </c>
      <c r="BK23" s="166" t="str">
        <f t="shared" si="47"/>
        <v xml:space="preserve"> </v>
      </c>
      <c r="BL23" s="166" t="str">
        <f t="shared" si="47"/>
        <v xml:space="preserve"> </v>
      </c>
      <c r="BM23" s="166" t="str">
        <f t="shared" si="47"/>
        <v xml:space="preserve"> </v>
      </c>
      <c r="BN23" s="166" t="str">
        <f t="shared" si="47"/>
        <v xml:space="preserve"> </v>
      </c>
      <c r="BO23" s="166" t="str">
        <f t="shared" si="47"/>
        <v xml:space="preserve"> </v>
      </c>
      <c r="BP23" s="166" t="str">
        <f t="shared" si="47"/>
        <v xml:space="preserve"> </v>
      </c>
      <c r="BQ23" s="166" t="str">
        <f t="shared" si="47"/>
        <v xml:space="preserve"> </v>
      </c>
      <c r="BR23" s="166" t="str">
        <f t="shared" si="47"/>
        <v xml:space="preserve"> </v>
      </c>
      <c r="BS23" s="166" t="str">
        <f t="shared" si="47"/>
        <v xml:space="preserve"> </v>
      </c>
      <c r="BT23" s="166" t="str">
        <f t="shared" si="47"/>
        <v xml:space="preserve"> </v>
      </c>
      <c r="BU23" s="166" t="str">
        <f t="shared" si="48"/>
        <v xml:space="preserve"> </v>
      </c>
      <c r="BV23" s="166" t="str">
        <f t="shared" si="48"/>
        <v xml:space="preserve"> </v>
      </c>
      <c r="BW23" s="166" t="str">
        <f t="shared" si="48"/>
        <v xml:space="preserve"> </v>
      </c>
      <c r="BX23" s="166" t="str">
        <f t="shared" si="48"/>
        <v xml:space="preserve"> </v>
      </c>
      <c r="BY23" s="166" t="str">
        <f t="shared" si="48"/>
        <v xml:space="preserve"> </v>
      </c>
      <c r="BZ23" s="166" t="str">
        <f t="shared" si="48"/>
        <v xml:space="preserve"> </v>
      </c>
      <c r="CA23" s="162" t="str">
        <f t="shared" si="48"/>
        <v xml:space="preserve"> </v>
      </c>
      <c r="CB23" s="162" t="str">
        <f t="shared" si="48"/>
        <v xml:space="preserve"> </v>
      </c>
      <c r="CC23" s="162" t="str">
        <f t="shared" si="48"/>
        <v xml:space="preserve"> </v>
      </c>
      <c r="CD23" s="162" t="str">
        <f t="shared" si="48"/>
        <v xml:space="preserve"> </v>
      </c>
      <c r="CE23" s="162" t="str">
        <f t="shared" si="48"/>
        <v xml:space="preserve"> </v>
      </c>
      <c r="CF23" s="162" t="str">
        <f t="shared" si="48"/>
        <v xml:space="preserve"> </v>
      </c>
      <c r="CG23" s="162" t="str">
        <f t="shared" si="48"/>
        <v xml:space="preserve"> </v>
      </c>
      <c r="CH23" s="162" t="str">
        <f t="shared" si="49"/>
        <v xml:space="preserve"> </v>
      </c>
      <c r="CI23" s="162" t="str">
        <f t="shared" si="49"/>
        <v xml:space="preserve"> </v>
      </c>
      <c r="CJ23" s="162" t="str">
        <f t="shared" si="49"/>
        <v xml:space="preserve"> </v>
      </c>
      <c r="CK23" s="162" t="str">
        <f t="shared" si="49"/>
        <v xml:space="preserve"> </v>
      </c>
      <c r="CL23" s="162" t="str">
        <f t="shared" si="49"/>
        <v xml:space="preserve"> </v>
      </c>
      <c r="CM23" s="162" t="str">
        <f t="shared" si="49"/>
        <v xml:space="preserve"> </v>
      </c>
      <c r="CN23" s="162" t="str">
        <f t="shared" si="49"/>
        <v xml:space="preserve"> </v>
      </c>
      <c r="CO23" s="162" t="str">
        <f t="shared" si="50"/>
        <v xml:space="preserve"> </v>
      </c>
      <c r="CP23" s="162" t="str">
        <f t="shared" si="50"/>
        <v xml:space="preserve"> </v>
      </c>
      <c r="CQ23" s="162" t="str">
        <f t="shared" si="50"/>
        <v xml:space="preserve"> </v>
      </c>
      <c r="CR23" s="162" t="str">
        <f t="shared" si="50"/>
        <v xml:space="preserve"> </v>
      </c>
      <c r="CS23" s="162" t="str">
        <f t="shared" si="50"/>
        <v xml:space="preserve"> </v>
      </c>
      <c r="CT23" s="162" t="str">
        <f t="shared" si="50"/>
        <v xml:space="preserve"> </v>
      </c>
      <c r="CU23" s="162" t="str">
        <f t="shared" si="50"/>
        <v xml:space="preserve"> </v>
      </c>
      <c r="CV23" s="162" t="str">
        <f t="shared" si="50"/>
        <v xml:space="preserve"> </v>
      </c>
      <c r="CW23" s="162" t="str">
        <f t="shared" si="50"/>
        <v xml:space="preserve"> </v>
      </c>
      <c r="CX23" s="162" t="str">
        <f t="shared" si="50"/>
        <v xml:space="preserve"> </v>
      </c>
      <c r="CY23" s="162" t="str">
        <f t="shared" si="50"/>
        <v xml:space="preserve"> </v>
      </c>
      <c r="CZ23" s="162" t="str">
        <f t="shared" si="50"/>
        <v xml:space="preserve"> </v>
      </c>
      <c r="DA23" s="162" t="str">
        <f t="shared" si="50"/>
        <v xml:space="preserve"> </v>
      </c>
      <c r="DB23" s="162" t="str">
        <f t="shared" si="50"/>
        <v xml:space="preserve"> </v>
      </c>
      <c r="DC23" s="162" t="str">
        <f t="shared" si="51"/>
        <v xml:space="preserve"> </v>
      </c>
      <c r="DD23" s="162" t="str">
        <f t="shared" si="51"/>
        <v xml:space="preserve"> </v>
      </c>
      <c r="DE23" s="162" t="str">
        <f t="shared" si="51"/>
        <v xml:space="preserve"> </v>
      </c>
      <c r="DF23" s="162" t="str">
        <f t="shared" si="51"/>
        <v xml:space="preserve"> </v>
      </c>
      <c r="DG23" s="162" t="str">
        <f t="shared" si="51"/>
        <v xml:space="preserve"> </v>
      </c>
      <c r="DH23" s="162" t="str">
        <f t="shared" si="51"/>
        <v xml:space="preserve"> </v>
      </c>
      <c r="DI23" s="162" t="str">
        <f t="shared" si="51"/>
        <v xml:space="preserve"> </v>
      </c>
      <c r="DJ23" s="162" t="str">
        <f t="shared" si="51"/>
        <v xml:space="preserve"> </v>
      </c>
      <c r="DK23" s="162" t="str">
        <f t="shared" si="51"/>
        <v xml:space="preserve"> </v>
      </c>
      <c r="DL23" s="162" t="str">
        <f t="shared" si="51"/>
        <v xml:space="preserve"> </v>
      </c>
      <c r="DM23" s="162" t="str">
        <f t="shared" si="51"/>
        <v xml:space="preserve"> </v>
      </c>
      <c r="DN23" s="162" t="str">
        <f t="shared" si="51"/>
        <v xml:space="preserve"> </v>
      </c>
      <c r="DO23" s="162" t="str">
        <f t="shared" si="51"/>
        <v xml:space="preserve"> </v>
      </c>
      <c r="DP23" s="162" t="str">
        <f t="shared" si="51"/>
        <v xml:space="preserve"> </v>
      </c>
      <c r="DQ23" s="162" t="str">
        <f t="shared" si="52"/>
        <v xml:space="preserve"> </v>
      </c>
      <c r="DR23" s="162" t="str">
        <f t="shared" si="52"/>
        <v xml:space="preserve"> </v>
      </c>
      <c r="DS23" s="162" t="str">
        <f t="shared" si="52"/>
        <v xml:space="preserve"> </v>
      </c>
      <c r="DT23" s="162" t="str">
        <f t="shared" si="52"/>
        <v xml:space="preserve"> </v>
      </c>
      <c r="DU23" s="162" t="str">
        <f t="shared" si="52"/>
        <v xml:space="preserve"> </v>
      </c>
      <c r="DV23" s="162" t="str">
        <f t="shared" si="52"/>
        <v xml:space="preserve"> </v>
      </c>
      <c r="DW23" s="162" t="str">
        <f t="shared" si="52"/>
        <v xml:space="preserve"> </v>
      </c>
      <c r="DX23" s="162" t="str">
        <f t="shared" si="52"/>
        <v xml:space="preserve"> </v>
      </c>
      <c r="DY23" s="162" t="str">
        <f t="shared" si="52"/>
        <v xml:space="preserve"> </v>
      </c>
      <c r="DZ23" s="162" t="str">
        <f t="shared" si="52"/>
        <v xml:space="preserve"> </v>
      </c>
      <c r="EA23" s="162" t="str">
        <f t="shared" si="52"/>
        <v xml:space="preserve"> </v>
      </c>
      <c r="EB23" s="162" t="str">
        <f t="shared" si="52"/>
        <v xml:space="preserve"> </v>
      </c>
      <c r="EC23" s="162" t="str">
        <f t="shared" si="52"/>
        <v xml:space="preserve"> </v>
      </c>
      <c r="ED23" s="162" t="str">
        <f t="shared" si="52"/>
        <v xml:space="preserve"> </v>
      </c>
    </row>
    <row r="24" spans="1:134" s="124" customFormat="1" x14ac:dyDescent="0.2">
      <c r="A24" s="125">
        <v>2</v>
      </c>
      <c r="B24" s="189">
        <v>1.9</v>
      </c>
      <c r="C24" s="126" t="s">
        <v>372</v>
      </c>
      <c r="D24" s="126"/>
      <c r="E24" s="127"/>
      <c r="F24" s="128"/>
      <c r="G24" s="129"/>
      <c r="H24" s="129"/>
      <c r="I24" s="180">
        <v>44364</v>
      </c>
      <c r="J24" s="130"/>
      <c r="K24" s="131"/>
      <c r="L24" s="180">
        <v>44377</v>
      </c>
      <c r="M24" s="185"/>
      <c r="N24" s="132">
        <v>1</v>
      </c>
      <c r="O24" s="172" t="s">
        <v>321</v>
      </c>
      <c r="P24" s="184">
        <f t="shared" si="40"/>
        <v>44364</v>
      </c>
      <c r="Q24" s="184">
        <f t="shared" ref="Q24" si="61">IF(P24=" - "," - ",MAX(L24,IF(K24&lt;&gt;"",P24+MAX(0,K24-1),WORKDAY.INTL(IF(NETWORKDAYS.INTL(P24,P24,weekend,holidays)=0,WORKDAY.INTL(P24,1,weekend,holidays),P24),MAX(0,J24-1),weekend,holidays))))</f>
        <v>44377</v>
      </c>
      <c r="R24" s="190">
        <f t="shared" ref="R24" si="62">IF(OR(NOT(ISNUMBER(P24)),NOT(ISNUMBER(Q24)))," - ",NETWORKDAYS.INTL(P24,Q24,weekend,holidays))</f>
        <v>10</v>
      </c>
      <c r="S24" s="190">
        <f t="shared" ref="S24" si="63">IF(OR(NOT(ISNUMBER(P24)),NOT(ISNUMBER(Q24)))," - ",Q24-P24+1)</f>
        <v>14</v>
      </c>
      <c r="T24" s="140"/>
      <c r="U24" s="140"/>
      <c r="V24" s="133"/>
      <c r="W24" s="166" t="str">
        <f t="shared" si="43"/>
        <v xml:space="preserve"> </v>
      </c>
      <c r="X24" s="166" t="str">
        <f t="shared" si="43"/>
        <v xml:space="preserve"> </v>
      </c>
      <c r="Y24" s="166" t="str">
        <f t="shared" si="43"/>
        <v xml:space="preserve"> </v>
      </c>
      <c r="Z24" s="166" t="str">
        <f t="shared" si="43"/>
        <v xml:space="preserve"> </v>
      </c>
      <c r="AA24" s="166" t="str">
        <f t="shared" si="43"/>
        <v xml:space="preserve"> </v>
      </c>
      <c r="AB24" s="166" t="str">
        <f t="shared" si="43"/>
        <v xml:space="preserve"> </v>
      </c>
      <c r="AC24" s="166" t="str">
        <f t="shared" si="43"/>
        <v xml:space="preserve"> </v>
      </c>
      <c r="AD24" s="166" t="str">
        <f t="shared" si="43"/>
        <v xml:space="preserve"> </v>
      </c>
      <c r="AE24" s="166" t="str">
        <f t="shared" si="43"/>
        <v xml:space="preserve"> </v>
      </c>
      <c r="AF24" s="166" t="str">
        <f t="shared" si="43"/>
        <v xml:space="preserve"> </v>
      </c>
      <c r="AG24" s="166" t="str">
        <f t="shared" si="44"/>
        <v xml:space="preserve"> </v>
      </c>
      <c r="AH24" s="166" t="str">
        <f t="shared" si="44"/>
        <v xml:space="preserve"> </v>
      </c>
      <c r="AI24" s="166" t="str">
        <f t="shared" si="44"/>
        <v xml:space="preserve"> </v>
      </c>
      <c r="AJ24" s="166" t="str">
        <f t="shared" si="44"/>
        <v xml:space="preserve"> </v>
      </c>
      <c r="AK24" s="166" t="str">
        <f t="shared" si="44"/>
        <v xml:space="preserve"> </v>
      </c>
      <c r="AL24" s="166" t="str">
        <f t="shared" si="44"/>
        <v xml:space="preserve"> </v>
      </c>
      <c r="AM24" s="166" t="str">
        <f t="shared" si="44"/>
        <v xml:space="preserve"> </v>
      </c>
      <c r="AN24" s="166" t="str">
        <f t="shared" si="44"/>
        <v xml:space="preserve"> </v>
      </c>
      <c r="AO24" s="166" t="str">
        <f t="shared" si="44"/>
        <v xml:space="preserve"> </v>
      </c>
      <c r="AP24" s="166" t="str">
        <f t="shared" si="44"/>
        <v xml:space="preserve"> </v>
      </c>
      <c r="AQ24" s="166" t="str">
        <f t="shared" si="45"/>
        <v xml:space="preserve"> </v>
      </c>
      <c r="AR24" s="166" t="str">
        <f t="shared" si="45"/>
        <v xml:space="preserve"> </v>
      </c>
      <c r="AS24" s="166" t="str">
        <f t="shared" si="45"/>
        <v xml:space="preserve"> </v>
      </c>
      <c r="AT24" s="166" t="str">
        <f t="shared" si="45"/>
        <v xml:space="preserve"> </v>
      </c>
      <c r="AU24" s="166" t="str">
        <f t="shared" si="45"/>
        <v xml:space="preserve"> </v>
      </c>
      <c r="AV24" s="166" t="str">
        <f t="shared" si="45"/>
        <v xml:space="preserve"> </v>
      </c>
      <c r="AW24" s="166" t="str">
        <f t="shared" si="45"/>
        <v xml:space="preserve"> </v>
      </c>
      <c r="AX24" s="166" t="str">
        <f t="shared" si="45"/>
        <v xml:space="preserve"> </v>
      </c>
      <c r="AY24" s="166" t="str">
        <f t="shared" si="45"/>
        <v xml:space="preserve"> </v>
      </c>
      <c r="AZ24" s="166" t="str">
        <f t="shared" si="45"/>
        <v xml:space="preserve"> </v>
      </c>
      <c r="BA24" s="166" t="str">
        <f t="shared" si="46"/>
        <v xml:space="preserve"> </v>
      </c>
      <c r="BB24" s="166" t="str">
        <f t="shared" si="46"/>
        <v xml:space="preserve"> </v>
      </c>
      <c r="BC24" s="166" t="str">
        <f t="shared" si="46"/>
        <v xml:space="preserve"> </v>
      </c>
      <c r="BD24" s="166" t="str">
        <f t="shared" si="46"/>
        <v xml:space="preserve"> </v>
      </c>
      <c r="BE24" s="166" t="str">
        <f t="shared" si="46"/>
        <v xml:space="preserve"> </v>
      </c>
      <c r="BF24" s="166" t="str">
        <f t="shared" si="46"/>
        <v xml:space="preserve"> </v>
      </c>
      <c r="BG24" s="166" t="str">
        <f t="shared" si="46"/>
        <v xml:space="preserve"> </v>
      </c>
      <c r="BH24" s="166" t="str">
        <f t="shared" si="46"/>
        <v xml:space="preserve"> </v>
      </c>
      <c r="BI24" s="166" t="str">
        <f t="shared" si="46"/>
        <v xml:space="preserve"> </v>
      </c>
      <c r="BJ24" s="166" t="str">
        <f t="shared" si="46"/>
        <v xml:space="preserve"> </v>
      </c>
      <c r="BK24" s="166" t="str">
        <f t="shared" si="47"/>
        <v xml:space="preserve"> </v>
      </c>
      <c r="BL24" s="166" t="str">
        <f t="shared" si="47"/>
        <v xml:space="preserve"> </v>
      </c>
      <c r="BM24" s="166" t="str">
        <f t="shared" si="47"/>
        <v xml:space="preserve"> </v>
      </c>
      <c r="BN24" s="166" t="str">
        <f t="shared" si="47"/>
        <v xml:space="preserve"> </v>
      </c>
      <c r="BO24" s="166" t="str">
        <f t="shared" si="47"/>
        <v xml:space="preserve"> </v>
      </c>
      <c r="BP24" s="166" t="str">
        <f t="shared" si="47"/>
        <v xml:space="preserve"> </v>
      </c>
      <c r="BQ24" s="166" t="str">
        <f t="shared" si="47"/>
        <v xml:space="preserve"> </v>
      </c>
      <c r="BR24" s="166" t="str">
        <f t="shared" si="47"/>
        <v xml:space="preserve"> </v>
      </c>
      <c r="BS24" s="166" t="str">
        <f t="shared" si="47"/>
        <v xml:space="preserve"> </v>
      </c>
      <c r="BT24" s="166" t="str">
        <f t="shared" si="47"/>
        <v xml:space="preserve"> </v>
      </c>
      <c r="BU24" s="166" t="str">
        <f t="shared" si="48"/>
        <v xml:space="preserve"> </v>
      </c>
      <c r="BV24" s="166" t="str">
        <f t="shared" si="48"/>
        <v xml:space="preserve"> </v>
      </c>
      <c r="BW24" s="166" t="str">
        <f t="shared" si="48"/>
        <v xml:space="preserve"> </v>
      </c>
      <c r="BX24" s="166" t="str">
        <f t="shared" si="48"/>
        <v xml:space="preserve"> </v>
      </c>
      <c r="BY24" s="166" t="str">
        <f t="shared" si="48"/>
        <v xml:space="preserve"> </v>
      </c>
      <c r="BZ24" s="166" t="str">
        <f t="shared" si="48"/>
        <v xml:space="preserve"> </v>
      </c>
      <c r="CA24" s="162" t="str">
        <f t="shared" si="48"/>
        <v xml:space="preserve"> </v>
      </c>
      <c r="CB24" s="162" t="str">
        <f t="shared" si="48"/>
        <v xml:space="preserve"> </v>
      </c>
      <c r="CC24" s="162" t="str">
        <f t="shared" si="48"/>
        <v xml:space="preserve"> </v>
      </c>
      <c r="CD24" s="162" t="str">
        <f t="shared" si="48"/>
        <v xml:space="preserve"> </v>
      </c>
      <c r="CE24" s="162" t="str">
        <f t="shared" si="48"/>
        <v xml:space="preserve"> </v>
      </c>
      <c r="CF24" s="162" t="str">
        <f t="shared" si="48"/>
        <v xml:space="preserve"> </v>
      </c>
      <c r="CG24" s="162" t="str">
        <f t="shared" si="48"/>
        <v xml:space="preserve"> </v>
      </c>
      <c r="CH24" s="162" t="str">
        <f t="shared" si="49"/>
        <v xml:space="preserve"> </v>
      </c>
      <c r="CI24" s="162" t="str">
        <f t="shared" si="49"/>
        <v xml:space="preserve"> </v>
      </c>
      <c r="CJ24" s="162" t="str">
        <f t="shared" si="49"/>
        <v xml:space="preserve"> </v>
      </c>
      <c r="CK24" s="162" t="str">
        <f t="shared" si="49"/>
        <v xml:space="preserve"> </v>
      </c>
      <c r="CL24" s="162" t="str">
        <f t="shared" si="49"/>
        <v xml:space="preserve"> </v>
      </c>
      <c r="CM24" s="162" t="str">
        <f t="shared" si="49"/>
        <v xml:space="preserve"> </v>
      </c>
      <c r="CN24" s="162" t="str">
        <f t="shared" si="49"/>
        <v xml:space="preserve"> </v>
      </c>
      <c r="CO24" s="162" t="str">
        <f t="shared" si="50"/>
        <v xml:space="preserve"> </v>
      </c>
      <c r="CP24" s="162" t="str">
        <f t="shared" si="50"/>
        <v xml:space="preserve"> </v>
      </c>
      <c r="CQ24" s="162" t="str">
        <f t="shared" si="50"/>
        <v xml:space="preserve"> </v>
      </c>
      <c r="CR24" s="162" t="str">
        <f t="shared" si="50"/>
        <v xml:space="preserve"> </v>
      </c>
      <c r="CS24" s="162" t="str">
        <f t="shared" si="50"/>
        <v xml:space="preserve"> </v>
      </c>
      <c r="CT24" s="162" t="str">
        <f t="shared" si="50"/>
        <v xml:space="preserve"> </v>
      </c>
      <c r="CU24" s="162" t="str">
        <f t="shared" si="50"/>
        <v xml:space="preserve"> </v>
      </c>
      <c r="CV24" s="162" t="str">
        <f t="shared" si="50"/>
        <v xml:space="preserve"> </v>
      </c>
      <c r="CW24" s="162" t="str">
        <f t="shared" si="50"/>
        <v xml:space="preserve"> </v>
      </c>
      <c r="CX24" s="162" t="str">
        <f t="shared" si="50"/>
        <v xml:space="preserve"> </v>
      </c>
      <c r="CY24" s="162" t="str">
        <f t="shared" si="50"/>
        <v xml:space="preserve"> </v>
      </c>
      <c r="CZ24" s="162" t="str">
        <f t="shared" si="50"/>
        <v xml:space="preserve"> </v>
      </c>
      <c r="DA24" s="162" t="str">
        <f t="shared" si="50"/>
        <v xml:space="preserve"> </v>
      </c>
      <c r="DB24" s="162" t="str">
        <f t="shared" si="50"/>
        <v xml:space="preserve"> </v>
      </c>
      <c r="DC24" s="162" t="str">
        <f t="shared" si="51"/>
        <v xml:space="preserve"> </v>
      </c>
      <c r="DD24" s="162" t="str">
        <f t="shared" si="51"/>
        <v xml:space="preserve"> </v>
      </c>
      <c r="DE24" s="162" t="str">
        <f t="shared" si="51"/>
        <v xml:space="preserve"> </v>
      </c>
      <c r="DF24" s="162" t="str">
        <f t="shared" si="51"/>
        <v xml:space="preserve"> </v>
      </c>
      <c r="DG24" s="162" t="str">
        <f t="shared" si="51"/>
        <v xml:space="preserve"> </v>
      </c>
      <c r="DH24" s="162" t="str">
        <f t="shared" si="51"/>
        <v xml:space="preserve"> </v>
      </c>
      <c r="DI24" s="162" t="str">
        <f t="shared" si="51"/>
        <v xml:space="preserve"> </v>
      </c>
      <c r="DJ24" s="162" t="str">
        <f t="shared" si="51"/>
        <v xml:space="preserve"> </v>
      </c>
      <c r="DK24" s="162" t="str">
        <f t="shared" si="51"/>
        <v xml:space="preserve"> </v>
      </c>
      <c r="DL24" s="162" t="str">
        <f t="shared" si="51"/>
        <v xml:space="preserve"> </v>
      </c>
      <c r="DM24" s="162" t="str">
        <f t="shared" si="51"/>
        <v xml:space="preserve"> </v>
      </c>
      <c r="DN24" s="162" t="str">
        <f t="shared" si="51"/>
        <v xml:space="preserve"> </v>
      </c>
      <c r="DO24" s="162" t="str">
        <f t="shared" si="51"/>
        <v xml:space="preserve"> </v>
      </c>
      <c r="DP24" s="162" t="str">
        <f t="shared" si="51"/>
        <v xml:space="preserve"> </v>
      </c>
      <c r="DQ24" s="162" t="str">
        <f t="shared" si="52"/>
        <v xml:space="preserve"> </v>
      </c>
      <c r="DR24" s="162" t="str">
        <f t="shared" si="52"/>
        <v xml:space="preserve"> </v>
      </c>
      <c r="DS24" s="162" t="str">
        <f t="shared" si="52"/>
        <v xml:space="preserve"> </v>
      </c>
      <c r="DT24" s="162" t="str">
        <f t="shared" si="52"/>
        <v xml:space="preserve"> </v>
      </c>
      <c r="DU24" s="162" t="str">
        <f t="shared" si="52"/>
        <v xml:space="preserve"> </v>
      </c>
      <c r="DV24" s="162" t="str">
        <f t="shared" si="52"/>
        <v xml:space="preserve"> </v>
      </c>
      <c r="DW24" s="162" t="str">
        <f t="shared" si="52"/>
        <v xml:space="preserve"> </v>
      </c>
      <c r="DX24" s="162" t="str">
        <f t="shared" si="52"/>
        <v xml:space="preserve"> </v>
      </c>
      <c r="DY24" s="162" t="str">
        <f t="shared" si="52"/>
        <v xml:space="preserve"> </v>
      </c>
      <c r="DZ24" s="162" t="str">
        <f t="shared" si="52"/>
        <v xml:space="preserve"> </v>
      </c>
      <c r="EA24" s="162" t="str">
        <f t="shared" si="52"/>
        <v xml:space="preserve"> </v>
      </c>
      <c r="EB24" s="162" t="str">
        <f t="shared" si="52"/>
        <v xml:space="preserve"> </v>
      </c>
      <c r="EC24" s="162" t="str">
        <f t="shared" si="52"/>
        <v xml:space="preserve"> </v>
      </c>
      <c r="ED24" s="162" t="str">
        <f t="shared" si="52"/>
        <v xml:space="preserve"> </v>
      </c>
    </row>
    <row r="25" spans="1:134" s="124" customFormat="1" x14ac:dyDescent="0.2">
      <c r="A25" s="125">
        <v>2</v>
      </c>
      <c r="B25" s="189">
        <v>1.1100000000000001</v>
      </c>
      <c r="C25" s="126" t="s">
        <v>373</v>
      </c>
      <c r="D25" s="126"/>
      <c r="E25" s="127"/>
      <c r="F25" s="128"/>
      <c r="G25" s="129"/>
      <c r="H25" s="129"/>
      <c r="I25" s="180">
        <v>44364</v>
      </c>
      <c r="J25" s="130"/>
      <c r="K25" s="131"/>
      <c r="L25" s="180">
        <v>44377</v>
      </c>
      <c r="M25" s="185"/>
      <c r="N25" s="132">
        <v>1</v>
      </c>
      <c r="O25" s="172" t="s">
        <v>321</v>
      </c>
      <c r="P25" s="184">
        <f t="shared" si="40"/>
        <v>44364</v>
      </c>
      <c r="Q25" s="184">
        <f t="shared" ref="Q25:Q32" si="64">IF(P25=" - "," - ",MAX(L25,IF(K25&lt;&gt;"",P25+MAX(0,K25-1),WORKDAY.INTL(IF(NETWORKDAYS.INTL(P25,P25,weekend,holidays)=0,WORKDAY.INTL(P25,1,weekend,holidays),P25),MAX(0,J25-1),weekend,holidays))))</f>
        <v>44377</v>
      </c>
      <c r="R25" s="190">
        <f t="shared" ref="R25:R32" si="65">IF(OR(NOT(ISNUMBER(P25)),NOT(ISNUMBER(Q25)))," - ",NETWORKDAYS.INTL(P25,Q25,weekend,holidays))</f>
        <v>10</v>
      </c>
      <c r="S25" s="190">
        <f t="shared" ref="S25:S32" si="66">IF(OR(NOT(ISNUMBER(P25)),NOT(ISNUMBER(Q25)))," - ",Q25-P25+1)</f>
        <v>14</v>
      </c>
      <c r="T25" s="140"/>
      <c r="U25" s="140"/>
      <c r="V25" s="133"/>
      <c r="W25" s="166" t="str">
        <f t="shared" si="43"/>
        <v xml:space="preserve"> </v>
      </c>
      <c r="X25" s="166" t="str">
        <f t="shared" si="43"/>
        <v xml:space="preserve"> </v>
      </c>
      <c r="Y25" s="166" t="str">
        <f t="shared" si="43"/>
        <v xml:space="preserve"> </v>
      </c>
      <c r="Z25" s="166" t="str">
        <f t="shared" si="43"/>
        <v xml:space="preserve"> </v>
      </c>
      <c r="AA25" s="166" t="str">
        <f t="shared" si="43"/>
        <v xml:space="preserve"> </v>
      </c>
      <c r="AB25" s="166" t="str">
        <f t="shared" si="43"/>
        <v xml:space="preserve"> </v>
      </c>
      <c r="AC25" s="166" t="str">
        <f t="shared" si="43"/>
        <v xml:space="preserve"> </v>
      </c>
      <c r="AD25" s="166" t="str">
        <f t="shared" si="43"/>
        <v xml:space="preserve"> </v>
      </c>
      <c r="AE25" s="166" t="str">
        <f t="shared" si="43"/>
        <v xml:space="preserve"> </v>
      </c>
      <c r="AF25" s="166" t="str">
        <f t="shared" si="43"/>
        <v xml:space="preserve"> </v>
      </c>
      <c r="AG25" s="166" t="str">
        <f t="shared" si="44"/>
        <v xml:space="preserve"> </v>
      </c>
      <c r="AH25" s="166" t="str">
        <f t="shared" si="44"/>
        <v xml:space="preserve"> </v>
      </c>
      <c r="AI25" s="166" t="str">
        <f t="shared" si="44"/>
        <v xml:space="preserve"> </v>
      </c>
      <c r="AJ25" s="166" t="str">
        <f t="shared" si="44"/>
        <v xml:space="preserve"> </v>
      </c>
      <c r="AK25" s="166" t="str">
        <f t="shared" si="44"/>
        <v xml:space="preserve"> </v>
      </c>
      <c r="AL25" s="166" t="str">
        <f t="shared" si="44"/>
        <v xml:space="preserve"> </v>
      </c>
      <c r="AM25" s="166" t="str">
        <f t="shared" si="44"/>
        <v xml:space="preserve"> </v>
      </c>
      <c r="AN25" s="166" t="str">
        <f t="shared" si="44"/>
        <v xml:space="preserve"> </v>
      </c>
      <c r="AO25" s="166" t="str">
        <f t="shared" si="44"/>
        <v xml:space="preserve"> </v>
      </c>
      <c r="AP25" s="166" t="str">
        <f t="shared" si="44"/>
        <v xml:space="preserve"> </v>
      </c>
      <c r="AQ25" s="166" t="str">
        <f t="shared" si="45"/>
        <v xml:space="preserve"> </v>
      </c>
      <c r="AR25" s="166" t="str">
        <f t="shared" si="45"/>
        <v xml:space="preserve"> </v>
      </c>
      <c r="AS25" s="166" t="str">
        <f t="shared" si="45"/>
        <v xml:space="preserve"> </v>
      </c>
      <c r="AT25" s="166" t="str">
        <f t="shared" si="45"/>
        <v xml:space="preserve"> </v>
      </c>
      <c r="AU25" s="166" t="str">
        <f t="shared" si="45"/>
        <v xml:space="preserve"> </v>
      </c>
      <c r="AV25" s="166" t="str">
        <f t="shared" si="45"/>
        <v xml:space="preserve"> </v>
      </c>
      <c r="AW25" s="166" t="str">
        <f t="shared" si="45"/>
        <v xml:space="preserve"> </v>
      </c>
      <c r="AX25" s="166" t="str">
        <f t="shared" si="45"/>
        <v xml:space="preserve"> </v>
      </c>
      <c r="AY25" s="166" t="str">
        <f t="shared" si="45"/>
        <v xml:space="preserve"> </v>
      </c>
      <c r="AZ25" s="166" t="str">
        <f t="shared" si="45"/>
        <v xml:space="preserve"> </v>
      </c>
      <c r="BA25" s="166" t="str">
        <f t="shared" si="46"/>
        <v xml:space="preserve"> </v>
      </c>
      <c r="BB25" s="166" t="str">
        <f t="shared" si="46"/>
        <v xml:space="preserve"> </v>
      </c>
      <c r="BC25" s="166" t="str">
        <f t="shared" si="46"/>
        <v xml:space="preserve"> </v>
      </c>
      <c r="BD25" s="166" t="str">
        <f t="shared" si="46"/>
        <v xml:space="preserve"> </v>
      </c>
      <c r="BE25" s="166" t="str">
        <f t="shared" si="46"/>
        <v xml:space="preserve"> </v>
      </c>
      <c r="BF25" s="166" t="str">
        <f t="shared" si="46"/>
        <v xml:space="preserve"> </v>
      </c>
      <c r="BG25" s="166" t="str">
        <f t="shared" si="46"/>
        <v xml:space="preserve"> </v>
      </c>
      <c r="BH25" s="166" t="str">
        <f t="shared" si="46"/>
        <v xml:space="preserve"> </v>
      </c>
      <c r="BI25" s="166" t="str">
        <f t="shared" si="46"/>
        <v xml:space="preserve"> </v>
      </c>
      <c r="BJ25" s="166" t="str">
        <f t="shared" si="46"/>
        <v xml:space="preserve"> </v>
      </c>
      <c r="BK25" s="166" t="str">
        <f t="shared" si="47"/>
        <v xml:space="preserve"> </v>
      </c>
      <c r="BL25" s="166" t="str">
        <f t="shared" si="47"/>
        <v xml:space="preserve"> </v>
      </c>
      <c r="BM25" s="166" t="str">
        <f t="shared" si="47"/>
        <v xml:space="preserve"> </v>
      </c>
      <c r="BN25" s="166" t="str">
        <f t="shared" si="47"/>
        <v xml:space="preserve"> </v>
      </c>
      <c r="BO25" s="166" t="str">
        <f t="shared" si="47"/>
        <v xml:space="preserve"> </v>
      </c>
      <c r="BP25" s="166" t="str">
        <f t="shared" si="47"/>
        <v xml:space="preserve"> </v>
      </c>
      <c r="BQ25" s="166" t="str">
        <f t="shared" si="47"/>
        <v xml:space="preserve"> </v>
      </c>
      <c r="BR25" s="166" t="str">
        <f t="shared" si="47"/>
        <v xml:space="preserve"> </v>
      </c>
      <c r="BS25" s="166" t="str">
        <f t="shared" si="47"/>
        <v xml:space="preserve"> </v>
      </c>
      <c r="BT25" s="166" t="str">
        <f t="shared" si="47"/>
        <v xml:space="preserve"> </v>
      </c>
      <c r="BU25" s="166" t="str">
        <f t="shared" si="48"/>
        <v xml:space="preserve"> </v>
      </c>
      <c r="BV25" s="166" t="str">
        <f t="shared" si="48"/>
        <v xml:space="preserve"> </v>
      </c>
      <c r="BW25" s="166" t="str">
        <f t="shared" si="48"/>
        <v xml:space="preserve"> </v>
      </c>
      <c r="BX25" s="166" t="str">
        <f t="shared" si="48"/>
        <v xml:space="preserve"> </v>
      </c>
      <c r="BY25" s="166" t="str">
        <f t="shared" si="48"/>
        <v xml:space="preserve"> </v>
      </c>
      <c r="BZ25" s="166" t="str">
        <f t="shared" si="48"/>
        <v xml:space="preserve"> </v>
      </c>
      <c r="CA25" s="162" t="str">
        <f t="shared" si="48"/>
        <v xml:space="preserve"> </v>
      </c>
      <c r="CB25" s="162" t="str">
        <f t="shared" si="48"/>
        <v xml:space="preserve"> </v>
      </c>
      <c r="CC25" s="162" t="str">
        <f t="shared" si="48"/>
        <v xml:space="preserve"> </v>
      </c>
      <c r="CD25" s="162" t="str">
        <f t="shared" si="48"/>
        <v xml:space="preserve"> </v>
      </c>
      <c r="CE25" s="162" t="str">
        <f t="shared" si="48"/>
        <v xml:space="preserve"> </v>
      </c>
      <c r="CF25" s="162" t="str">
        <f t="shared" si="48"/>
        <v xml:space="preserve"> </v>
      </c>
      <c r="CG25" s="162" t="str">
        <f t="shared" si="48"/>
        <v xml:space="preserve"> </v>
      </c>
      <c r="CH25" s="162" t="str">
        <f t="shared" si="49"/>
        <v xml:space="preserve"> </v>
      </c>
      <c r="CI25" s="162" t="str">
        <f t="shared" si="49"/>
        <v xml:space="preserve"> </v>
      </c>
      <c r="CJ25" s="162" t="str">
        <f t="shared" si="49"/>
        <v xml:space="preserve"> </v>
      </c>
      <c r="CK25" s="162" t="str">
        <f t="shared" si="49"/>
        <v xml:space="preserve"> </v>
      </c>
      <c r="CL25" s="162" t="str">
        <f t="shared" si="49"/>
        <v xml:space="preserve"> </v>
      </c>
      <c r="CM25" s="162" t="str">
        <f t="shared" si="49"/>
        <v xml:space="preserve"> </v>
      </c>
      <c r="CN25" s="162" t="str">
        <f t="shared" si="49"/>
        <v xml:space="preserve"> </v>
      </c>
      <c r="CO25" s="162" t="str">
        <f t="shared" si="50"/>
        <v xml:space="preserve"> </v>
      </c>
      <c r="CP25" s="162" t="str">
        <f t="shared" si="50"/>
        <v xml:space="preserve"> </v>
      </c>
      <c r="CQ25" s="162" t="str">
        <f t="shared" si="50"/>
        <v xml:space="preserve"> </v>
      </c>
      <c r="CR25" s="162" t="str">
        <f t="shared" si="50"/>
        <v xml:space="preserve"> </v>
      </c>
      <c r="CS25" s="162" t="str">
        <f t="shared" si="50"/>
        <v xml:space="preserve"> </v>
      </c>
      <c r="CT25" s="162" t="str">
        <f t="shared" si="50"/>
        <v xml:space="preserve"> </v>
      </c>
      <c r="CU25" s="162" t="str">
        <f t="shared" si="50"/>
        <v xml:space="preserve"> </v>
      </c>
      <c r="CV25" s="162" t="str">
        <f t="shared" si="50"/>
        <v xml:space="preserve"> </v>
      </c>
      <c r="CW25" s="162" t="str">
        <f t="shared" si="50"/>
        <v xml:space="preserve"> </v>
      </c>
      <c r="CX25" s="162" t="str">
        <f t="shared" si="50"/>
        <v xml:space="preserve"> </v>
      </c>
      <c r="CY25" s="162" t="str">
        <f t="shared" si="50"/>
        <v xml:space="preserve"> </v>
      </c>
      <c r="CZ25" s="162" t="str">
        <f t="shared" si="50"/>
        <v xml:space="preserve"> </v>
      </c>
      <c r="DA25" s="162" t="str">
        <f t="shared" si="50"/>
        <v xml:space="preserve"> </v>
      </c>
      <c r="DB25" s="162" t="str">
        <f t="shared" si="50"/>
        <v xml:space="preserve"> </v>
      </c>
      <c r="DC25" s="162" t="str">
        <f t="shared" si="51"/>
        <v xml:space="preserve"> </v>
      </c>
      <c r="DD25" s="162" t="str">
        <f t="shared" si="51"/>
        <v xml:space="preserve"> </v>
      </c>
      <c r="DE25" s="162" t="str">
        <f t="shared" si="51"/>
        <v xml:space="preserve"> </v>
      </c>
      <c r="DF25" s="162" t="str">
        <f t="shared" si="51"/>
        <v xml:space="preserve"> </v>
      </c>
      <c r="DG25" s="162" t="str">
        <f t="shared" si="51"/>
        <v xml:space="preserve"> </v>
      </c>
      <c r="DH25" s="162" t="str">
        <f t="shared" si="51"/>
        <v xml:space="preserve"> </v>
      </c>
      <c r="DI25" s="162" t="str">
        <f t="shared" si="51"/>
        <v xml:space="preserve"> </v>
      </c>
      <c r="DJ25" s="162" t="str">
        <f t="shared" si="51"/>
        <v xml:space="preserve"> </v>
      </c>
      <c r="DK25" s="162" t="str">
        <f t="shared" si="51"/>
        <v xml:space="preserve"> </v>
      </c>
      <c r="DL25" s="162" t="str">
        <f t="shared" si="51"/>
        <v xml:space="preserve"> </v>
      </c>
      <c r="DM25" s="162" t="str">
        <f t="shared" si="51"/>
        <v xml:space="preserve"> </v>
      </c>
      <c r="DN25" s="162" t="str">
        <f t="shared" si="51"/>
        <v xml:space="preserve"> </v>
      </c>
      <c r="DO25" s="162" t="str">
        <f t="shared" si="51"/>
        <v xml:space="preserve"> </v>
      </c>
      <c r="DP25" s="162" t="str">
        <f t="shared" si="51"/>
        <v xml:space="preserve"> </v>
      </c>
      <c r="DQ25" s="162" t="str">
        <f t="shared" si="52"/>
        <v xml:space="preserve"> </v>
      </c>
      <c r="DR25" s="162" t="str">
        <f t="shared" si="52"/>
        <v xml:space="preserve"> </v>
      </c>
      <c r="DS25" s="162" t="str">
        <f t="shared" si="52"/>
        <v xml:space="preserve"> </v>
      </c>
      <c r="DT25" s="162" t="str">
        <f t="shared" si="52"/>
        <v xml:space="preserve"> </v>
      </c>
      <c r="DU25" s="162" t="str">
        <f t="shared" si="52"/>
        <v xml:space="preserve"> </v>
      </c>
      <c r="DV25" s="162" t="str">
        <f t="shared" si="52"/>
        <v xml:space="preserve"> </v>
      </c>
      <c r="DW25" s="162" t="str">
        <f t="shared" si="52"/>
        <v xml:space="preserve"> </v>
      </c>
      <c r="DX25" s="162" t="str">
        <f t="shared" si="52"/>
        <v xml:space="preserve"> </v>
      </c>
      <c r="DY25" s="162" t="str">
        <f t="shared" si="52"/>
        <v xml:space="preserve"> </v>
      </c>
      <c r="DZ25" s="162" t="str">
        <f t="shared" si="52"/>
        <v xml:space="preserve"> </v>
      </c>
      <c r="EA25" s="162" t="str">
        <f t="shared" si="52"/>
        <v xml:space="preserve"> </v>
      </c>
      <c r="EB25" s="162" t="str">
        <f t="shared" si="52"/>
        <v xml:space="preserve"> </v>
      </c>
      <c r="EC25" s="162" t="str">
        <f t="shared" si="52"/>
        <v xml:space="preserve"> </v>
      </c>
      <c r="ED25" s="162" t="str">
        <f t="shared" si="52"/>
        <v xml:space="preserve"> </v>
      </c>
    </row>
    <row r="26" spans="1:134" s="124" customFormat="1" x14ac:dyDescent="0.2">
      <c r="A26" s="125">
        <v>2</v>
      </c>
      <c r="B26" s="189">
        <v>1.1200000000000001</v>
      </c>
      <c r="C26" s="126" t="s">
        <v>370</v>
      </c>
      <c r="D26" s="126"/>
      <c r="E26" s="127"/>
      <c r="F26" s="128"/>
      <c r="G26" s="129"/>
      <c r="H26" s="129"/>
      <c r="I26" s="180">
        <v>44364</v>
      </c>
      <c r="J26" s="130"/>
      <c r="K26" s="131"/>
      <c r="L26" s="180">
        <v>44377</v>
      </c>
      <c r="M26" s="185"/>
      <c r="N26" s="132">
        <v>1</v>
      </c>
      <c r="O26" s="172" t="s">
        <v>321</v>
      </c>
      <c r="P26" s="184">
        <f t="shared" si="40"/>
        <v>44364</v>
      </c>
      <c r="Q26" s="184">
        <f t="shared" si="64"/>
        <v>44377</v>
      </c>
      <c r="R26" s="190">
        <f t="shared" si="65"/>
        <v>10</v>
      </c>
      <c r="S26" s="190">
        <f t="shared" si="66"/>
        <v>14</v>
      </c>
      <c r="T26" s="140"/>
      <c r="U26" s="140"/>
      <c r="V26" s="133"/>
      <c r="W26" s="166" t="str">
        <f t="shared" si="43"/>
        <v xml:space="preserve"> </v>
      </c>
      <c r="X26" s="166" t="str">
        <f t="shared" si="43"/>
        <v xml:space="preserve"> </v>
      </c>
      <c r="Y26" s="166" t="str">
        <f t="shared" si="43"/>
        <v xml:space="preserve"> </v>
      </c>
      <c r="Z26" s="166" t="str">
        <f t="shared" si="43"/>
        <v xml:space="preserve"> </v>
      </c>
      <c r="AA26" s="166" t="str">
        <f t="shared" si="43"/>
        <v xml:space="preserve"> </v>
      </c>
      <c r="AB26" s="166" t="str">
        <f t="shared" si="43"/>
        <v xml:space="preserve"> </v>
      </c>
      <c r="AC26" s="166" t="str">
        <f t="shared" si="43"/>
        <v xml:space="preserve"> </v>
      </c>
      <c r="AD26" s="166" t="str">
        <f t="shared" si="43"/>
        <v xml:space="preserve"> </v>
      </c>
      <c r="AE26" s="166" t="str">
        <f t="shared" si="43"/>
        <v xml:space="preserve"> </v>
      </c>
      <c r="AF26" s="166" t="str">
        <f t="shared" si="43"/>
        <v xml:space="preserve"> </v>
      </c>
      <c r="AG26" s="166" t="str">
        <f t="shared" si="44"/>
        <v xml:space="preserve"> </v>
      </c>
      <c r="AH26" s="166" t="str">
        <f t="shared" si="44"/>
        <v xml:space="preserve"> </v>
      </c>
      <c r="AI26" s="166" t="str">
        <f t="shared" si="44"/>
        <v xml:space="preserve"> </v>
      </c>
      <c r="AJ26" s="166" t="str">
        <f t="shared" si="44"/>
        <v xml:space="preserve"> </v>
      </c>
      <c r="AK26" s="166" t="str">
        <f t="shared" si="44"/>
        <v xml:space="preserve"> </v>
      </c>
      <c r="AL26" s="166" t="str">
        <f t="shared" si="44"/>
        <v xml:space="preserve"> </v>
      </c>
      <c r="AM26" s="166" t="str">
        <f t="shared" si="44"/>
        <v xml:space="preserve"> </v>
      </c>
      <c r="AN26" s="166" t="str">
        <f t="shared" si="44"/>
        <v xml:space="preserve"> </v>
      </c>
      <c r="AO26" s="166" t="str">
        <f t="shared" si="44"/>
        <v xml:space="preserve"> </v>
      </c>
      <c r="AP26" s="166" t="str">
        <f t="shared" si="44"/>
        <v xml:space="preserve"> </v>
      </c>
      <c r="AQ26" s="166" t="str">
        <f t="shared" si="45"/>
        <v xml:space="preserve"> </v>
      </c>
      <c r="AR26" s="166" t="str">
        <f t="shared" si="45"/>
        <v xml:space="preserve"> </v>
      </c>
      <c r="AS26" s="166" t="str">
        <f t="shared" si="45"/>
        <v xml:space="preserve"> </v>
      </c>
      <c r="AT26" s="166" t="str">
        <f t="shared" si="45"/>
        <v xml:space="preserve"> </v>
      </c>
      <c r="AU26" s="166" t="str">
        <f t="shared" si="45"/>
        <v xml:space="preserve"> </v>
      </c>
      <c r="AV26" s="166" t="str">
        <f t="shared" si="45"/>
        <v xml:space="preserve"> </v>
      </c>
      <c r="AW26" s="166" t="str">
        <f t="shared" si="45"/>
        <v xml:space="preserve"> </v>
      </c>
      <c r="AX26" s="166" t="str">
        <f t="shared" si="45"/>
        <v xml:space="preserve"> </v>
      </c>
      <c r="AY26" s="166" t="str">
        <f t="shared" si="45"/>
        <v xml:space="preserve"> </v>
      </c>
      <c r="AZ26" s="166" t="str">
        <f t="shared" si="45"/>
        <v xml:space="preserve"> </v>
      </c>
      <c r="BA26" s="166" t="str">
        <f t="shared" si="46"/>
        <v xml:space="preserve"> </v>
      </c>
      <c r="BB26" s="166" t="str">
        <f t="shared" si="46"/>
        <v xml:space="preserve"> </v>
      </c>
      <c r="BC26" s="166" t="str">
        <f t="shared" si="46"/>
        <v xml:space="preserve"> </v>
      </c>
      <c r="BD26" s="166" t="str">
        <f t="shared" si="46"/>
        <v xml:space="preserve"> </v>
      </c>
      <c r="BE26" s="166" t="str">
        <f t="shared" si="46"/>
        <v xml:space="preserve"> </v>
      </c>
      <c r="BF26" s="166" t="str">
        <f t="shared" si="46"/>
        <v xml:space="preserve"> </v>
      </c>
      <c r="BG26" s="166" t="str">
        <f t="shared" si="46"/>
        <v xml:space="preserve"> </v>
      </c>
      <c r="BH26" s="166" t="str">
        <f t="shared" si="46"/>
        <v xml:space="preserve"> </v>
      </c>
      <c r="BI26" s="166" t="str">
        <f t="shared" si="46"/>
        <v xml:space="preserve"> </v>
      </c>
      <c r="BJ26" s="166" t="str">
        <f t="shared" si="46"/>
        <v xml:space="preserve"> </v>
      </c>
      <c r="BK26" s="166" t="str">
        <f t="shared" si="47"/>
        <v xml:space="preserve"> </v>
      </c>
      <c r="BL26" s="166" t="str">
        <f t="shared" si="47"/>
        <v xml:space="preserve"> </v>
      </c>
      <c r="BM26" s="166" t="str">
        <f t="shared" si="47"/>
        <v xml:space="preserve"> </v>
      </c>
      <c r="BN26" s="166" t="str">
        <f t="shared" si="47"/>
        <v xml:space="preserve"> </v>
      </c>
      <c r="BO26" s="166" t="str">
        <f t="shared" si="47"/>
        <v xml:space="preserve"> </v>
      </c>
      <c r="BP26" s="166" t="str">
        <f t="shared" si="47"/>
        <v xml:space="preserve"> </v>
      </c>
      <c r="BQ26" s="166" t="str">
        <f t="shared" si="47"/>
        <v xml:space="preserve"> </v>
      </c>
      <c r="BR26" s="166" t="str">
        <f t="shared" si="47"/>
        <v xml:space="preserve"> </v>
      </c>
      <c r="BS26" s="166" t="str">
        <f t="shared" si="47"/>
        <v xml:space="preserve"> </v>
      </c>
      <c r="BT26" s="166" t="str">
        <f t="shared" si="47"/>
        <v xml:space="preserve"> </v>
      </c>
      <c r="BU26" s="166" t="str">
        <f t="shared" si="48"/>
        <v xml:space="preserve"> </v>
      </c>
      <c r="BV26" s="166" t="str">
        <f t="shared" si="48"/>
        <v xml:space="preserve"> </v>
      </c>
      <c r="BW26" s="166" t="str">
        <f t="shared" si="48"/>
        <v xml:space="preserve"> </v>
      </c>
      <c r="BX26" s="166" t="str">
        <f t="shared" si="48"/>
        <v xml:space="preserve"> </v>
      </c>
      <c r="BY26" s="166" t="str">
        <f t="shared" si="48"/>
        <v xml:space="preserve"> </v>
      </c>
      <c r="BZ26" s="166" t="str">
        <f t="shared" si="48"/>
        <v xml:space="preserve"> </v>
      </c>
      <c r="CA26" s="162" t="str">
        <f t="shared" si="48"/>
        <v xml:space="preserve"> </v>
      </c>
      <c r="CB26" s="162" t="str">
        <f t="shared" si="48"/>
        <v xml:space="preserve"> </v>
      </c>
      <c r="CC26" s="162" t="str">
        <f t="shared" si="48"/>
        <v xml:space="preserve"> </v>
      </c>
      <c r="CD26" s="162" t="str">
        <f t="shared" si="48"/>
        <v xml:space="preserve"> </v>
      </c>
      <c r="CE26" s="162" t="str">
        <f t="shared" si="48"/>
        <v xml:space="preserve"> </v>
      </c>
      <c r="CF26" s="162" t="str">
        <f t="shared" si="48"/>
        <v xml:space="preserve"> </v>
      </c>
      <c r="CG26" s="162" t="str">
        <f t="shared" si="48"/>
        <v xml:space="preserve"> </v>
      </c>
      <c r="CH26" s="162" t="str">
        <f t="shared" si="49"/>
        <v xml:space="preserve"> </v>
      </c>
      <c r="CI26" s="162" t="str">
        <f t="shared" si="49"/>
        <v xml:space="preserve"> </v>
      </c>
      <c r="CJ26" s="162" t="str">
        <f t="shared" si="49"/>
        <v xml:space="preserve"> </v>
      </c>
      <c r="CK26" s="162" t="str">
        <f t="shared" si="49"/>
        <v xml:space="preserve"> </v>
      </c>
      <c r="CL26" s="162" t="str">
        <f t="shared" si="49"/>
        <v xml:space="preserve"> </v>
      </c>
      <c r="CM26" s="162" t="str">
        <f t="shared" si="49"/>
        <v xml:space="preserve"> </v>
      </c>
      <c r="CN26" s="162" t="str">
        <f t="shared" si="49"/>
        <v xml:space="preserve"> </v>
      </c>
      <c r="CO26" s="162" t="str">
        <f t="shared" si="50"/>
        <v xml:space="preserve"> </v>
      </c>
      <c r="CP26" s="162" t="str">
        <f t="shared" si="50"/>
        <v xml:space="preserve"> </v>
      </c>
      <c r="CQ26" s="162" t="str">
        <f t="shared" si="50"/>
        <v xml:space="preserve"> </v>
      </c>
      <c r="CR26" s="162" t="str">
        <f t="shared" si="50"/>
        <v xml:space="preserve"> </v>
      </c>
      <c r="CS26" s="162" t="str">
        <f t="shared" si="50"/>
        <v xml:space="preserve"> </v>
      </c>
      <c r="CT26" s="162" t="str">
        <f t="shared" si="50"/>
        <v xml:space="preserve"> </v>
      </c>
      <c r="CU26" s="162" t="str">
        <f t="shared" si="50"/>
        <v xml:space="preserve"> </v>
      </c>
      <c r="CV26" s="162" t="str">
        <f t="shared" si="50"/>
        <v xml:space="preserve"> </v>
      </c>
      <c r="CW26" s="162" t="str">
        <f t="shared" si="50"/>
        <v xml:space="preserve"> </v>
      </c>
      <c r="CX26" s="162" t="str">
        <f t="shared" si="50"/>
        <v xml:space="preserve"> </v>
      </c>
      <c r="CY26" s="162" t="str">
        <f t="shared" si="50"/>
        <v xml:space="preserve"> </v>
      </c>
      <c r="CZ26" s="162" t="str">
        <f t="shared" si="50"/>
        <v xml:space="preserve"> </v>
      </c>
      <c r="DA26" s="162" t="str">
        <f t="shared" si="50"/>
        <v xml:space="preserve"> </v>
      </c>
      <c r="DB26" s="162" t="str">
        <f t="shared" si="50"/>
        <v xml:space="preserve"> </v>
      </c>
      <c r="DC26" s="162" t="str">
        <f t="shared" si="51"/>
        <v xml:space="preserve"> </v>
      </c>
      <c r="DD26" s="162" t="str">
        <f t="shared" si="51"/>
        <v xml:space="preserve"> </v>
      </c>
      <c r="DE26" s="162" t="str">
        <f t="shared" si="51"/>
        <v xml:space="preserve"> </v>
      </c>
      <c r="DF26" s="162" t="str">
        <f t="shared" si="51"/>
        <v xml:space="preserve"> </v>
      </c>
      <c r="DG26" s="162" t="str">
        <f t="shared" si="51"/>
        <v xml:space="preserve"> </v>
      </c>
      <c r="DH26" s="162" t="str">
        <f t="shared" si="51"/>
        <v xml:space="preserve"> </v>
      </c>
      <c r="DI26" s="162" t="str">
        <f t="shared" si="51"/>
        <v xml:space="preserve"> </v>
      </c>
      <c r="DJ26" s="162" t="str">
        <f t="shared" si="51"/>
        <v xml:space="preserve"> </v>
      </c>
      <c r="DK26" s="162" t="str">
        <f t="shared" si="51"/>
        <v xml:space="preserve"> </v>
      </c>
      <c r="DL26" s="162" t="str">
        <f t="shared" si="51"/>
        <v xml:space="preserve"> </v>
      </c>
      <c r="DM26" s="162" t="str">
        <f t="shared" si="51"/>
        <v xml:space="preserve"> </v>
      </c>
      <c r="DN26" s="162" t="str">
        <f t="shared" si="51"/>
        <v xml:space="preserve"> </v>
      </c>
      <c r="DO26" s="162" t="str">
        <f t="shared" si="51"/>
        <v xml:space="preserve"> </v>
      </c>
      <c r="DP26" s="162" t="str">
        <f t="shared" si="51"/>
        <v xml:space="preserve"> </v>
      </c>
      <c r="DQ26" s="162" t="str">
        <f t="shared" si="52"/>
        <v xml:space="preserve"> </v>
      </c>
      <c r="DR26" s="162" t="str">
        <f t="shared" si="52"/>
        <v xml:space="preserve"> </v>
      </c>
      <c r="DS26" s="162" t="str">
        <f t="shared" si="52"/>
        <v xml:space="preserve"> </v>
      </c>
      <c r="DT26" s="162" t="str">
        <f t="shared" si="52"/>
        <v xml:space="preserve"> </v>
      </c>
      <c r="DU26" s="162" t="str">
        <f t="shared" si="52"/>
        <v xml:space="preserve"> </v>
      </c>
      <c r="DV26" s="162" t="str">
        <f t="shared" si="52"/>
        <v xml:space="preserve"> </v>
      </c>
      <c r="DW26" s="162" t="str">
        <f t="shared" si="52"/>
        <v xml:space="preserve"> </v>
      </c>
      <c r="DX26" s="162" t="str">
        <f t="shared" si="52"/>
        <v xml:space="preserve"> </v>
      </c>
      <c r="DY26" s="162" t="str">
        <f t="shared" si="52"/>
        <v xml:space="preserve"> </v>
      </c>
      <c r="DZ26" s="162" t="str">
        <f t="shared" si="52"/>
        <v xml:space="preserve"> </v>
      </c>
      <c r="EA26" s="162" t="str">
        <f t="shared" si="52"/>
        <v xml:space="preserve"> </v>
      </c>
      <c r="EB26" s="162" t="str">
        <f t="shared" si="52"/>
        <v xml:space="preserve"> </v>
      </c>
      <c r="EC26" s="162" t="str">
        <f t="shared" si="52"/>
        <v xml:space="preserve"> </v>
      </c>
      <c r="ED26" s="162" t="str">
        <f t="shared" si="52"/>
        <v xml:space="preserve"> </v>
      </c>
    </row>
    <row r="27" spans="1:134" s="124" customFormat="1" x14ac:dyDescent="0.2">
      <c r="A27" s="125">
        <v>2</v>
      </c>
      <c r="B27" s="189">
        <v>1.1299999999999999</v>
      </c>
      <c r="C27" s="126" t="s">
        <v>375</v>
      </c>
      <c r="D27" s="126"/>
      <c r="E27" s="127"/>
      <c r="F27" s="128"/>
      <c r="G27" s="129"/>
      <c r="H27" s="129"/>
      <c r="I27" s="180">
        <v>44364</v>
      </c>
      <c r="J27" s="130"/>
      <c r="K27" s="131"/>
      <c r="L27" s="180">
        <v>44377</v>
      </c>
      <c r="M27" s="185"/>
      <c r="N27" s="132">
        <v>1</v>
      </c>
      <c r="O27" s="172" t="s">
        <v>321</v>
      </c>
      <c r="P27" s="184">
        <f t="shared" si="40"/>
        <v>44364</v>
      </c>
      <c r="Q27" s="184">
        <f t="shared" si="64"/>
        <v>44377</v>
      </c>
      <c r="R27" s="190">
        <f t="shared" si="65"/>
        <v>10</v>
      </c>
      <c r="S27" s="190">
        <f t="shared" si="66"/>
        <v>14</v>
      </c>
      <c r="T27" s="140"/>
      <c r="U27" s="140"/>
      <c r="V27" s="133"/>
      <c r="W27" s="166" t="str">
        <f t="shared" si="43"/>
        <v xml:space="preserve"> </v>
      </c>
      <c r="X27" s="166" t="str">
        <f t="shared" si="43"/>
        <v xml:space="preserve"> </v>
      </c>
      <c r="Y27" s="166" t="str">
        <f t="shared" si="43"/>
        <v xml:space="preserve"> </v>
      </c>
      <c r="Z27" s="166" t="str">
        <f t="shared" si="43"/>
        <v xml:space="preserve"> </v>
      </c>
      <c r="AA27" s="166" t="str">
        <f t="shared" si="43"/>
        <v xml:space="preserve"> </v>
      </c>
      <c r="AB27" s="166" t="str">
        <f t="shared" si="43"/>
        <v xml:space="preserve"> </v>
      </c>
      <c r="AC27" s="166" t="str">
        <f t="shared" si="43"/>
        <v xml:space="preserve"> </v>
      </c>
      <c r="AD27" s="166" t="str">
        <f t="shared" si="43"/>
        <v xml:space="preserve"> </v>
      </c>
      <c r="AE27" s="166" t="str">
        <f t="shared" si="43"/>
        <v xml:space="preserve"> </v>
      </c>
      <c r="AF27" s="166" t="str">
        <f t="shared" si="43"/>
        <v xml:space="preserve"> </v>
      </c>
      <c r="AG27" s="166" t="str">
        <f t="shared" si="44"/>
        <v xml:space="preserve"> </v>
      </c>
      <c r="AH27" s="166" t="str">
        <f t="shared" si="44"/>
        <v xml:space="preserve"> </v>
      </c>
      <c r="AI27" s="166" t="str">
        <f t="shared" si="44"/>
        <v xml:space="preserve"> </v>
      </c>
      <c r="AJ27" s="166" t="str">
        <f t="shared" si="44"/>
        <v xml:space="preserve"> </v>
      </c>
      <c r="AK27" s="166" t="str">
        <f t="shared" si="44"/>
        <v xml:space="preserve"> </v>
      </c>
      <c r="AL27" s="166" t="str">
        <f t="shared" si="44"/>
        <v xml:space="preserve"> </v>
      </c>
      <c r="AM27" s="166" t="str">
        <f t="shared" si="44"/>
        <v xml:space="preserve"> </v>
      </c>
      <c r="AN27" s="166" t="str">
        <f t="shared" si="44"/>
        <v xml:space="preserve"> </v>
      </c>
      <c r="AO27" s="166" t="str">
        <f t="shared" si="44"/>
        <v xml:space="preserve"> </v>
      </c>
      <c r="AP27" s="166" t="str">
        <f t="shared" si="44"/>
        <v xml:space="preserve"> </v>
      </c>
      <c r="AQ27" s="166" t="str">
        <f t="shared" si="45"/>
        <v xml:space="preserve"> </v>
      </c>
      <c r="AR27" s="166" t="str">
        <f t="shared" si="45"/>
        <v xml:space="preserve"> </v>
      </c>
      <c r="AS27" s="166" t="str">
        <f t="shared" si="45"/>
        <v xml:space="preserve"> </v>
      </c>
      <c r="AT27" s="166" t="str">
        <f t="shared" si="45"/>
        <v xml:space="preserve"> </v>
      </c>
      <c r="AU27" s="166" t="str">
        <f t="shared" si="45"/>
        <v xml:space="preserve"> </v>
      </c>
      <c r="AV27" s="166" t="str">
        <f t="shared" si="45"/>
        <v xml:space="preserve"> </v>
      </c>
      <c r="AW27" s="166" t="str">
        <f t="shared" si="45"/>
        <v xml:space="preserve"> </v>
      </c>
      <c r="AX27" s="166" t="str">
        <f t="shared" si="45"/>
        <v xml:space="preserve"> </v>
      </c>
      <c r="AY27" s="166" t="str">
        <f t="shared" si="45"/>
        <v xml:space="preserve"> </v>
      </c>
      <c r="AZ27" s="166" t="str">
        <f t="shared" si="45"/>
        <v xml:space="preserve"> </v>
      </c>
      <c r="BA27" s="166" t="str">
        <f t="shared" si="46"/>
        <v xml:space="preserve"> </v>
      </c>
      <c r="BB27" s="166" t="str">
        <f t="shared" si="46"/>
        <v xml:space="preserve"> </v>
      </c>
      <c r="BC27" s="166" t="str">
        <f t="shared" si="46"/>
        <v xml:space="preserve"> </v>
      </c>
      <c r="BD27" s="166" t="str">
        <f t="shared" si="46"/>
        <v xml:space="preserve"> </v>
      </c>
      <c r="BE27" s="166" t="str">
        <f t="shared" si="46"/>
        <v xml:space="preserve"> </v>
      </c>
      <c r="BF27" s="166" t="str">
        <f t="shared" si="46"/>
        <v xml:space="preserve"> </v>
      </c>
      <c r="BG27" s="166" t="str">
        <f t="shared" si="46"/>
        <v xml:space="preserve"> </v>
      </c>
      <c r="BH27" s="166" t="str">
        <f t="shared" si="46"/>
        <v xml:space="preserve"> </v>
      </c>
      <c r="BI27" s="166" t="str">
        <f t="shared" si="46"/>
        <v xml:space="preserve"> </v>
      </c>
      <c r="BJ27" s="166" t="str">
        <f t="shared" si="46"/>
        <v xml:space="preserve"> </v>
      </c>
      <c r="BK27" s="166" t="str">
        <f t="shared" si="47"/>
        <v xml:space="preserve"> </v>
      </c>
      <c r="BL27" s="166" t="str">
        <f t="shared" si="47"/>
        <v xml:space="preserve"> </v>
      </c>
      <c r="BM27" s="166" t="str">
        <f t="shared" si="47"/>
        <v xml:space="preserve"> </v>
      </c>
      <c r="BN27" s="166" t="str">
        <f t="shared" si="47"/>
        <v xml:space="preserve"> </v>
      </c>
      <c r="BO27" s="166" t="str">
        <f t="shared" si="47"/>
        <v xml:space="preserve"> </v>
      </c>
      <c r="BP27" s="166" t="str">
        <f t="shared" si="47"/>
        <v xml:space="preserve"> </v>
      </c>
      <c r="BQ27" s="166" t="str">
        <f t="shared" si="47"/>
        <v xml:space="preserve"> </v>
      </c>
      <c r="BR27" s="166" t="str">
        <f t="shared" si="47"/>
        <v xml:space="preserve"> </v>
      </c>
      <c r="BS27" s="166" t="str">
        <f t="shared" si="47"/>
        <v xml:space="preserve"> </v>
      </c>
      <c r="BT27" s="166" t="str">
        <f t="shared" si="47"/>
        <v xml:space="preserve"> </v>
      </c>
      <c r="BU27" s="166" t="str">
        <f t="shared" si="48"/>
        <v xml:space="preserve"> </v>
      </c>
      <c r="BV27" s="166" t="str">
        <f t="shared" si="48"/>
        <v xml:space="preserve"> </v>
      </c>
      <c r="BW27" s="166" t="str">
        <f t="shared" si="48"/>
        <v xml:space="preserve"> </v>
      </c>
      <c r="BX27" s="166" t="str">
        <f t="shared" si="48"/>
        <v xml:space="preserve"> </v>
      </c>
      <c r="BY27" s="166" t="str">
        <f t="shared" si="48"/>
        <v xml:space="preserve"> </v>
      </c>
      <c r="BZ27" s="166" t="str">
        <f t="shared" si="48"/>
        <v xml:space="preserve"> </v>
      </c>
      <c r="CA27" s="162" t="str">
        <f t="shared" si="48"/>
        <v xml:space="preserve"> </v>
      </c>
      <c r="CB27" s="162" t="str">
        <f t="shared" si="48"/>
        <v xml:space="preserve"> </v>
      </c>
      <c r="CC27" s="162" t="str">
        <f t="shared" si="48"/>
        <v xml:space="preserve"> </v>
      </c>
      <c r="CD27" s="162" t="str">
        <f t="shared" si="48"/>
        <v xml:space="preserve"> </v>
      </c>
      <c r="CE27" s="162" t="str">
        <f t="shared" si="48"/>
        <v xml:space="preserve"> </v>
      </c>
      <c r="CF27" s="162" t="str">
        <f t="shared" si="48"/>
        <v xml:space="preserve"> </v>
      </c>
      <c r="CG27" s="162" t="str">
        <f t="shared" si="48"/>
        <v xml:space="preserve"> </v>
      </c>
      <c r="CH27" s="162" t="str">
        <f t="shared" si="49"/>
        <v xml:space="preserve"> </v>
      </c>
      <c r="CI27" s="162" t="str">
        <f t="shared" si="49"/>
        <v xml:space="preserve"> </v>
      </c>
      <c r="CJ27" s="162" t="str">
        <f t="shared" si="49"/>
        <v xml:space="preserve"> </v>
      </c>
      <c r="CK27" s="162" t="str">
        <f t="shared" si="49"/>
        <v xml:space="preserve"> </v>
      </c>
      <c r="CL27" s="162" t="str">
        <f t="shared" si="49"/>
        <v xml:space="preserve"> </v>
      </c>
      <c r="CM27" s="162" t="str">
        <f t="shared" si="49"/>
        <v xml:space="preserve"> </v>
      </c>
      <c r="CN27" s="162" t="str">
        <f t="shared" si="49"/>
        <v xml:space="preserve"> </v>
      </c>
      <c r="CO27" s="162" t="str">
        <f t="shared" si="50"/>
        <v xml:space="preserve"> </v>
      </c>
      <c r="CP27" s="162" t="str">
        <f t="shared" si="50"/>
        <v xml:space="preserve"> </v>
      </c>
      <c r="CQ27" s="162" t="str">
        <f t="shared" si="50"/>
        <v xml:space="preserve"> </v>
      </c>
      <c r="CR27" s="162" t="str">
        <f t="shared" si="50"/>
        <v xml:space="preserve"> </v>
      </c>
      <c r="CS27" s="162" t="str">
        <f t="shared" si="50"/>
        <v xml:space="preserve"> </v>
      </c>
      <c r="CT27" s="162" t="str">
        <f t="shared" si="50"/>
        <v xml:space="preserve"> </v>
      </c>
      <c r="CU27" s="162" t="str">
        <f t="shared" si="50"/>
        <v xml:space="preserve"> </v>
      </c>
      <c r="CV27" s="162" t="str">
        <f t="shared" si="50"/>
        <v xml:space="preserve"> </v>
      </c>
      <c r="CW27" s="162" t="str">
        <f t="shared" si="50"/>
        <v xml:space="preserve"> </v>
      </c>
      <c r="CX27" s="162" t="str">
        <f t="shared" si="50"/>
        <v xml:space="preserve"> </v>
      </c>
      <c r="CY27" s="162" t="str">
        <f t="shared" si="50"/>
        <v xml:space="preserve"> </v>
      </c>
      <c r="CZ27" s="162" t="str">
        <f t="shared" si="50"/>
        <v xml:space="preserve"> </v>
      </c>
      <c r="DA27" s="162" t="str">
        <f t="shared" si="50"/>
        <v xml:space="preserve"> </v>
      </c>
      <c r="DB27" s="162" t="str">
        <f t="shared" si="50"/>
        <v xml:space="preserve"> </v>
      </c>
      <c r="DC27" s="162" t="str">
        <f t="shared" si="51"/>
        <v xml:space="preserve"> </v>
      </c>
      <c r="DD27" s="162" t="str">
        <f t="shared" si="51"/>
        <v xml:space="preserve"> </v>
      </c>
      <c r="DE27" s="162" t="str">
        <f t="shared" si="51"/>
        <v xml:space="preserve"> </v>
      </c>
      <c r="DF27" s="162" t="str">
        <f t="shared" si="51"/>
        <v xml:space="preserve"> </v>
      </c>
      <c r="DG27" s="162" t="str">
        <f t="shared" si="51"/>
        <v xml:space="preserve"> </v>
      </c>
      <c r="DH27" s="162" t="str">
        <f t="shared" si="51"/>
        <v xml:space="preserve"> </v>
      </c>
      <c r="DI27" s="162" t="str">
        <f t="shared" si="51"/>
        <v xml:space="preserve"> </v>
      </c>
      <c r="DJ27" s="162" t="str">
        <f t="shared" si="51"/>
        <v xml:space="preserve"> </v>
      </c>
      <c r="DK27" s="162" t="str">
        <f t="shared" si="51"/>
        <v xml:space="preserve"> </v>
      </c>
      <c r="DL27" s="162" t="str">
        <f t="shared" si="51"/>
        <v xml:space="preserve"> </v>
      </c>
      <c r="DM27" s="162" t="str">
        <f t="shared" si="51"/>
        <v xml:space="preserve"> </v>
      </c>
      <c r="DN27" s="162" t="str">
        <f t="shared" si="51"/>
        <v xml:space="preserve"> </v>
      </c>
      <c r="DO27" s="162" t="str">
        <f t="shared" si="51"/>
        <v xml:space="preserve"> </v>
      </c>
      <c r="DP27" s="162" t="str">
        <f t="shared" si="51"/>
        <v xml:space="preserve"> </v>
      </c>
      <c r="DQ27" s="162" t="str">
        <f t="shared" si="52"/>
        <v xml:space="preserve"> </v>
      </c>
      <c r="DR27" s="162" t="str">
        <f t="shared" si="52"/>
        <v xml:space="preserve"> </v>
      </c>
      <c r="DS27" s="162" t="str">
        <f t="shared" si="52"/>
        <v xml:space="preserve"> </v>
      </c>
      <c r="DT27" s="162" t="str">
        <f t="shared" si="52"/>
        <v xml:space="preserve"> </v>
      </c>
      <c r="DU27" s="162" t="str">
        <f t="shared" si="52"/>
        <v xml:space="preserve"> </v>
      </c>
      <c r="DV27" s="162" t="str">
        <f t="shared" si="52"/>
        <v xml:space="preserve"> </v>
      </c>
      <c r="DW27" s="162" t="str">
        <f t="shared" si="52"/>
        <v xml:space="preserve"> </v>
      </c>
      <c r="DX27" s="162" t="str">
        <f t="shared" si="52"/>
        <v xml:space="preserve"> </v>
      </c>
      <c r="DY27" s="162" t="str">
        <f t="shared" si="52"/>
        <v xml:space="preserve"> </v>
      </c>
      <c r="DZ27" s="162" t="str">
        <f t="shared" si="52"/>
        <v xml:space="preserve"> </v>
      </c>
      <c r="EA27" s="162" t="str">
        <f t="shared" si="52"/>
        <v xml:space="preserve"> </v>
      </c>
      <c r="EB27" s="162" t="str">
        <f t="shared" si="52"/>
        <v xml:space="preserve"> </v>
      </c>
      <c r="EC27" s="162" t="str">
        <f t="shared" si="52"/>
        <v xml:space="preserve"> </v>
      </c>
      <c r="ED27" s="162" t="str">
        <f t="shared" si="52"/>
        <v xml:space="preserve"> </v>
      </c>
    </row>
    <row r="28" spans="1:134" s="124" customFormat="1" x14ac:dyDescent="0.2">
      <c r="A28" s="125">
        <v>2</v>
      </c>
      <c r="B28" s="189">
        <v>1.1399999999999999</v>
      </c>
      <c r="C28" s="126" t="s">
        <v>374</v>
      </c>
      <c r="D28" s="126"/>
      <c r="E28" s="127"/>
      <c r="F28" s="128"/>
      <c r="G28" s="129"/>
      <c r="H28" s="129"/>
      <c r="I28" s="180">
        <v>44364</v>
      </c>
      <c r="J28" s="130"/>
      <c r="K28" s="131"/>
      <c r="L28" s="180">
        <v>44377</v>
      </c>
      <c r="M28" s="185"/>
      <c r="N28" s="132">
        <v>1</v>
      </c>
      <c r="O28" s="172" t="s">
        <v>321</v>
      </c>
      <c r="P28" s="184">
        <f t="shared" si="40"/>
        <v>44364</v>
      </c>
      <c r="Q28" s="184">
        <f t="shared" si="64"/>
        <v>44377</v>
      </c>
      <c r="R28" s="190">
        <f t="shared" si="65"/>
        <v>10</v>
      </c>
      <c r="S28" s="190">
        <f t="shared" si="66"/>
        <v>14</v>
      </c>
      <c r="T28" s="140"/>
      <c r="U28" s="140"/>
      <c r="V28" s="133"/>
      <c r="W28" s="166" t="str">
        <f t="shared" si="43"/>
        <v xml:space="preserve"> </v>
      </c>
      <c r="X28" s="166" t="str">
        <f t="shared" si="43"/>
        <v xml:space="preserve"> </v>
      </c>
      <c r="Y28" s="166" t="str">
        <f t="shared" si="43"/>
        <v xml:space="preserve"> </v>
      </c>
      <c r="Z28" s="166" t="str">
        <f t="shared" si="43"/>
        <v xml:space="preserve"> </v>
      </c>
      <c r="AA28" s="166" t="str">
        <f t="shared" si="43"/>
        <v xml:space="preserve"> </v>
      </c>
      <c r="AB28" s="166" t="str">
        <f t="shared" si="43"/>
        <v xml:space="preserve"> </v>
      </c>
      <c r="AC28" s="166" t="str">
        <f t="shared" si="43"/>
        <v xml:space="preserve"> </v>
      </c>
      <c r="AD28" s="166" t="str">
        <f t="shared" si="43"/>
        <v xml:space="preserve"> </v>
      </c>
      <c r="AE28" s="166" t="str">
        <f t="shared" si="43"/>
        <v xml:space="preserve"> </v>
      </c>
      <c r="AF28" s="166" t="str">
        <f t="shared" si="43"/>
        <v xml:space="preserve"> </v>
      </c>
      <c r="AG28" s="166" t="str">
        <f t="shared" si="44"/>
        <v xml:space="preserve"> </v>
      </c>
      <c r="AH28" s="166" t="str">
        <f t="shared" si="44"/>
        <v xml:space="preserve"> </v>
      </c>
      <c r="AI28" s="166" t="str">
        <f t="shared" si="44"/>
        <v xml:space="preserve"> </v>
      </c>
      <c r="AJ28" s="166" t="str">
        <f t="shared" si="44"/>
        <v xml:space="preserve"> </v>
      </c>
      <c r="AK28" s="166" t="str">
        <f t="shared" si="44"/>
        <v xml:space="preserve"> </v>
      </c>
      <c r="AL28" s="166" t="str">
        <f t="shared" si="44"/>
        <v xml:space="preserve"> </v>
      </c>
      <c r="AM28" s="166" t="str">
        <f t="shared" si="44"/>
        <v xml:space="preserve"> </v>
      </c>
      <c r="AN28" s="166" t="str">
        <f t="shared" si="44"/>
        <v xml:space="preserve"> </v>
      </c>
      <c r="AO28" s="166" t="str">
        <f t="shared" si="44"/>
        <v xml:space="preserve"> </v>
      </c>
      <c r="AP28" s="166" t="str">
        <f t="shared" si="44"/>
        <v xml:space="preserve"> </v>
      </c>
      <c r="AQ28" s="166" t="str">
        <f t="shared" si="45"/>
        <v xml:space="preserve"> </v>
      </c>
      <c r="AR28" s="166" t="str">
        <f t="shared" si="45"/>
        <v xml:space="preserve"> </v>
      </c>
      <c r="AS28" s="166" t="str">
        <f t="shared" si="45"/>
        <v xml:space="preserve"> </v>
      </c>
      <c r="AT28" s="166" t="str">
        <f t="shared" si="45"/>
        <v xml:space="preserve"> </v>
      </c>
      <c r="AU28" s="166" t="str">
        <f t="shared" si="45"/>
        <v xml:space="preserve"> </v>
      </c>
      <c r="AV28" s="166" t="str">
        <f t="shared" si="45"/>
        <v xml:space="preserve"> </v>
      </c>
      <c r="AW28" s="166" t="str">
        <f t="shared" si="45"/>
        <v xml:space="preserve"> </v>
      </c>
      <c r="AX28" s="166" t="str">
        <f t="shared" si="45"/>
        <v xml:space="preserve"> </v>
      </c>
      <c r="AY28" s="166" t="str">
        <f t="shared" si="45"/>
        <v xml:space="preserve"> </v>
      </c>
      <c r="AZ28" s="166" t="str">
        <f t="shared" si="45"/>
        <v xml:space="preserve"> </v>
      </c>
      <c r="BA28" s="166" t="str">
        <f t="shared" si="46"/>
        <v xml:space="preserve"> </v>
      </c>
      <c r="BB28" s="166" t="str">
        <f t="shared" si="46"/>
        <v xml:space="preserve"> </v>
      </c>
      <c r="BC28" s="166" t="str">
        <f t="shared" si="46"/>
        <v xml:space="preserve"> </v>
      </c>
      <c r="BD28" s="166" t="str">
        <f t="shared" si="46"/>
        <v xml:space="preserve"> </v>
      </c>
      <c r="BE28" s="166" t="str">
        <f t="shared" si="46"/>
        <v xml:space="preserve"> </v>
      </c>
      <c r="BF28" s="166" t="str">
        <f t="shared" si="46"/>
        <v xml:space="preserve"> </v>
      </c>
      <c r="BG28" s="166" t="str">
        <f t="shared" si="46"/>
        <v xml:space="preserve"> </v>
      </c>
      <c r="BH28" s="166" t="str">
        <f t="shared" si="46"/>
        <v xml:space="preserve"> </v>
      </c>
      <c r="BI28" s="166" t="str">
        <f t="shared" si="46"/>
        <v xml:space="preserve"> </v>
      </c>
      <c r="BJ28" s="166" t="str">
        <f t="shared" si="46"/>
        <v xml:space="preserve"> </v>
      </c>
      <c r="BK28" s="166" t="str">
        <f t="shared" si="47"/>
        <v xml:space="preserve"> </v>
      </c>
      <c r="BL28" s="166" t="str">
        <f t="shared" si="47"/>
        <v xml:space="preserve"> </v>
      </c>
      <c r="BM28" s="166" t="str">
        <f t="shared" si="47"/>
        <v xml:space="preserve"> </v>
      </c>
      <c r="BN28" s="166" t="str">
        <f t="shared" si="47"/>
        <v xml:space="preserve"> </v>
      </c>
      <c r="BO28" s="166" t="str">
        <f t="shared" si="47"/>
        <v xml:space="preserve"> </v>
      </c>
      <c r="BP28" s="166" t="str">
        <f t="shared" si="47"/>
        <v xml:space="preserve"> </v>
      </c>
      <c r="BQ28" s="166" t="str">
        <f t="shared" si="47"/>
        <v xml:space="preserve"> </v>
      </c>
      <c r="BR28" s="166" t="str">
        <f t="shared" si="47"/>
        <v xml:space="preserve"> </v>
      </c>
      <c r="BS28" s="166" t="str">
        <f t="shared" si="47"/>
        <v xml:space="preserve"> </v>
      </c>
      <c r="BT28" s="166" t="str">
        <f t="shared" si="47"/>
        <v xml:space="preserve"> </v>
      </c>
      <c r="BU28" s="166" t="str">
        <f t="shared" si="48"/>
        <v xml:space="preserve"> </v>
      </c>
      <c r="BV28" s="166" t="str">
        <f t="shared" si="48"/>
        <v xml:space="preserve"> </v>
      </c>
      <c r="BW28" s="166" t="str">
        <f t="shared" si="48"/>
        <v xml:space="preserve"> </v>
      </c>
      <c r="BX28" s="166" t="str">
        <f t="shared" si="48"/>
        <v xml:space="preserve"> </v>
      </c>
      <c r="BY28" s="166" t="str">
        <f t="shared" si="48"/>
        <v xml:space="preserve"> </v>
      </c>
      <c r="BZ28" s="166" t="str">
        <f t="shared" si="48"/>
        <v xml:space="preserve"> </v>
      </c>
      <c r="CA28" s="162" t="str">
        <f t="shared" si="48"/>
        <v xml:space="preserve"> </v>
      </c>
      <c r="CB28" s="162" t="str">
        <f t="shared" si="48"/>
        <v xml:space="preserve"> </v>
      </c>
      <c r="CC28" s="162" t="str">
        <f t="shared" si="48"/>
        <v xml:space="preserve"> </v>
      </c>
      <c r="CD28" s="162" t="str">
        <f t="shared" si="48"/>
        <v xml:space="preserve"> </v>
      </c>
      <c r="CE28" s="162" t="str">
        <f t="shared" si="48"/>
        <v xml:space="preserve"> </v>
      </c>
      <c r="CF28" s="162" t="str">
        <f t="shared" si="48"/>
        <v xml:space="preserve"> </v>
      </c>
      <c r="CG28" s="162" t="str">
        <f t="shared" si="48"/>
        <v xml:space="preserve"> </v>
      </c>
      <c r="CH28" s="162" t="str">
        <f t="shared" si="49"/>
        <v xml:space="preserve"> </v>
      </c>
      <c r="CI28" s="162" t="str">
        <f t="shared" si="49"/>
        <v xml:space="preserve"> </v>
      </c>
      <c r="CJ28" s="162" t="str">
        <f t="shared" si="49"/>
        <v xml:space="preserve"> </v>
      </c>
      <c r="CK28" s="162" t="str">
        <f t="shared" si="49"/>
        <v xml:space="preserve"> </v>
      </c>
      <c r="CL28" s="162" t="str">
        <f t="shared" si="49"/>
        <v xml:space="preserve"> </v>
      </c>
      <c r="CM28" s="162" t="str">
        <f t="shared" si="49"/>
        <v xml:space="preserve"> </v>
      </c>
      <c r="CN28" s="162" t="str">
        <f t="shared" si="49"/>
        <v xml:space="preserve"> </v>
      </c>
      <c r="CO28" s="162" t="str">
        <f t="shared" si="50"/>
        <v xml:space="preserve"> </v>
      </c>
      <c r="CP28" s="162" t="str">
        <f t="shared" si="50"/>
        <v xml:space="preserve"> </v>
      </c>
      <c r="CQ28" s="162" t="str">
        <f t="shared" si="50"/>
        <v xml:space="preserve"> </v>
      </c>
      <c r="CR28" s="162" t="str">
        <f t="shared" si="50"/>
        <v xml:space="preserve"> </v>
      </c>
      <c r="CS28" s="162" t="str">
        <f t="shared" si="50"/>
        <v xml:space="preserve"> </v>
      </c>
      <c r="CT28" s="162" t="str">
        <f t="shared" si="50"/>
        <v xml:space="preserve"> </v>
      </c>
      <c r="CU28" s="162" t="str">
        <f t="shared" si="50"/>
        <v xml:space="preserve"> </v>
      </c>
      <c r="CV28" s="162" t="str">
        <f t="shared" si="50"/>
        <v xml:space="preserve"> </v>
      </c>
      <c r="CW28" s="162" t="str">
        <f t="shared" si="50"/>
        <v xml:space="preserve"> </v>
      </c>
      <c r="CX28" s="162" t="str">
        <f t="shared" si="50"/>
        <v xml:space="preserve"> </v>
      </c>
      <c r="CY28" s="162" t="str">
        <f t="shared" si="50"/>
        <v xml:space="preserve"> </v>
      </c>
      <c r="CZ28" s="162" t="str">
        <f t="shared" si="50"/>
        <v xml:space="preserve"> </v>
      </c>
      <c r="DA28" s="162" t="str">
        <f t="shared" si="50"/>
        <v xml:space="preserve"> </v>
      </c>
      <c r="DB28" s="162" t="str">
        <f t="shared" si="50"/>
        <v xml:space="preserve"> </v>
      </c>
      <c r="DC28" s="162" t="str">
        <f t="shared" si="51"/>
        <v xml:space="preserve"> </v>
      </c>
      <c r="DD28" s="162" t="str">
        <f t="shared" si="51"/>
        <v xml:space="preserve"> </v>
      </c>
      <c r="DE28" s="162" t="str">
        <f t="shared" si="51"/>
        <v xml:space="preserve"> </v>
      </c>
      <c r="DF28" s="162" t="str">
        <f t="shared" si="51"/>
        <v xml:space="preserve"> </v>
      </c>
      <c r="DG28" s="162" t="str">
        <f t="shared" si="51"/>
        <v xml:space="preserve"> </v>
      </c>
      <c r="DH28" s="162" t="str">
        <f t="shared" si="51"/>
        <v xml:space="preserve"> </v>
      </c>
      <c r="DI28" s="162" t="str">
        <f t="shared" si="51"/>
        <v xml:space="preserve"> </v>
      </c>
      <c r="DJ28" s="162" t="str">
        <f t="shared" si="51"/>
        <v xml:space="preserve"> </v>
      </c>
      <c r="DK28" s="162" t="str">
        <f t="shared" si="51"/>
        <v xml:space="preserve"> </v>
      </c>
      <c r="DL28" s="162" t="str">
        <f t="shared" si="51"/>
        <v xml:space="preserve"> </v>
      </c>
      <c r="DM28" s="162" t="str">
        <f t="shared" si="51"/>
        <v xml:space="preserve"> </v>
      </c>
      <c r="DN28" s="162" t="str">
        <f t="shared" si="51"/>
        <v xml:space="preserve"> </v>
      </c>
      <c r="DO28" s="162" t="str">
        <f t="shared" si="51"/>
        <v xml:space="preserve"> </v>
      </c>
      <c r="DP28" s="162" t="str">
        <f t="shared" si="51"/>
        <v xml:space="preserve"> </v>
      </c>
      <c r="DQ28" s="162" t="str">
        <f t="shared" si="52"/>
        <v xml:space="preserve"> </v>
      </c>
      <c r="DR28" s="162" t="str">
        <f t="shared" si="52"/>
        <v xml:space="preserve"> </v>
      </c>
      <c r="DS28" s="162" t="str">
        <f t="shared" si="52"/>
        <v xml:space="preserve"> </v>
      </c>
      <c r="DT28" s="162" t="str">
        <f t="shared" si="52"/>
        <v xml:space="preserve"> </v>
      </c>
      <c r="DU28" s="162" t="str">
        <f t="shared" si="52"/>
        <v xml:space="preserve"> </v>
      </c>
      <c r="DV28" s="162" t="str">
        <f t="shared" si="52"/>
        <v xml:space="preserve"> </v>
      </c>
      <c r="DW28" s="162" t="str">
        <f t="shared" si="52"/>
        <v xml:space="preserve"> </v>
      </c>
      <c r="DX28" s="162" t="str">
        <f t="shared" si="52"/>
        <v xml:space="preserve"> </v>
      </c>
      <c r="DY28" s="162" t="str">
        <f t="shared" si="52"/>
        <v xml:space="preserve"> </v>
      </c>
      <c r="DZ28" s="162" t="str">
        <f t="shared" si="52"/>
        <v xml:space="preserve"> </v>
      </c>
      <c r="EA28" s="162" t="str">
        <f t="shared" si="52"/>
        <v xml:space="preserve"> </v>
      </c>
      <c r="EB28" s="162" t="str">
        <f t="shared" si="52"/>
        <v xml:space="preserve"> </v>
      </c>
      <c r="EC28" s="162" t="str">
        <f t="shared" si="52"/>
        <v xml:space="preserve"> </v>
      </c>
      <c r="ED28" s="162" t="str">
        <f t="shared" si="52"/>
        <v xml:space="preserve"> </v>
      </c>
    </row>
    <row r="29" spans="1:134" s="124" customFormat="1" x14ac:dyDescent="0.2">
      <c r="A29" s="125">
        <v>2</v>
      </c>
      <c r="B29" s="189">
        <v>1.1499999999999999</v>
      </c>
      <c r="C29" s="126" t="s">
        <v>376</v>
      </c>
      <c r="D29" s="126"/>
      <c r="E29" s="127"/>
      <c r="F29" s="128"/>
      <c r="G29" s="129"/>
      <c r="H29" s="129"/>
      <c r="I29" s="180">
        <v>44387</v>
      </c>
      <c r="J29" s="130"/>
      <c r="K29" s="131"/>
      <c r="L29" s="180">
        <v>44408</v>
      </c>
      <c r="M29" s="185"/>
      <c r="N29" s="132">
        <v>1</v>
      </c>
      <c r="O29" s="172" t="s">
        <v>321</v>
      </c>
      <c r="P29" s="184">
        <f t="shared" si="40"/>
        <v>44387</v>
      </c>
      <c r="Q29" s="184">
        <f t="shared" si="64"/>
        <v>44408</v>
      </c>
      <c r="R29" s="190">
        <f t="shared" si="65"/>
        <v>15</v>
      </c>
      <c r="S29" s="190">
        <f t="shared" si="66"/>
        <v>22</v>
      </c>
      <c r="T29" s="140"/>
      <c r="U29" s="140"/>
      <c r="V29" s="133"/>
      <c r="W29" s="166" t="str">
        <f t="shared" si="43"/>
        <v xml:space="preserve"> </v>
      </c>
      <c r="X29" s="166" t="str">
        <f t="shared" si="43"/>
        <v xml:space="preserve"> </v>
      </c>
      <c r="Y29" s="166" t="str">
        <f t="shared" si="43"/>
        <v xml:space="preserve"> </v>
      </c>
      <c r="Z29" s="166" t="str">
        <f t="shared" si="43"/>
        <v xml:space="preserve"> </v>
      </c>
      <c r="AA29" s="166" t="str">
        <f t="shared" si="43"/>
        <v xml:space="preserve"> </v>
      </c>
      <c r="AB29" s="166" t="str">
        <f t="shared" si="43"/>
        <v xml:space="preserve"> </v>
      </c>
      <c r="AC29" s="166" t="str">
        <f t="shared" si="43"/>
        <v xml:space="preserve"> </v>
      </c>
      <c r="AD29" s="166" t="str">
        <f t="shared" si="43"/>
        <v xml:space="preserve"> </v>
      </c>
      <c r="AE29" s="166" t="str">
        <f t="shared" si="43"/>
        <v xml:space="preserve"> </v>
      </c>
      <c r="AF29" s="166" t="str">
        <f t="shared" si="43"/>
        <v xml:space="preserve"> </v>
      </c>
      <c r="AG29" s="166" t="str">
        <f t="shared" si="44"/>
        <v xml:space="preserve"> </v>
      </c>
      <c r="AH29" s="166" t="str">
        <f t="shared" si="44"/>
        <v xml:space="preserve"> </v>
      </c>
      <c r="AI29" s="166" t="str">
        <f t="shared" si="44"/>
        <v xml:space="preserve"> </v>
      </c>
      <c r="AJ29" s="166" t="str">
        <f t="shared" si="44"/>
        <v xml:space="preserve"> </v>
      </c>
      <c r="AK29" s="166" t="str">
        <f t="shared" si="44"/>
        <v xml:space="preserve"> </v>
      </c>
      <c r="AL29" s="166" t="str">
        <f t="shared" si="44"/>
        <v xml:space="preserve"> </v>
      </c>
      <c r="AM29" s="166" t="str">
        <f t="shared" si="44"/>
        <v xml:space="preserve"> </v>
      </c>
      <c r="AN29" s="166" t="str">
        <f t="shared" si="44"/>
        <v xml:space="preserve"> </v>
      </c>
      <c r="AO29" s="166" t="str">
        <f t="shared" si="44"/>
        <v xml:space="preserve"> </v>
      </c>
      <c r="AP29" s="166" t="str">
        <f t="shared" si="44"/>
        <v xml:space="preserve"> </v>
      </c>
      <c r="AQ29" s="166" t="str">
        <f t="shared" si="45"/>
        <v xml:space="preserve"> </v>
      </c>
      <c r="AR29" s="166" t="str">
        <f t="shared" si="45"/>
        <v xml:space="preserve"> </v>
      </c>
      <c r="AS29" s="166" t="str">
        <f t="shared" si="45"/>
        <v xml:space="preserve"> </v>
      </c>
      <c r="AT29" s="166" t="str">
        <f t="shared" si="45"/>
        <v xml:space="preserve"> </v>
      </c>
      <c r="AU29" s="166" t="str">
        <f t="shared" si="45"/>
        <v xml:space="preserve"> </v>
      </c>
      <c r="AV29" s="166" t="str">
        <f t="shared" si="45"/>
        <v xml:space="preserve"> </v>
      </c>
      <c r="AW29" s="166" t="str">
        <f t="shared" si="45"/>
        <v xml:space="preserve"> </v>
      </c>
      <c r="AX29" s="166" t="str">
        <f t="shared" si="45"/>
        <v xml:space="preserve"> </v>
      </c>
      <c r="AY29" s="166" t="str">
        <f t="shared" si="45"/>
        <v xml:space="preserve"> </v>
      </c>
      <c r="AZ29" s="166" t="str">
        <f t="shared" si="45"/>
        <v xml:space="preserve"> </v>
      </c>
      <c r="BA29" s="166" t="str">
        <f t="shared" si="46"/>
        <v xml:space="preserve"> </v>
      </c>
      <c r="BB29" s="166" t="str">
        <f t="shared" si="46"/>
        <v xml:space="preserve"> </v>
      </c>
      <c r="BC29" s="166" t="str">
        <f t="shared" si="46"/>
        <v xml:space="preserve"> </v>
      </c>
      <c r="BD29" s="166" t="str">
        <f t="shared" si="46"/>
        <v xml:space="preserve"> </v>
      </c>
      <c r="BE29" s="166" t="str">
        <f t="shared" si="46"/>
        <v xml:space="preserve"> </v>
      </c>
      <c r="BF29" s="166" t="str">
        <f t="shared" si="46"/>
        <v xml:space="preserve"> </v>
      </c>
      <c r="BG29" s="166" t="str">
        <f t="shared" si="46"/>
        <v xml:space="preserve"> </v>
      </c>
      <c r="BH29" s="166" t="str">
        <f t="shared" si="46"/>
        <v xml:space="preserve"> </v>
      </c>
      <c r="BI29" s="166" t="str">
        <f t="shared" si="46"/>
        <v xml:space="preserve"> </v>
      </c>
      <c r="BJ29" s="166" t="str">
        <f t="shared" si="46"/>
        <v xml:space="preserve"> </v>
      </c>
      <c r="BK29" s="166" t="str">
        <f t="shared" si="47"/>
        <v xml:space="preserve"> </v>
      </c>
      <c r="BL29" s="166" t="str">
        <f t="shared" si="47"/>
        <v xml:space="preserve"> </v>
      </c>
      <c r="BM29" s="166" t="str">
        <f t="shared" si="47"/>
        <v xml:space="preserve"> </v>
      </c>
      <c r="BN29" s="166" t="str">
        <f t="shared" si="47"/>
        <v xml:space="preserve"> </v>
      </c>
      <c r="BO29" s="166" t="str">
        <f t="shared" si="47"/>
        <v xml:space="preserve"> </v>
      </c>
      <c r="BP29" s="166" t="str">
        <f t="shared" si="47"/>
        <v xml:space="preserve"> </v>
      </c>
      <c r="BQ29" s="166" t="str">
        <f t="shared" si="47"/>
        <v xml:space="preserve"> </v>
      </c>
      <c r="BR29" s="166" t="str">
        <f t="shared" si="47"/>
        <v xml:space="preserve"> </v>
      </c>
      <c r="BS29" s="166" t="str">
        <f t="shared" si="47"/>
        <v xml:space="preserve"> </v>
      </c>
      <c r="BT29" s="166" t="str">
        <f t="shared" si="47"/>
        <v xml:space="preserve"> </v>
      </c>
      <c r="BU29" s="166" t="str">
        <f t="shared" si="48"/>
        <v xml:space="preserve"> </v>
      </c>
      <c r="BV29" s="166" t="str">
        <f t="shared" si="48"/>
        <v xml:space="preserve"> </v>
      </c>
      <c r="BW29" s="166" t="str">
        <f t="shared" si="48"/>
        <v xml:space="preserve"> </v>
      </c>
      <c r="BX29" s="166" t="str">
        <f t="shared" si="48"/>
        <v xml:space="preserve"> </v>
      </c>
      <c r="BY29" s="166" t="str">
        <f t="shared" si="48"/>
        <v xml:space="preserve"> </v>
      </c>
      <c r="BZ29" s="166" t="str">
        <f t="shared" si="48"/>
        <v xml:space="preserve"> </v>
      </c>
      <c r="CA29" s="162" t="str">
        <f t="shared" si="48"/>
        <v xml:space="preserve"> </v>
      </c>
      <c r="CB29" s="162" t="str">
        <f t="shared" si="48"/>
        <v xml:space="preserve"> </v>
      </c>
      <c r="CC29" s="162" t="str">
        <f t="shared" si="48"/>
        <v xml:space="preserve"> </v>
      </c>
      <c r="CD29" s="162" t="str">
        <f t="shared" si="48"/>
        <v xml:space="preserve"> </v>
      </c>
      <c r="CE29" s="162" t="str">
        <f t="shared" si="48"/>
        <v xml:space="preserve"> </v>
      </c>
      <c r="CF29" s="162" t="str">
        <f t="shared" si="48"/>
        <v xml:space="preserve"> </v>
      </c>
      <c r="CG29" s="162" t="str">
        <f t="shared" si="48"/>
        <v xml:space="preserve"> </v>
      </c>
      <c r="CH29" s="162" t="str">
        <f t="shared" si="49"/>
        <v xml:space="preserve"> </v>
      </c>
      <c r="CI29" s="162" t="str">
        <f t="shared" si="49"/>
        <v xml:space="preserve"> </v>
      </c>
      <c r="CJ29" s="162" t="str">
        <f t="shared" si="49"/>
        <v xml:space="preserve"> </v>
      </c>
      <c r="CK29" s="162" t="str">
        <f t="shared" si="49"/>
        <v xml:space="preserve"> </v>
      </c>
      <c r="CL29" s="162" t="str">
        <f t="shared" si="49"/>
        <v xml:space="preserve"> </v>
      </c>
      <c r="CM29" s="162" t="str">
        <f t="shared" si="49"/>
        <v xml:space="preserve"> </v>
      </c>
      <c r="CN29" s="162" t="str">
        <f t="shared" si="49"/>
        <v xml:space="preserve"> </v>
      </c>
      <c r="CO29" s="162" t="str">
        <f t="shared" si="50"/>
        <v xml:space="preserve"> </v>
      </c>
      <c r="CP29" s="162" t="str">
        <f t="shared" si="50"/>
        <v xml:space="preserve"> </v>
      </c>
      <c r="CQ29" s="162" t="str">
        <f t="shared" si="50"/>
        <v xml:space="preserve"> </v>
      </c>
      <c r="CR29" s="162" t="str">
        <f t="shared" si="50"/>
        <v xml:space="preserve"> </v>
      </c>
      <c r="CS29" s="162" t="str">
        <f t="shared" si="50"/>
        <v xml:space="preserve"> </v>
      </c>
      <c r="CT29" s="162" t="str">
        <f t="shared" si="50"/>
        <v xml:space="preserve"> </v>
      </c>
      <c r="CU29" s="162" t="str">
        <f t="shared" si="50"/>
        <v xml:space="preserve"> </v>
      </c>
      <c r="CV29" s="162" t="str">
        <f t="shared" si="50"/>
        <v xml:space="preserve"> </v>
      </c>
      <c r="CW29" s="162" t="str">
        <f t="shared" si="50"/>
        <v xml:space="preserve"> </v>
      </c>
      <c r="CX29" s="162" t="str">
        <f t="shared" si="50"/>
        <v xml:space="preserve"> </v>
      </c>
      <c r="CY29" s="162" t="str">
        <f t="shared" si="50"/>
        <v xml:space="preserve"> </v>
      </c>
      <c r="CZ29" s="162" t="str">
        <f t="shared" si="50"/>
        <v xml:space="preserve"> </v>
      </c>
      <c r="DA29" s="162" t="str">
        <f t="shared" si="50"/>
        <v xml:space="preserve"> </v>
      </c>
      <c r="DB29" s="162" t="str">
        <f t="shared" si="50"/>
        <v xml:space="preserve"> </v>
      </c>
      <c r="DC29" s="162" t="str">
        <f t="shared" si="51"/>
        <v xml:space="preserve"> </v>
      </c>
      <c r="DD29" s="162" t="str">
        <f t="shared" si="51"/>
        <v xml:space="preserve"> </v>
      </c>
      <c r="DE29" s="162" t="str">
        <f t="shared" si="51"/>
        <v xml:space="preserve"> </v>
      </c>
      <c r="DF29" s="162" t="str">
        <f t="shared" si="51"/>
        <v xml:space="preserve"> </v>
      </c>
      <c r="DG29" s="162" t="str">
        <f t="shared" si="51"/>
        <v xml:space="preserve"> </v>
      </c>
      <c r="DH29" s="162" t="str">
        <f t="shared" si="51"/>
        <v xml:space="preserve"> </v>
      </c>
      <c r="DI29" s="162" t="str">
        <f t="shared" si="51"/>
        <v xml:space="preserve"> </v>
      </c>
      <c r="DJ29" s="162" t="str">
        <f t="shared" si="51"/>
        <v xml:space="preserve"> </v>
      </c>
      <c r="DK29" s="162" t="str">
        <f t="shared" si="51"/>
        <v xml:space="preserve"> </v>
      </c>
      <c r="DL29" s="162" t="str">
        <f t="shared" si="51"/>
        <v xml:space="preserve"> </v>
      </c>
      <c r="DM29" s="162" t="str">
        <f t="shared" si="51"/>
        <v xml:space="preserve"> </v>
      </c>
      <c r="DN29" s="162" t="str">
        <f t="shared" si="51"/>
        <v xml:space="preserve"> </v>
      </c>
      <c r="DO29" s="162" t="str">
        <f t="shared" si="51"/>
        <v xml:space="preserve"> </v>
      </c>
      <c r="DP29" s="162" t="str">
        <f t="shared" si="51"/>
        <v xml:space="preserve"> </v>
      </c>
      <c r="DQ29" s="162" t="str">
        <f t="shared" si="52"/>
        <v xml:space="preserve"> </v>
      </c>
      <c r="DR29" s="162" t="str">
        <f t="shared" si="52"/>
        <v xml:space="preserve"> </v>
      </c>
      <c r="DS29" s="162" t="str">
        <f t="shared" si="52"/>
        <v xml:space="preserve"> </v>
      </c>
      <c r="DT29" s="162" t="str">
        <f t="shared" si="52"/>
        <v xml:space="preserve"> </v>
      </c>
      <c r="DU29" s="162" t="str">
        <f t="shared" si="52"/>
        <v xml:space="preserve"> </v>
      </c>
      <c r="DV29" s="162" t="str">
        <f t="shared" si="52"/>
        <v xml:space="preserve"> </v>
      </c>
      <c r="DW29" s="162" t="str">
        <f t="shared" si="52"/>
        <v xml:space="preserve"> </v>
      </c>
      <c r="DX29" s="162" t="str">
        <f t="shared" si="52"/>
        <v xml:space="preserve"> </v>
      </c>
      <c r="DY29" s="162" t="str">
        <f t="shared" si="52"/>
        <v xml:space="preserve"> </v>
      </c>
      <c r="DZ29" s="162" t="str">
        <f t="shared" si="52"/>
        <v xml:space="preserve"> </v>
      </c>
      <c r="EA29" s="162" t="str">
        <f t="shared" si="52"/>
        <v xml:space="preserve"> </v>
      </c>
      <c r="EB29" s="162" t="str">
        <f t="shared" si="52"/>
        <v xml:space="preserve"> </v>
      </c>
      <c r="EC29" s="162" t="str">
        <f t="shared" si="52"/>
        <v xml:space="preserve"> </v>
      </c>
      <c r="ED29" s="162" t="str">
        <f t="shared" si="52"/>
        <v xml:space="preserve"> </v>
      </c>
    </row>
    <row r="30" spans="1:134" s="124" customFormat="1" x14ac:dyDescent="0.2">
      <c r="A30" s="125">
        <v>2</v>
      </c>
      <c r="B30" s="189">
        <v>1.1599999999999999</v>
      </c>
      <c r="C30" s="126" t="s">
        <v>377</v>
      </c>
      <c r="D30" s="126"/>
      <c r="E30" s="127"/>
      <c r="F30" s="128"/>
      <c r="G30" s="129"/>
      <c r="H30" s="129"/>
      <c r="I30" s="180">
        <v>44387</v>
      </c>
      <c r="J30" s="130"/>
      <c r="K30" s="131"/>
      <c r="L30" s="180">
        <v>44408</v>
      </c>
      <c r="M30" s="185"/>
      <c r="N30" s="132">
        <v>1</v>
      </c>
      <c r="O30" s="172" t="s">
        <v>321</v>
      </c>
      <c r="P30" s="184">
        <f t="shared" si="40"/>
        <v>44387</v>
      </c>
      <c r="Q30" s="184">
        <f t="shared" ref="Q30:Q31" si="67">IF(P30=" - "," - ",MAX(L30,IF(K30&lt;&gt;"",P30+MAX(0,K30-1),WORKDAY.INTL(IF(NETWORKDAYS.INTL(P30,P30,weekend,holidays)=0,WORKDAY.INTL(P30,1,weekend,holidays),P30),MAX(0,J30-1),weekend,holidays))))</f>
        <v>44408</v>
      </c>
      <c r="R30" s="190">
        <f t="shared" ref="R30:R31" si="68">IF(OR(NOT(ISNUMBER(P30)),NOT(ISNUMBER(Q30)))," - ",NETWORKDAYS.INTL(P30,Q30,weekend,holidays))</f>
        <v>15</v>
      </c>
      <c r="S30" s="190">
        <f t="shared" ref="S30:S31" si="69">IF(OR(NOT(ISNUMBER(P30)),NOT(ISNUMBER(Q30)))," - ",Q30-P30+1)</f>
        <v>22</v>
      </c>
      <c r="T30" s="140"/>
      <c r="U30" s="140"/>
      <c r="V30" s="133"/>
      <c r="W30" s="166" t="str">
        <f t="shared" si="43"/>
        <v xml:space="preserve"> </v>
      </c>
      <c r="X30" s="166" t="str">
        <f t="shared" si="43"/>
        <v xml:space="preserve"> </v>
      </c>
      <c r="Y30" s="166" t="str">
        <f t="shared" si="43"/>
        <v xml:space="preserve"> </v>
      </c>
      <c r="Z30" s="166" t="str">
        <f t="shared" si="43"/>
        <v xml:space="preserve"> </v>
      </c>
      <c r="AA30" s="166" t="str">
        <f t="shared" si="43"/>
        <v xml:space="preserve"> </v>
      </c>
      <c r="AB30" s="166" t="str">
        <f t="shared" si="43"/>
        <v xml:space="preserve"> </v>
      </c>
      <c r="AC30" s="166" t="str">
        <f t="shared" si="43"/>
        <v xml:space="preserve"> </v>
      </c>
      <c r="AD30" s="166" t="str">
        <f t="shared" si="43"/>
        <v xml:space="preserve"> </v>
      </c>
      <c r="AE30" s="166" t="str">
        <f t="shared" si="43"/>
        <v xml:space="preserve"> </v>
      </c>
      <c r="AF30" s="166" t="str">
        <f t="shared" si="43"/>
        <v xml:space="preserve"> </v>
      </c>
      <c r="AG30" s="166" t="str">
        <f t="shared" si="44"/>
        <v xml:space="preserve"> </v>
      </c>
      <c r="AH30" s="166" t="str">
        <f t="shared" si="44"/>
        <v xml:space="preserve"> </v>
      </c>
      <c r="AI30" s="166" t="str">
        <f t="shared" si="44"/>
        <v xml:space="preserve"> </v>
      </c>
      <c r="AJ30" s="166" t="str">
        <f t="shared" si="44"/>
        <v xml:space="preserve"> </v>
      </c>
      <c r="AK30" s="166" t="str">
        <f t="shared" si="44"/>
        <v xml:space="preserve"> </v>
      </c>
      <c r="AL30" s="166" t="str">
        <f t="shared" si="44"/>
        <v xml:space="preserve"> </v>
      </c>
      <c r="AM30" s="166" t="str">
        <f t="shared" si="44"/>
        <v xml:space="preserve"> </v>
      </c>
      <c r="AN30" s="166" t="str">
        <f t="shared" si="44"/>
        <v xml:space="preserve"> </v>
      </c>
      <c r="AO30" s="166" t="str">
        <f t="shared" si="44"/>
        <v xml:space="preserve"> </v>
      </c>
      <c r="AP30" s="166" t="str">
        <f t="shared" si="44"/>
        <v xml:space="preserve"> </v>
      </c>
      <c r="AQ30" s="166" t="str">
        <f t="shared" si="45"/>
        <v xml:space="preserve"> </v>
      </c>
      <c r="AR30" s="166" t="str">
        <f t="shared" si="45"/>
        <v xml:space="preserve"> </v>
      </c>
      <c r="AS30" s="166" t="str">
        <f t="shared" si="45"/>
        <v xml:space="preserve"> </v>
      </c>
      <c r="AT30" s="166" t="str">
        <f t="shared" si="45"/>
        <v xml:space="preserve"> </v>
      </c>
      <c r="AU30" s="166" t="str">
        <f t="shared" si="45"/>
        <v xml:space="preserve"> </v>
      </c>
      <c r="AV30" s="166" t="str">
        <f t="shared" si="45"/>
        <v xml:space="preserve"> </v>
      </c>
      <c r="AW30" s="166" t="str">
        <f t="shared" si="45"/>
        <v xml:space="preserve"> </v>
      </c>
      <c r="AX30" s="166" t="str">
        <f t="shared" si="45"/>
        <v xml:space="preserve"> </v>
      </c>
      <c r="AY30" s="166" t="str">
        <f t="shared" si="45"/>
        <v xml:space="preserve"> </v>
      </c>
      <c r="AZ30" s="166" t="str">
        <f t="shared" si="45"/>
        <v xml:space="preserve"> </v>
      </c>
      <c r="BA30" s="166" t="str">
        <f t="shared" si="46"/>
        <v xml:space="preserve"> </v>
      </c>
      <c r="BB30" s="166" t="str">
        <f t="shared" si="46"/>
        <v xml:space="preserve"> </v>
      </c>
      <c r="BC30" s="166" t="str">
        <f t="shared" si="46"/>
        <v xml:space="preserve"> </v>
      </c>
      <c r="BD30" s="166" t="str">
        <f t="shared" si="46"/>
        <v xml:space="preserve"> </v>
      </c>
      <c r="BE30" s="166" t="str">
        <f t="shared" si="46"/>
        <v xml:space="preserve"> </v>
      </c>
      <c r="BF30" s="166" t="str">
        <f t="shared" si="46"/>
        <v xml:space="preserve"> </v>
      </c>
      <c r="BG30" s="166" t="str">
        <f t="shared" si="46"/>
        <v xml:space="preserve"> </v>
      </c>
      <c r="BH30" s="166" t="str">
        <f t="shared" si="46"/>
        <v xml:space="preserve"> </v>
      </c>
      <c r="BI30" s="166" t="str">
        <f t="shared" si="46"/>
        <v xml:space="preserve"> </v>
      </c>
      <c r="BJ30" s="166" t="str">
        <f t="shared" si="46"/>
        <v xml:space="preserve"> </v>
      </c>
      <c r="BK30" s="166" t="str">
        <f t="shared" si="47"/>
        <v xml:space="preserve"> </v>
      </c>
      <c r="BL30" s="166" t="str">
        <f t="shared" si="47"/>
        <v xml:space="preserve"> </v>
      </c>
      <c r="BM30" s="166" t="str">
        <f t="shared" si="47"/>
        <v xml:space="preserve"> </v>
      </c>
      <c r="BN30" s="166" t="str">
        <f t="shared" si="47"/>
        <v xml:space="preserve"> </v>
      </c>
      <c r="BO30" s="166" t="str">
        <f t="shared" si="47"/>
        <v xml:space="preserve"> </v>
      </c>
      <c r="BP30" s="166" t="str">
        <f t="shared" si="47"/>
        <v xml:space="preserve"> </v>
      </c>
      <c r="BQ30" s="166" t="str">
        <f t="shared" si="47"/>
        <v xml:space="preserve"> </v>
      </c>
      <c r="BR30" s="166" t="str">
        <f t="shared" si="47"/>
        <v xml:space="preserve"> </v>
      </c>
      <c r="BS30" s="166" t="str">
        <f t="shared" si="47"/>
        <v xml:space="preserve"> </v>
      </c>
      <c r="BT30" s="166" t="str">
        <f t="shared" si="47"/>
        <v xml:space="preserve"> </v>
      </c>
      <c r="BU30" s="166" t="str">
        <f t="shared" si="48"/>
        <v xml:space="preserve"> </v>
      </c>
      <c r="BV30" s="166" t="str">
        <f t="shared" si="48"/>
        <v xml:space="preserve"> </v>
      </c>
      <c r="BW30" s="166" t="str">
        <f t="shared" si="48"/>
        <v xml:space="preserve"> </v>
      </c>
      <c r="BX30" s="166" t="str">
        <f t="shared" si="48"/>
        <v xml:space="preserve"> </v>
      </c>
      <c r="BY30" s="166" t="str">
        <f t="shared" si="48"/>
        <v xml:space="preserve"> </v>
      </c>
      <c r="BZ30" s="166" t="str">
        <f t="shared" ref="BZ30:CG31" si="70">" "</f>
        <v xml:space="preserve"> </v>
      </c>
      <c r="CA30" s="162" t="str">
        <f t="shared" si="70"/>
        <v xml:space="preserve"> </v>
      </c>
      <c r="CB30" s="162" t="str">
        <f t="shared" si="70"/>
        <v xml:space="preserve"> </v>
      </c>
      <c r="CC30" s="162" t="str">
        <f t="shared" si="70"/>
        <v xml:space="preserve"> </v>
      </c>
      <c r="CD30" s="162" t="str">
        <f t="shared" si="70"/>
        <v xml:space="preserve"> </v>
      </c>
      <c r="CE30" s="162" t="str">
        <f t="shared" si="70"/>
        <v xml:space="preserve"> </v>
      </c>
      <c r="CF30" s="162" t="str">
        <f t="shared" si="70"/>
        <v xml:space="preserve"> </v>
      </c>
      <c r="CG30" s="162" t="str">
        <f t="shared" si="70"/>
        <v xml:space="preserve"> </v>
      </c>
      <c r="CH30" s="162" t="str">
        <f t="shared" si="49"/>
        <v xml:space="preserve"> </v>
      </c>
      <c r="CI30" s="162" t="str">
        <f t="shared" si="49"/>
        <v xml:space="preserve"> </v>
      </c>
      <c r="CJ30" s="162" t="str">
        <f t="shared" si="49"/>
        <v xml:space="preserve"> </v>
      </c>
      <c r="CK30" s="162" t="str">
        <f t="shared" si="49"/>
        <v xml:space="preserve"> </v>
      </c>
      <c r="CL30" s="162" t="str">
        <f t="shared" si="49"/>
        <v xml:space="preserve"> </v>
      </c>
      <c r="CM30" s="162" t="str">
        <f t="shared" si="49"/>
        <v xml:space="preserve"> </v>
      </c>
      <c r="CN30" s="162" t="str">
        <f t="shared" si="49"/>
        <v xml:space="preserve"> </v>
      </c>
      <c r="CO30" s="162" t="str">
        <f t="shared" si="49"/>
        <v xml:space="preserve"> </v>
      </c>
      <c r="CP30" s="162" t="str">
        <f t="shared" si="49"/>
        <v xml:space="preserve"> </v>
      </c>
      <c r="CQ30" s="162" t="str">
        <f t="shared" si="49"/>
        <v xml:space="preserve"> </v>
      </c>
      <c r="CR30" s="162" t="str">
        <f t="shared" si="49"/>
        <v xml:space="preserve"> </v>
      </c>
      <c r="CS30" s="162" t="str">
        <f t="shared" si="49"/>
        <v xml:space="preserve"> </v>
      </c>
      <c r="CT30" s="162" t="str">
        <f t="shared" si="49"/>
        <v xml:space="preserve"> </v>
      </c>
      <c r="CU30" s="162" t="str">
        <f t="shared" si="49"/>
        <v xml:space="preserve"> </v>
      </c>
      <c r="CV30" s="162" t="str">
        <f t="shared" si="49"/>
        <v xml:space="preserve"> </v>
      </c>
      <c r="CW30" s="162" t="str">
        <f t="shared" si="49"/>
        <v xml:space="preserve"> </v>
      </c>
      <c r="CX30" s="162" t="str">
        <f t="shared" ref="CX30:DF32" si="71">" "</f>
        <v xml:space="preserve"> </v>
      </c>
      <c r="CY30" s="162" t="str">
        <f t="shared" si="71"/>
        <v xml:space="preserve"> </v>
      </c>
      <c r="CZ30" s="162" t="str">
        <f t="shared" si="71"/>
        <v xml:space="preserve"> </v>
      </c>
      <c r="DA30" s="162" t="str">
        <f t="shared" si="71"/>
        <v xml:space="preserve"> </v>
      </c>
      <c r="DB30" s="162" t="str">
        <f t="shared" si="71"/>
        <v xml:space="preserve"> </v>
      </c>
      <c r="DC30" s="162" t="str">
        <f t="shared" si="71"/>
        <v xml:space="preserve"> </v>
      </c>
      <c r="DD30" s="162" t="str">
        <f t="shared" si="71"/>
        <v xml:space="preserve"> </v>
      </c>
      <c r="DE30" s="162" t="str">
        <f t="shared" si="71"/>
        <v xml:space="preserve"> </v>
      </c>
      <c r="DF30" s="162" t="str">
        <f t="shared" si="71"/>
        <v xml:space="preserve"> </v>
      </c>
      <c r="DG30" s="162" t="str">
        <f t="shared" ref="DG30:DU32" si="72">" "</f>
        <v xml:space="preserve"> </v>
      </c>
      <c r="DH30" s="162" t="str">
        <f t="shared" si="72"/>
        <v xml:space="preserve"> </v>
      </c>
      <c r="DI30" s="162" t="str">
        <f t="shared" si="72"/>
        <v xml:space="preserve"> </v>
      </c>
      <c r="DJ30" s="162" t="str">
        <f t="shared" si="72"/>
        <v xml:space="preserve"> </v>
      </c>
      <c r="DK30" s="162" t="str">
        <f t="shared" si="72"/>
        <v xml:space="preserve"> </v>
      </c>
      <c r="DL30" s="162" t="str">
        <f t="shared" si="72"/>
        <v xml:space="preserve"> </v>
      </c>
      <c r="DM30" s="162" t="str">
        <f t="shared" si="72"/>
        <v xml:space="preserve"> </v>
      </c>
      <c r="DN30" s="162" t="str">
        <f t="shared" si="72"/>
        <v xml:space="preserve"> </v>
      </c>
      <c r="DO30" s="162" t="str">
        <f t="shared" si="72"/>
        <v xml:space="preserve"> </v>
      </c>
      <c r="DP30" s="162" t="str">
        <f t="shared" si="72"/>
        <v xml:space="preserve"> </v>
      </c>
      <c r="DQ30" s="162" t="str">
        <f t="shared" si="72"/>
        <v xml:space="preserve"> </v>
      </c>
      <c r="DR30" s="162" t="str">
        <f t="shared" si="72"/>
        <v xml:space="preserve"> </v>
      </c>
      <c r="DS30" s="162" t="str">
        <f t="shared" si="72"/>
        <v xml:space="preserve"> </v>
      </c>
      <c r="DT30" s="162" t="str">
        <f t="shared" si="72"/>
        <v xml:space="preserve"> </v>
      </c>
      <c r="DU30" s="162" t="str">
        <f t="shared" si="72"/>
        <v xml:space="preserve"> </v>
      </c>
      <c r="DV30" s="162" t="str">
        <f t="shared" ref="DV30:ED32" si="73">" "</f>
        <v xml:space="preserve"> </v>
      </c>
      <c r="DW30" s="162" t="str">
        <f t="shared" si="73"/>
        <v xml:space="preserve"> </v>
      </c>
      <c r="DX30" s="162" t="str">
        <f t="shared" si="73"/>
        <v xml:space="preserve"> </v>
      </c>
      <c r="DY30" s="162" t="str">
        <f t="shared" si="73"/>
        <v xml:space="preserve"> </v>
      </c>
      <c r="DZ30" s="162" t="str">
        <f t="shared" si="73"/>
        <v xml:space="preserve"> </v>
      </c>
      <c r="EA30" s="162" t="str">
        <f t="shared" si="73"/>
        <v xml:space="preserve"> </v>
      </c>
      <c r="EB30" s="162" t="str">
        <f t="shared" si="73"/>
        <v xml:space="preserve"> </v>
      </c>
      <c r="EC30" s="162" t="str">
        <f t="shared" si="73"/>
        <v xml:space="preserve"> </v>
      </c>
      <c r="ED30" s="162" t="str">
        <f t="shared" si="73"/>
        <v xml:space="preserve"> </v>
      </c>
    </row>
    <row r="31" spans="1:134" s="124" customFormat="1" x14ac:dyDescent="0.2">
      <c r="A31" s="125">
        <v>2</v>
      </c>
      <c r="B31" s="189">
        <v>1.17</v>
      </c>
      <c r="C31" s="126" t="s">
        <v>378</v>
      </c>
      <c r="D31" s="126"/>
      <c r="E31" s="127"/>
      <c r="F31" s="128"/>
      <c r="G31" s="129"/>
      <c r="H31" s="129"/>
      <c r="I31" s="180">
        <v>44418</v>
      </c>
      <c r="J31" s="130"/>
      <c r="K31" s="131"/>
      <c r="L31" s="180">
        <v>44428</v>
      </c>
      <c r="M31" s="185"/>
      <c r="N31" s="132">
        <v>1</v>
      </c>
      <c r="O31" s="172" t="s">
        <v>321</v>
      </c>
      <c r="P31" s="184">
        <f t="shared" si="40"/>
        <v>44418</v>
      </c>
      <c r="Q31" s="184">
        <f t="shared" si="67"/>
        <v>44428</v>
      </c>
      <c r="R31" s="190">
        <f t="shared" si="68"/>
        <v>9</v>
      </c>
      <c r="S31" s="190">
        <f t="shared" si="69"/>
        <v>11</v>
      </c>
      <c r="T31" s="140"/>
      <c r="U31" s="140"/>
      <c r="V31" s="133"/>
      <c r="W31" s="166" t="str">
        <f t="shared" si="43"/>
        <v xml:space="preserve"> </v>
      </c>
      <c r="X31" s="166" t="str">
        <f t="shared" si="43"/>
        <v xml:space="preserve"> </v>
      </c>
      <c r="Y31" s="166" t="str">
        <f t="shared" si="43"/>
        <v xml:space="preserve"> </v>
      </c>
      <c r="Z31" s="166" t="str">
        <f t="shared" si="43"/>
        <v xml:space="preserve"> </v>
      </c>
      <c r="AA31" s="166" t="str">
        <f t="shared" si="43"/>
        <v xml:space="preserve"> </v>
      </c>
      <c r="AB31" s="166" t="str">
        <f t="shared" si="43"/>
        <v xml:space="preserve"> </v>
      </c>
      <c r="AC31" s="166" t="str">
        <f t="shared" si="43"/>
        <v xml:space="preserve"> </v>
      </c>
      <c r="AD31" s="166" t="str">
        <f t="shared" si="43"/>
        <v xml:space="preserve"> </v>
      </c>
      <c r="AE31" s="166" t="str">
        <f t="shared" si="43"/>
        <v xml:space="preserve"> </v>
      </c>
      <c r="AF31" s="166" t="str">
        <f t="shared" si="43"/>
        <v xml:space="preserve"> </v>
      </c>
      <c r="AG31" s="166" t="str">
        <f t="shared" si="44"/>
        <v xml:space="preserve"> </v>
      </c>
      <c r="AH31" s="166" t="str">
        <f t="shared" si="44"/>
        <v xml:space="preserve"> </v>
      </c>
      <c r="AI31" s="166" t="str">
        <f t="shared" si="44"/>
        <v xml:space="preserve"> </v>
      </c>
      <c r="AJ31" s="166" t="str">
        <f t="shared" si="44"/>
        <v xml:space="preserve"> </v>
      </c>
      <c r="AK31" s="166" t="str">
        <f t="shared" si="44"/>
        <v xml:space="preserve"> </v>
      </c>
      <c r="AL31" s="166" t="str">
        <f t="shared" si="44"/>
        <v xml:space="preserve"> </v>
      </c>
      <c r="AM31" s="166" t="str">
        <f t="shared" si="44"/>
        <v xml:space="preserve"> </v>
      </c>
      <c r="AN31" s="166" t="str">
        <f t="shared" si="44"/>
        <v xml:space="preserve"> </v>
      </c>
      <c r="AO31" s="166" t="str">
        <f t="shared" si="44"/>
        <v xml:space="preserve"> </v>
      </c>
      <c r="AP31" s="166" t="str">
        <f t="shared" si="44"/>
        <v xml:space="preserve"> </v>
      </c>
      <c r="AQ31" s="166" t="str">
        <f t="shared" si="45"/>
        <v xml:space="preserve"> </v>
      </c>
      <c r="AR31" s="166" t="str">
        <f t="shared" si="45"/>
        <v xml:space="preserve"> </v>
      </c>
      <c r="AS31" s="166" t="str">
        <f t="shared" si="45"/>
        <v xml:space="preserve"> </v>
      </c>
      <c r="AT31" s="166" t="str">
        <f t="shared" si="45"/>
        <v xml:space="preserve"> </v>
      </c>
      <c r="AU31" s="166" t="str">
        <f t="shared" si="45"/>
        <v xml:space="preserve"> </v>
      </c>
      <c r="AV31" s="166" t="str">
        <f t="shared" si="45"/>
        <v xml:space="preserve"> </v>
      </c>
      <c r="AW31" s="166" t="str">
        <f t="shared" si="45"/>
        <v xml:space="preserve"> </v>
      </c>
      <c r="AX31" s="166" t="str">
        <f t="shared" si="45"/>
        <v xml:space="preserve"> </v>
      </c>
      <c r="AY31" s="166" t="str">
        <f t="shared" si="45"/>
        <v xml:space="preserve"> </v>
      </c>
      <c r="AZ31" s="166" t="str">
        <f t="shared" si="45"/>
        <v xml:space="preserve"> </v>
      </c>
      <c r="BA31" s="166" t="str">
        <f t="shared" si="46"/>
        <v xml:space="preserve"> </v>
      </c>
      <c r="BB31" s="166" t="str">
        <f t="shared" si="46"/>
        <v xml:space="preserve"> </v>
      </c>
      <c r="BC31" s="166" t="str">
        <f t="shared" si="46"/>
        <v xml:space="preserve"> </v>
      </c>
      <c r="BD31" s="166" t="str">
        <f t="shared" si="46"/>
        <v xml:space="preserve"> </v>
      </c>
      <c r="BE31" s="166" t="str">
        <f t="shared" si="46"/>
        <v xml:space="preserve"> </v>
      </c>
      <c r="BF31" s="166" t="str">
        <f t="shared" si="46"/>
        <v xml:space="preserve"> </v>
      </c>
      <c r="BG31" s="166" t="str">
        <f t="shared" si="46"/>
        <v xml:space="preserve"> </v>
      </c>
      <c r="BH31" s="166" t="str">
        <f t="shared" si="46"/>
        <v xml:space="preserve"> </v>
      </c>
      <c r="BI31" s="166" t="str">
        <f t="shared" si="46"/>
        <v xml:space="preserve"> </v>
      </c>
      <c r="BJ31" s="166" t="str">
        <f t="shared" si="46"/>
        <v xml:space="preserve"> </v>
      </c>
      <c r="BK31" s="166" t="str">
        <f t="shared" si="47"/>
        <v xml:space="preserve"> </v>
      </c>
      <c r="BL31" s="166" t="str">
        <f t="shared" si="47"/>
        <v xml:space="preserve"> </v>
      </c>
      <c r="BM31" s="166" t="str">
        <f t="shared" si="47"/>
        <v xml:space="preserve"> </v>
      </c>
      <c r="BN31" s="166" t="str">
        <f t="shared" si="47"/>
        <v xml:space="preserve"> </v>
      </c>
      <c r="BO31" s="166" t="str">
        <f t="shared" si="47"/>
        <v xml:space="preserve"> </v>
      </c>
      <c r="BP31" s="166" t="str">
        <f t="shared" si="47"/>
        <v xml:space="preserve"> </v>
      </c>
      <c r="BQ31" s="166" t="str">
        <f t="shared" si="47"/>
        <v xml:space="preserve"> </v>
      </c>
      <c r="BR31" s="166" t="str">
        <f t="shared" si="47"/>
        <v xml:space="preserve"> </v>
      </c>
      <c r="BS31" s="166" t="str">
        <f t="shared" si="47"/>
        <v xml:space="preserve"> </v>
      </c>
      <c r="BT31" s="166" t="str">
        <f t="shared" si="47"/>
        <v xml:space="preserve"> </v>
      </c>
      <c r="BU31" s="166" t="str">
        <f t="shared" si="47"/>
        <v xml:space="preserve"> </v>
      </c>
      <c r="BV31" s="166" t="str">
        <f t="shared" si="47"/>
        <v xml:space="preserve"> </v>
      </c>
      <c r="BW31" s="166" t="str">
        <f t="shared" si="47"/>
        <v xml:space="preserve"> </v>
      </c>
      <c r="BX31" s="166" t="str">
        <f t="shared" si="47"/>
        <v xml:space="preserve"> </v>
      </c>
      <c r="BY31" s="166" t="str">
        <f t="shared" si="47"/>
        <v xml:space="preserve"> </v>
      </c>
      <c r="BZ31" s="166" t="str">
        <f t="shared" si="47"/>
        <v xml:space="preserve"> </v>
      </c>
      <c r="CA31" s="162" t="str">
        <f t="shared" si="70"/>
        <v xml:space="preserve"> </v>
      </c>
      <c r="CB31" s="162" t="str">
        <f t="shared" si="70"/>
        <v xml:space="preserve"> </v>
      </c>
      <c r="CC31" s="162" t="str">
        <f t="shared" si="70"/>
        <v xml:space="preserve"> </v>
      </c>
      <c r="CD31" s="162" t="str">
        <f t="shared" si="70"/>
        <v xml:space="preserve"> </v>
      </c>
      <c r="CE31" s="162" t="str">
        <f t="shared" si="70"/>
        <v xml:space="preserve"> </v>
      </c>
      <c r="CF31" s="162" t="str">
        <f t="shared" si="70"/>
        <v xml:space="preserve"> </v>
      </c>
      <c r="CG31" s="162" t="str">
        <f t="shared" si="70"/>
        <v xml:space="preserve"> </v>
      </c>
      <c r="CH31" s="162" t="str">
        <f t="shared" si="49"/>
        <v xml:space="preserve"> </v>
      </c>
      <c r="CI31" s="162" t="str">
        <f t="shared" si="49"/>
        <v xml:space="preserve"> </v>
      </c>
      <c r="CJ31" s="162" t="str">
        <f t="shared" si="49"/>
        <v xml:space="preserve"> </v>
      </c>
      <c r="CK31" s="162" t="str">
        <f t="shared" si="49"/>
        <v xml:space="preserve"> </v>
      </c>
      <c r="CL31" s="162" t="str">
        <f t="shared" si="49"/>
        <v xml:space="preserve"> </v>
      </c>
      <c r="CM31" s="162" t="str">
        <f t="shared" si="49"/>
        <v xml:space="preserve"> </v>
      </c>
      <c r="CN31" s="162" t="str">
        <f t="shared" si="49"/>
        <v xml:space="preserve"> </v>
      </c>
      <c r="CO31" s="162" t="str">
        <f t="shared" si="49"/>
        <v xml:space="preserve"> </v>
      </c>
      <c r="CP31" s="162" t="str">
        <f t="shared" si="49"/>
        <v xml:space="preserve"> </v>
      </c>
      <c r="CQ31" s="162" t="str">
        <f t="shared" si="49"/>
        <v xml:space="preserve"> </v>
      </c>
      <c r="CR31" s="162" t="str">
        <f t="shared" si="49"/>
        <v xml:space="preserve"> </v>
      </c>
      <c r="CS31" s="162" t="str">
        <f t="shared" si="49"/>
        <v xml:space="preserve"> </v>
      </c>
      <c r="CT31" s="162" t="str">
        <f t="shared" si="49"/>
        <v xml:space="preserve"> </v>
      </c>
      <c r="CU31" s="162" t="str">
        <f t="shared" si="49"/>
        <v xml:space="preserve"> </v>
      </c>
      <c r="CV31" s="162" t="str">
        <f t="shared" si="49"/>
        <v xml:space="preserve"> </v>
      </c>
      <c r="CW31" s="162" t="str">
        <f t="shared" si="49"/>
        <v xml:space="preserve"> </v>
      </c>
      <c r="CX31" s="162" t="str">
        <f t="shared" si="71"/>
        <v xml:space="preserve"> </v>
      </c>
      <c r="CY31" s="162" t="str">
        <f t="shared" si="71"/>
        <v xml:space="preserve"> </v>
      </c>
      <c r="CZ31" s="162" t="str">
        <f t="shared" si="71"/>
        <v xml:space="preserve"> </v>
      </c>
      <c r="DA31" s="162" t="str">
        <f t="shared" si="71"/>
        <v xml:space="preserve"> </v>
      </c>
      <c r="DB31" s="162" t="str">
        <f t="shared" si="71"/>
        <v xml:space="preserve"> </v>
      </c>
      <c r="DC31" s="162" t="str">
        <f t="shared" si="71"/>
        <v xml:space="preserve"> </v>
      </c>
      <c r="DD31" s="162" t="str">
        <f t="shared" si="71"/>
        <v xml:space="preserve"> </v>
      </c>
      <c r="DE31" s="162" t="str">
        <f t="shared" si="71"/>
        <v xml:space="preserve"> </v>
      </c>
      <c r="DF31" s="162" t="str">
        <f t="shared" si="71"/>
        <v xml:space="preserve"> </v>
      </c>
      <c r="DG31" s="162" t="str">
        <f t="shared" si="72"/>
        <v xml:space="preserve"> </v>
      </c>
      <c r="DH31" s="162" t="str">
        <f t="shared" si="72"/>
        <v xml:space="preserve"> </v>
      </c>
      <c r="DI31" s="162" t="str">
        <f t="shared" si="72"/>
        <v xml:space="preserve"> </v>
      </c>
      <c r="DJ31" s="162" t="str">
        <f t="shared" si="72"/>
        <v xml:space="preserve"> </v>
      </c>
      <c r="DK31" s="162" t="str">
        <f t="shared" si="72"/>
        <v xml:space="preserve"> </v>
      </c>
      <c r="DL31" s="162" t="str">
        <f t="shared" si="72"/>
        <v xml:space="preserve"> </v>
      </c>
      <c r="DM31" s="162" t="str">
        <f t="shared" si="72"/>
        <v xml:space="preserve"> </v>
      </c>
      <c r="DN31" s="162" t="str">
        <f t="shared" si="72"/>
        <v xml:space="preserve"> </v>
      </c>
      <c r="DO31" s="162" t="str">
        <f t="shared" si="72"/>
        <v xml:space="preserve"> </v>
      </c>
      <c r="DP31" s="162" t="str">
        <f t="shared" si="72"/>
        <v xml:space="preserve"> </v>
      </c>
      <c r="DQ31" s="162" t="str">
        <f t="shared" si="72"/>
        <v xml:space="preserve"> </v>
      </c>
      <c r="DR31" s="162" t="str">
        <f t="shared" si="72"/>
        <v xml:space="preserve"> </v>
      </c>
      <c r="DS31" s="162" t="str">
        <f t="shared" si="72"/>
        <v xml:space="preserve"> </v>
      </c>
      <c r="DT31" s="162" t="str">
        <f t="shared" si="72"/>
        <v xml:space="preserve"> </v>
      </c>
      <c r="DU31" s="162" t="str">
        <f t="shared" si="72"/>
        <v xml:space="preserve"> </v>
      </c>
      <c r="DV31" s="162" t="str">
        <f t="shared" si="73"/>
        <v xml:space="preserve"> </v>
      </c>
      <c r="DW31" s="162" t="str">
        <f t="shared" si="73"/>
        <v xml:space="preserve"> </v>
      </c>
      <c r="DX31" s="162" t="str">
        <f t="shared" si="73"/>
        <v xml:space="preserve"> </v>
      </c>
      <c r="DY31" s="162" t="str">
        <f t="shared" si="73"/>
        <v xml:space="preserve"> </v>
      </c>
      <c r="DZ31" s="162" t="str">
        <f t="shared" si="73"/>
        <v xml:space="preserve"> </v>
      </c>
      <c r="EA31" s="162" t="str">
        <f t="shared" si="73"/>
        <v xml:space="preserve"> </v>
      </c>
      <c r="EB31" s="162" t="str">
        <f t="shared" si="73"/>
        <v xml:space="preserve"> </v>
      </c>
      <c r="EC31" s="162" t="str">
        <f t="shared" si="73"/>
        <v xml:space="preserve"> </v>
      </c>
      <c r="ED31" s="162" t="str">
        <f t="shared" si="73"/>
        <v xml:space="preserve"> </v>
      </c>
    </row>
    <row r="32" spans="1:134" s="124" customFormat="1" x14ac:dyDescent="0.2">
      <c r="A32" s="125">
        <v>2</v>
      </c>
      <c r="B32" s="189">
        <v>1.18</v>
      </c>
      <c r="C32" s="126" t="s">
        <v>379</v>
      </c>
      <c r="D32" s="126"/>
      <c r="E32" s="127"/>
      <c r="F32" s="128"/>
      <c r="G32" s="129"/>
      <c r="H32" s="129"/>
      <c r="I32" s="180">
        <v>44418</v>
      </c>
      <c r="J32" s="130"/>
      <c r="K32" s="131"/>
      <c r="L32" s="180">
        <v>44428</v>
      </c>
      <c r="M32" s="185"/>
      <c r="N32" s="132">
        <v>1</v>
      </c>
      <c r="O32" s="172" t="s">
        <v>321</v>
      </c>
      <c r="P32" s="184">
        <f t="shared" si="40"/>
        <v>44418</v>
      </c>
      <c r="Q32" s="184">
        <f t="shared" si="64"/>
        <v>44428</v>
      </c>
      <c r="R32" s="190">
        <f t="shared" si="65"/>
        <v>9</v>
      </c>
      <c r="S32" s="190">
        <f t="shared" si="66"/>
        <v>11</v>
      </c>
      <c r="T32" s="140"/>
      <c r="U32" s="140"/>
      <c r="V32" s="133"/>
      <c r="W32" s="166" t="str">
        <f t="shared" si="43"/>
        <v xml:space="preserve"> </v>
      </c>
      <c r="X32" s="166" t="str">
        <f t="shared" si="43"/>
        <v xml:space="preserve"> </v>
      </c>
      <c r="Y32" s="166" t="str">
        <f t="shared" si="43"/>
        <v xml:space="preserve"> </v>
      </c>
      <c r="Z32" s="166" t="str">
        <f t="shared" si="43"/>
        <v xml:space="preserve"> </v>
      </c>
      <c r="AA32" s="166" t="str">
        <f t="shared" si="43"/>
        <v xml:space="preserve"> </v>
      </c>
      <c r="AB32" s="166" t="str">
        <f t="shared" si="43"/>
        <v xml:space="preserve"> </v>
      </c>
      <c r="AC32" s="166" t="str">
        <f t="shared" si="43"/>
        <v xml:space="preserve"> </v>
      </c>
      <c r="AD32" s="166" t="str">
        <f t="shared" si="43"/>
        <v xml:space="preserve"> </v>
      </c>
      <c r="AE32" s="166" t="str">
        <f t="shared" si="43"/>
        <v xml:space="preserve"> </v>
      </c>
      <c r="AF32" s="166" t="str">
        <f t="shared" si="43"/>
        <v xml:space="preserve"> </v>
      </c>
      <c r="AG32" s="166" t="str">
        <f t="shared" si="44"/>
        <v xml:space="preserve"> </v>
      </c>
      <c r="AH32" s="166" t="str">
        <f t="shared" si="44"/>
        <v xml:space="preserve"> </v>
      </c>
      <c r="AI32" s="166" t="str">
        <f t="shared" si="44"/>
        <v xml:space="preserve"> </v>
      </c>
      <c r="AJ32" s="166" t="str">
        <f t="shared" si="44"/>
        <v xml:space="preserve"> </v>
      </c>
      <c r="AK32" s="166" t="str">
        <f t="shared" si="44"/>
        <v xml:space="preserve"> </v>
      </c>
      <c r="AL32" s="166" t="str">
        <f t="shared" si="44"/>
        <v xml:space="preserve"> </v>
      </c>
      <c r="AM32" s="166" t="str">
        <f t="shared" si="44"/>
        <v xml:space="preserve"> </v>
      </c>
      <c r="AN32" s="166" t="str">
        <f t="shared" si="44"/>
        <v xml:space="preserve"> </v>
      </c>
      <c r="AO32" s="166" t="str">
        <f t="shared" si="44"/>
        <v xml:space="preserve"> </v>
      </c>
      <c r="AP32" s="166" t="str">
        <f t="shared" si="44"/>
        <v xml:space="preserve"> </v>
      </c>
      <c r="AQ32" s="166" t="str">
        <f t="shared" si="45"/>
        <v xml:space="preserve"> </v>
      </c>
      <c r="AR32" s="166" t="str">
        <f t="shared" si="45"/>
        <v xml:space="preserve"> </v>
      </c>
      <c r="AS32" s="166" t="str">
        <f t="shared" si="45"/>
        <v xml:space="preserve"> </v>
      </c>
      <c r="AT32" s="166" t="str">
        <f t="shared" si="45"/>
        <v xml:space="preserve"> </v>
      </c>
      <c r="AU32" s="166" t="str">
        <f t="shared" si="45"/>
        <v xml:space="preserve"> </v>
      </c>
      <c r="AV32" s="166" t="str">
        <f t="shared" si="45"/>
        <v xml:space="preserve"> </v>
      </c>
      <c r="AW32" s="166" t="str">
        <f t="shared" si="45"/>
        <v xml:space="preserve"> </v>
      </c>
      <c r="AX32" s="166" t="str">
        <f t="shared" si="45"/>
        <v xml:space="preserve"> </v>
      </c>
      <c r="AY32" s="166" t="str">
        <f t="shared" si="45"/>
        <v xml:space="preserve"> </v>
      </c>
      <c r="AZ32" s="166" t="str">
        <f t="shared" si="45"/>
        <v xml:space="preserve"> </v>
      </c>
      <c r="BA32" s="166" t="str">
        <f t="shared" si="46"/>
        <v xml:space="preserve"> </v>
      </c>
      <c r="BB32" s="166" t="str">
        <f t="shared" si="46"/>
        <v xml:space="preserve"> </v>
      </c>
      <c r="BC32" s="166" t="str">
        <f t="shared" si="46"/>
        <v xml:space="preserve"> </v>
      </c>
      <c r="BD32" s="166" t="str">
        <f t="shared" si="46"/>
        <v xml:space="preserve"> </v>
      </c>
      <c r="BE32" s="166" t="str">
        <f t="shared" si="46"/>
        <v xml:space="preserve"> </v>
      </c>
      <c r="BF32" s="166" t="str">
        <f t="shared" si="46"/>
        <v xml:space="preserve"> </v>
      </c>
      <c r="BG32" s="166" t="str">
        <f t="shared" si="46"/>
        <v xml:space="preserve"> </v>
      </c>
      <c r="BH32" s="166" t="str">
        <f t="shared" si="46"/>
        <v xml:space="preserve"> </v>
      </c>
      <c r="BI32" s="166" t="str">
        <f t="shared" si="46"/>
        <v xml:space="preserve"> </v>
      </c>
      <c r="BJ32" s="166" t="str">
        <f t="shared" si="46"/>
        <v xml:space="preserve"> </v>
      </c>
      <c r="BK32" s="166" t="str">
        <f t="shared" si="47"/>
        <v xml:space="preserve"> </v>
      </c>
      <c r="BL32" s="166" t="str">
        <f t="shared" si="47"/>
        <v xml:space="preserve"> </v>
      </c>
      <c r="BM32" s="166" t="str">
        <f t="shared" si="47"/>
        <v xml:space="preserve"> </v>
      </c>
      <c r="BN32" s="166" t="str">
        <f t="shared" si="47"/>
        <v xml:space="preserve"> </v>
      </c>
      <c r="BO32" s="166" t="str">
        <f t="shared" si="47"/>
        <v xml:space="preserve"> </v>
      </c>
      <c r="BP32" s="166" t="str">
        <f t="shared" si="47"/>
        <v xml:space="preserve"> </v>
      </c>
      <c r="BQ32" s="166" t="str">
        <f t="shared" si="47"/>
        <v xml:space="preserve"> </v>
      </c>
      <c r="BR32" s="166" t="str">
        <f t="shared" si="47"/>
        <v xml:space="preserve"> </v>
      </c>
      <c r="BS32" s="166" t="str">
        <f t="shared" si="47"/>
        <v xml:space="preserve"> </v>
      </c>
      <c r="BT32" s="166" t="str">
        <f t="shared" si="47"/>
        <v xml:space="preserve"> </v>
      </c>
      <c r="BU32" s="166" t="str">
        <f t="shared" si="48"/>
        <v xml:space="preserve"> </v>
      </c>
      <c r="BV32" s="166" t="str">
        <f t="shared" si="48"/>
        <v xml:space="preserve"> </v>
      </c>
      <c r="BW32" s="166" t="str">
        <f t="shared" si="48"/>
        <v xml:space="preserve"> </v>
      </c>
      <c r="BX32" s="166" t="str">
        <f t="shared" si="48"/>
        <v xml:space="preserve"> </v>
      </c>
      <c r="BY32" s="166" t="str">
        <f t="shared" si="48"/>
        <v xml:space="preserve"> </v>
      </c>
      <c r="BZ32" s="166" t="str">
        <f t="shared" si="48"/>
        <v xml:space="preserve"> </v>
      </c>
      <c r="CA32" s="162" t="str">
        <f t="shared" si="48"/>
        <v xml:space="preserve"> </v>
      </c>
      <c r="CB32" s="162" t="str">
        <f t="shared" si="48"/>
        <v xml:space="preserve"> </v>
      </c>
      <c r="CC32" s="162" t="str">
        <f t="shared" si="48"/>
        <v xml:space="preserve"> </v>
      </c>
      <c r="CD32" s="162" t="str">
        <f t="shared" si="48"/>
        <v xml:space="preserve"> </v>
      </c>
      <c r="CE32" s="162" t="str">
        <f t="shared" si="48"/>
        <v xml:space="preserve"> </v>
      </c>
      <c r="CF32" s="162" t="str">
        <f t="shared" si="48"/>
        <v xml:space="preserve"> </v>
      </c>
      <c r="CG32" s="162" t="str">
        <f t="shared" si="48"/>
        <v xml:space="preserve"> </v>
      </c>
      <c r="CH32" s="162" t="str">
        <f t="shared" si="49"/>
        <v xml:space="preserve"> </v>
      </c>
      <c r="CI32" s="162" t="str">
        <f t="shared" si="49"/>
        <v xml:space="preserve"> </v>
      </c>
      <c r="CJ32" s="162" t="str">
        <f t="shared" si="49"/>
        <v xml:space="preserve"> </v>
      </c>
      <c r="CK32" s="162" t="str">
        <f t="shared" si="49"/>
        <v xml:space="preserve"> </v>
      </c>
      <c r="CL32" s="162" t="str">
        <f t="shared" si="49"/>
        <v xml:space="preserve"> </v>
      </c>
      <c r="CM32" s="162" t="str">
        <f t="shared" si="49"/>
        <v xml:space="preserve"> </v>
      </c>
      <c r="CN32" s="162" t="str">
        <f t="shared" si="49"/>
        <v xml:space="preserve"> </v>
      </c>
      <c r="CO32" s="162" t="str">
        <f t="shared" si="50"/>
        <v xml:space="preserve"> </v>
      </c>
      <c r="CP32" s="162" t="str">
        <f t="shared" si="50"/>
        <v xml:space="preserve"> </v>
      </c>
      <c r="CQ32" s="162" t="str">
        <f t="shared" si="50"/>
        <v xml:space="preserve"> </v>
      </c>
      <c r="CR32" s="162" t="str">
        <f t="shared" si="50"/>
        <v xml:space="preserve"> </v>
      </c>
      <c r="CS32" s="162" t="str">
        <f t="shared" si="50"/>
        <v xml:space="preserve"> </v>
      </c>
      <c r="CT32" s="162" t="str">
        <f t="shared" si="50"/>
        <v xml:space="preserve"> </v>
      </c>
      <c r="CU32" s="162" t="str">
        <f t="shared" si="50"/>
        <v xml:space="preserve"> </v>
      </c>
      <c r="CV32" s="162" t="str">
        <f t="shared" si="50"/>
        <v xml:space="preserve"> </v>
      </c>
      <c r="CW32" s="162" t="str">
        <f t="shared" si="50"/>
        <v xml:space="preserve"> </v>
      </c>
      <c r="CX32" s="162" t="str">
        <f t="shared" si="71"/>
        <v xml:space="preserve"> </v>
      </c>
      <c r="CY32" s="162" t="str">
        <f t="shared" si="71"/>
        <v xml:space="preserve"> </v>
      </c>
      <c r="CZ32" s="162" t="str">
        <f t="shared" si="71"/>
        <v xml:space="preserve"> </v>
      </c>
      <c r="DA32" s="162" t="str">
        <f t="shared" si="71"/>
        <v xml:space="preserve"> </v>
      </c>
      <c r="DB32" s="162" t="str">
        <f t="shared" si="71"/>
        <v xml:space="preserve"> </v>
      </c>
      <c r="DC32" s="162" t="str">
        <f t="shared" si="51"/>
        <v xml:space="preserve"> </v>
      </c>
      <c r="DD32" s="162" t="str">
        <f t="shared" si="51"/>
        <v xml:space="preserve"> </v>
      </c>
      <c r="DE32" s="162" t="str">
        <f t="shared" si="51"/>
        <v xml:space="preserve"> </v>
      </c>
      <c r="DF32" s="162" t="str">
        <f t="shared" si="51"/>
        <v xml:space="preserve"> </v>
      </c>
      <c r="DG32" s="162" t="str">
        <f t="shared" si="72"/>
        <v xml:space="preserve"> </v>
      </c>
      <c r="DH32" s="162" t="str">
        <f t="shared" si="72"/>
        <v xml:space="preserve"> </v>
      </c>
      <c r="DI32" s="162" t="str">
        <f t="shared" si="72"/>
        <v xml:space="preserve"> </v>
      </c>
      <c r="DJ32" s="162" t="str">
        <f t="shared" si="72"/>
        <v xml:space="preserve"> </v>
      </c>
      <c r="DK32" s="162" t="str">
        <f t="shared" si="72"/>
        <v xml:space="preserve"> </v>
      </c>
      <c r="DL32" s="162" t="str">
        <f t="shared" si="72"/>
        <v xml:space="preserve"> </v>
      </c>
      <c r="DM32" s="162" t="str">
        <f t="shared" si="72"/>
        <v xml:space="preserve"> </v>
      </c>
      <c r="DN32" s="162" t="str">
        <f t="shared" si="72"/>
        <v xml:space="preserve"> </v>
      </c>
      <c r="DO32" s="162" t="str">
        <f t="shared" si="72"/>
        <v xml:space="preserve"> </v>
      </c>
      <c r="DP32" s="162" t="str">
        <f t="shared" si="72"/>
        <v xml:space="preserve"> </v>
      </c>
      <c r="DQ32" s="162" t="str">
        <f t="shared" si="52"/>
        <v xml:space="preserve"> </v>
      </c>
      <c r="DR32" s="162" t="str">
        <f t="shared" si="52"/>
        <v xml:space="preserve"> </v>
      </c>
      <c r="DS32" s="162" t="str">
        <f t="shared" si="52"/>
        <v xml:space="preserve"> </v>
      </c>
      <c r="DT32" s="162" t="str">
        <f t="shared" si="52"/>
        <v xml:space="preserve"> </v>
      </c>
      <c r="DU32" s="162" t="str">
        <f t="shared" si="52"/>
        <v xml:space="preserve"> </v>
      </c>
      <c r="DV32" s="162" t="str">
        <f t="shared" si="73"/>
        <v xml:space="preserve"> </v>
      </c>
      <c r="DW32" s="162" t="str">
        <f t="shared" si="73"/>
        <v xml:space="preserve"> </v>
      </c>
      <c r="DX32" s="162" t="str">
        <f t="shared" si="73"/>
        <v xml:space="preserve"> </v>
      </c>
      <c r="DY32" s="162" t="str">
        <f t="shared" si="73"/>
        <v xml:space="preserve"> </v>
      </c>
      <c r="DZ32" s="162" t="str">
        <f t="shared" si="73"/>
        <v xml:space="preserve"> </v>
      </c>
      <c r="EA32" s="162" t="str">
        <f t="shared" si="73"/>
        <v xml:space="preserve"> </v>
      </c>
      <c r="EB32" s="162" t="str">
        <f t="shared" si="73"/>
        <v xml:space="preserve"> </v>
      </c>
      <c r="EC32" s="162" t="str">
        <f t="shared" si="73"/>
        <v xml:space="preserve"> </v>
      </c>
      <c r="ED32" s="162" t="str">
        <f t="shared" si="73"/>
        <v xml:space="preserve"> </v>
      </c>
    </row>
    <row r="33" spans="1:134" s="124" customFormat="1" x14ac:dyDescent="0.2">
      <c r="A33" s="125">
        <v>1</v>
      </c>
      <c r="B33" s="189" t="str">
        <f t="shared" si="39"/>
        <v>2</v>
      </c>
      <c r="C33" s="204" t="s">
        <v>361</v>
      </c>
      <c r="D33" s="126"/>
      <c r="E33" s="127"/>
      <c r="F33" s="128">
        <v>1</v>
      </c>
      <c r="G33" s="129"/>
      <c r="H33" s="129"/>
      <c r="I33" s="180">
        <v>44501</v>
      </c>
      <c r="J33" s="130"/>
      <c r="K33" s="131"/>
      <c r="L33" s="180">
        <v>44592</v>
      </c>
      <c r="M33" s="185"/>
      <c r="N33" s="132">
        <v>0.67</v>
      </c>
      <c r="O33" s="172" t="s">
        <v>321</v>
      </c>
      <c r="P33" s="184">
        <f t="shared" si="40"/>
        <v>44501</v>
      </c>
      <c r="Q33" s="184">
        <f t="shared" si="41"/>
        <v>44592</v>
      </c>
      <c r="R33" s="190">
        <f t="shared" si="53"/>
        <v>63</v>
      </c>
      <c r="S33" s="190">
        <f t="shared" si="42"/>
        <v>92</v>
      </c>
      <c r="T33" s="140"/>
      <c r="U33" s="140"/>
      <c r="V33" s="133"/>
      <c r="W33" s="166" t="str">
        <f t="shared" si="43"/>
        <v xml:space="preserve"> </v>
      </c>
      <c r="X33" s="166" t="str">
        <f t="shared" si="43"/>
        <v xml:space="preserve"> </v>
      </c>
      <c r="Y33" s="166" t="str">
        <f t="shared" si="43"/>
        <v xml:space="preserve"> </v>
      </c>
      <c r="Z33" s="166" t="str">
        <f t="shared" si="43"/>
        <v xml:space="preserve"> </v>
      </c>
      <c r="AA33" s="166" t="str">
        <f t="shared" si="43"/>
        <v xml:space="preserve"> </v>
      </c>
      <c r="AB33" s="166" t="str">
        <f t="shared" si="43"/>
        <v xml:space="preserve"> </v>
      </c>
      <c r="AC33" s="166" t="str">
        <f t="shared" si="43"/>
        <v xml:space="preserve"> </v>
      </c>
      <c r="AD33" s="166" t="str">
        <f t="shared" si="43"/>
        <v xml:space="preserve"> </v>
      </c>
      <c r="AE33" s="166" t="str">
        <f t="shared" si="43"/>
        <v xml:space="preserve"> </v>
      </c>
      <c r="AF33" s="166" t="str">
        <f t="shared" si="43"/>
        <v xml:space="preserve"> </v>
      </c>
      <c r="AG33" s="166" t="str">
        <f t="shared" si="44"/>
        <v xml:space="preserve"> </v>
      </c>
      <c r="AH33" s="166" t="str">
        <f t="shared" si="44"/>
        <v xml:space="preserve"> </v>
      </c>
      <c r="AI33" s="166" t="str">
        <f t="shared" si="44"/>
        <v xml:space="preserve"> </v>
      </c>
      <c r="AJ33" s="166" t="str">
        <f t="shared" si="44"/>
        <v xml:space="preserve"> </v>
      </c>
      <c r="AK33" s="166" t="str">
        <f t="shared" si="44"/>
        <v xml:space="preserve"> </v>
      </c>
      <c r="AL33" s="166" t="str">
        <f t="shared" si="44"/>
        <v xml:space="preserve"> </v>
      </c>
      <c r="AM33" s="166" t="str">
        <f t="shared" si="44"/>
        <v xml:space="preserve"> </v>
      </c>
      <c r="AN33" s="166" t="str">
        <f t="shared" si="44"/>
        <v xml:space="preserve"> </v>
      </c>
      <c r="AO33" s="166" t="str">
        <f t="shared" si="44"/>
        <v xml:space="preserve"> </v>
      </c>
      <c r="AP33" s="166" t="str">
        <f t="shared" si="44"/>
        <v xml:space="preserve"> </v>
      </c>
      <c r="AQ33" s="166" t="str">
        <f t="shared" si="45"/>
        <v xml:space="preserve"> </v>
      </c>
      <c r="AR33" s="166" t="str">
        <f t="shared" si="45"/>
        <v xml:space="preserve"> </v>
      </c>
      <c r="AS33" s="166" t="str">
        <f t="shared" si="45"/>
        <v xml:space="preserve"> </v>
      </c>
      <c r="AT33" s="166" t="str">
        <f t="shared" si="45"/>
        <v xml:space="preserve"> </v>
      </c>
      <c r="AU33" s="166" t="str">
        <f t="shared" si="45"/>
        <v xml:space="preserve"> </v>
      </c>
      <c r="AV33" s="166" t="str">
        <f t="shared" si="45"/>
        <v xml:space="preserve"> </v>
      </c>
      <c r="AW33" s="166" t="str">
        <f t="shared" si="45"/>
        <v xml:space="preserve"> </v>
      </c>
      <c r="AX33" s="166" t="str">
        <f t="shared" si="45"/>
        <v xml:space="preserve"> </v>
      </c>
      <c r="AY33" s="166" t="str">
        <f t="shared" si="45"/>
        <v xml:space="preserve"> </v>
      </c>
      <c r="AZ33" s="166" t="str">
        <f t="shared" si="45"/>
        <v xml:space="preserve"> </v>
      </c>
      <c r="BA33" s="166" t="str">
        <f t="shared" si="46"/>
        <v xml:space="preserve"> </v>
      </c>
      <c r="BB33" s="166" t="str">
        <f t="shared" si="46"/>
        <v xml:space="preserve"> </v>
      </c>
      <c r="BC33" s="166" t="str">
        <f t="shared" si="46"/>
        <v xml:space="preserve"> </v>
      </c>
      <c r="BD33" s="166" t="str">
        <f t="shared" si="46"/>
        <v xml:space="preserve"> </v>
      </c>
      <c r="BE33" s="166" t="str">
        <f t="shared" si="46"/>
        <v xml:space="preserve"> </v>
      </c>
      <c r="BF33" s="166" t="str">
        <f t="shared" si="46"/>
        <v xml:space="preserve"> </v>
      </c>
      <c r="BG33" s="166" t="str">
        <f t="shared" si="46"/>
        <v xml:space="preserve"> </v>
      </c>
      <c r="BH33" s="166" t="str">
        <f t="shared" si="46"/>
        <v xml:space="preserve"> </v>
      </c>
      <c r="BI33" s="166" t="str">
        <f t="shared" si="46"/>
        <v xml:space="preserve"> </v>
      </c>
      <c r="BJ33" s="166" t="str">
        <f t="shared" si="46"/>
        <v xml:space="preserve"> </v>
      </c>
      <c r="BK33" s="166" t="str">
        <f t="shared" si="47"/>
        <v xml:space="preserve"> </v>
      </c>
      <c r="BL33" s="166" t="str">
        <f t="shared" si="47"/>
        <v xml:space="preserve"> </v>
      </c>
      <c r="BM33" s="166" t="str">
        <f t="shared" si="47"/>
        <v xml:space="preserve"> </v>
      </c>
      <c r="BN33" s="166" t="str">
        <f t="shared" si="47"/>
        <v xml:space="preserve"> </v>
      </c>
      <c r="BO33" s="166" t="str">
        <f t="shared" si="47"/>
        <v xml:space="preserve"> </v>
      </c>
      <c r="BP33" s="166" t="str">
        <f t="shared" si="47"/>
        <v xml:space="preserve"> </v>
      </c>
      <c r="BQ33" s="166" t="str">
        <f t="shared" si="47"/>
        <v xml:space="preserve"> </v>
      </c>
      <c r="BR33" s="166" t="str">
        <f t="shared" si="47"/>
        <v xml:space="preserve"> </v>
      </c>
      <c r="BS33" s="166" t="str">
        <f t="shared" si="47"/>
        <v xml:space="preserve"> </v>
      </c>
      <c r="BT33" s="166" t="str">
        <f t="shared" si="47"/>
        <v xml:space="preserve"> </v>
      </c>
      <c r="BU33" s="166" t="str">
        <f t="shared" si="48"/>
        <v xml:space="preserve"> </v>
      </c>
      <c r="BV33" s="166" t="str">
        <f t="shared" si="48"/>
        <v xml:space="preserve"> </v>
      </c>
      <c r="BW33" s="166" t="str">
        <f t="shared" si="48"/>
        <v xml:space="preserve"> </v>
      </c>
      <c r="BX33" s="166" t="str">
        <f t="shared" si="48"/>
        <v xml:space="preserve"> </v>
      </c>
      <c r="BY33" s="166" t="str">
        <f t="shared" si="48"/>
        <v xml:space="preserve"> </v>
      </c>
      <c r="BZ33" s="166" t="str">
        <f t="shared" si="48"/>
        <v xml:space="preserve"> </v>
      </c>
      <c r="CA33" s="162" t="str">
        <f t="shared" si="48"/>
        <v xml:space="preserve"> </v>
      </c>
      <c r="CB33" s="162" t="str">
        <f t="shared" si="48"/>
        <v xml:space="preserve"> </v>
      </c>
      <c r="CC33" s="162" t="str">
        <f t="shared" si="48"/>
        <v xml:space="preserve"> </v>
      </c>
      <c r="CD33" s="162" t="str">
        <f t="shared" si="48"/>
        <v xml:space="preserve"> </v>
      </c>
      <c r="CE33" s="162" t="str">
        <f t="shared" si="48"/>
        <v xml:space="preserve"> </v>
      </c>
      <c r="CF33" s="162" t="str">
        <f t="shared" si="48"/>
        <v xml:space="preserve"> </v>
      </c>
      <c r="CG33" s="162" t="str">
        <f t="shared" si="48"/>
        <v xml:space="preserve"> </v>
      </c>
      <c r="CH33" s="162" t="str">
        <f t="shared" si="49"/>
        <v xml:space="preserve"> </v>
      </c>
      <c r="CI33" s="162" t="str">
        <f t="shared" si="49"/>
        <v xml:space="preserve"> </v>
      </c>
      <c r="CJ33" s="162" t="str">
        <f t="shared" si="49"/>
        <v xml:space="preserve"> </v>
      </c>
      <c r="CK33" s="162" t="str">
        <f t="shared" si="49"/>
        <v xml:space="preserve"> </v>
      </c>
      <c r="CL33" s="162" t="str">
        <f t="shared" si="49"/>
        <v xml:space="preserve"> </v>
      </c>
      <c r="CM33" s="162" t="str">
        <f t="shared" si="49"/>
        <v xml:space="preserve"> </v>
      </c>
      <c r="CN33" s="162" t="str">
        <f t="shared" si="49"/>
        <v xml:space="preserve"> </v>
      </c>
      <c r="CO33" s="162" t="str">
        <f t="shared" si="50"/>
        <v xml:space="preserve"> </v>
      </c>
      <c r="CP33" s="162" t="str">
        <f t="shared" si="50"/>
        <v xml:space="preserve"> </v>
      </c>
      <c r="CQ33" s="162" t="str">
        <f t="shared" si="50"/>
        <v xml:space="preserve"> </v>
      </c>
      <c r="CR33" s="162" t="str">
        <f t="shared" si="50"/>
        <v xml:space="preserve"> </v>
      </c>
      <c r="CS33" s="162" t="str">
        <f t="shared" si="50"/>
        <v xml:space="preserve"> </v>
      </c>
      <c r="CT33" s="162" t="str">
        <f t="shared" si="50"/>
        <v xml:space="preserve"> </v>
      </c>
      <c r="CU33" s="162" t="str">
        <f t="shared" si="50"/>
        <v xml:space="preserve"> </v>
      </c>
      <c r="CV33" s="162" t="str">
        <f t="shared" si="50"/>
        <v xml:space="preserve"> </v>
      </c>
      <c r="CW33" s="162" t="str">
        <f t="shared" si="50"/>
        <v xml:space="preserve"> </v>
      </c>
      <c r="CX33" s="162" t="str">
        <f t="shared" si="50"/>
        <v xml:space="preserve"> </v>
      </c>
      <c r="CY33" s="162" t="str">
        <f t="shared" si="50"/>
        <v xml:space="preserve"> </v>
      </c>
      <c r="CZ33" s="162" t="str">
        <f t="shared" si="50"/>
        <v xml:space="preserve"> </v>
      </c>
      <c r="DA33" s="162" t="str">
        <f t="shared" si="50"/>
        <v xml:space="preserve"> </v>
      </c>
      <c r="DB33" s="162" t="str">
        <f t="shared" si="50"/>
        <v xml:space="preserve"> </v>
      </c>
      <c r="DC33" s="162" t="str">
        <f t="shared" si="51"/>
        <v xml:space="preserve"> </v>
      </c>
      <c r="DD33" s="162" t="str">
        <f t="shared" si="51"/>
        <v xml:space="preserve"> </v>
      </c>
      <c r="DE33" s="162" t="str">
        <f t="shared" si="51"/>
        <v xml:space="preserve"> </v>
      </c>
      <c r="DF33" s="162" t="str">
        <f t="shared" si="51"/>
        <v xml:space="preserve"> </v>
      </c>
      <c r="DG33" s="162" t="str">
        <f t="shared" si="51"/>
        <v xml:space="preserve"> </v>
      </c>
      <c r="DH33" s="162" t="str">
        <f t="shared" si="51"/>
        <v xml:space="preserve"> </v>
      </c>
      <c r="DI33" s="162" t="str">
        <f t="shared" si="51"/>
        <v xml:space="preserve"> </v>
      </c>
      <c r="DJ33" s="162" t="str">
        <f t="shared" si="51"/>
        <v xml:space="preserve"> </v>
      </c>
      <c r="DK33" s="162" t="str">
        <f t="shared" si="51"/>
        <v xml:space="preserve"> </v>
      </c>
      <c r="DL33" s="162" t="str">
        <f t="shared" si="51"/>
        <v xml:space="preserve"> </v>
      </c>
      <c r="DM33" s="162" t="str">
        <f t="shared" si="51"/>
        <v xml:space="preserve"> </v>
      </c>
      <c r="DN33" s="162" t="str">
        <f t="shared" si="51"/>
        <v xml:space="preserve"> </v>
      </c>
      <c r="DO33" s="162" t="str">
        <f t="shared" si="51"/>
        <v xml:space="preserve"> </v>
      </c>
      <c r="DP33" s="162" t="str">
        <f t="shared" si="51"/>
        <v xml:space="preserve"> </v>
      </c>
      <c r="DQ33" s="162" t="str">
        <f t="shared" si="52"/>
        <v xml:space="preserve"> </v>
      </c>
      <c r="DR33" s="162" t="str">
        <f t="shared" si="52"/>
        <v xml:space="preserve"> </v>
      </c>
      <c r="DS33" s="162" t="str">
        <f t="shared" si="52"/>
        <v xml:space="preserve"> </v>
      </c>
      <c r="DT33" s="162" t="str">
        <f t="shared" si="52"/>
        <v xml:space="preserve"> </v>
      </c>
      <c r="DU33" s="162" t="str">
        <f t="shared" si="52"/>
        <v xml:space="preserve"> </v>
      </c>
      <c r="DV33" s="162" t="str">
        <f t="shared" si="52"/>
        <v xml:space="preserve"> </v>
      </c>
      <c r="DW33" s="162" t="str">
        <f t="shared" si="52"/>
        <v xml:space="preserve"> </v>
      </c>
      <c r="DX33" s="162" t="str">
        <f t="shared" si="52"/>
        <v xml:space="preserve"> </v>
      </c>
      <c r="DY33" s="162" t="str">
        <f t="shared" si="52"/>
        <v xml:space="preserve"> </v>
      </c>
      <c r="DZ33" s="162" t="str">
        <f t="shared" si="52"/>
        <v xml:space="preserve"> </v>
      </c>
      <c r="EA33" s="162" t="str">
        <f t="shared" si="52"/>
        <v xml:space="preserve"> </v>
      </c>
      <c r="EB33" s="162" t="str">
        <f t="shared" si="52"/>
        <v xml:space="preserve"> </v>
      </c>
      <c r="EC33" s="162" t="str">
        <f t="shared" si="52"/>
        <v xml:space="preserve"> </v>
      </c>
      <c r="ED33" s="162" t="str">
        <f t="shared" si="52"/>
        <v xml:space="preserve"> </v>
      </c>
    </row>
    <row r="34" spans="1:134" s="124" customFormat="1" x14ac:dyDescent="0.2">
      <c r="A34" s="125">
        <v>2</v>
      </c>
      <c r="B34" s="189">
        <v>2.1</v>
      </c>
      <c r="C34" s="126" t="s">
        <v>362</v>
      </c>
      <c r="D34" s="126"/>
      <c r="E34" s="127"/>
      <c r="F34" s="128"/>
      <c r="G34" s="129"/>
      <c r="H34" s="129"/>
      <c r="I34" s="180">
        <v>44501</v>
      </c>
      <c r="J34" s="130"/>
      <c r="K34" s="131"/>
      <c r="L34" s="180">
        <v>44530</v>
      </c>
      <c r="M34" s="185"/>
      <c r="N34" s="132">
        <v>1</v>
      </c>
      <c r="O34" s="172" t="s">
        <v>321</v>
      </c>
      <c r="P34" s="184"/>
      <c r="Q34" s="184"/>
      <c r="R34" s="190"/>
      <c r="S34" s="190"/>
      <c r="T34" s="140"/>
      <c r="U34" s="140"/>
      <c r="V34" s="133"/>
      <c r="W34" s="166"/>
      <c r="X34" s="16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166"/>
      <c r="BF34" s="166"/>
      <c r="BG34" s="166"/>
      <c r="BH34" s="166"/>
      <c r="BI34" s="166"/>
      <c r="BJ34" s="166"/>
      <c r="BK34" s="166"/>
      <c r="BL34" s="166"/>
      <c r="BM34" s="166"/>
      <c r="BN34" s="166"/>
      <c r="BO34" s="166"/>
      <c r="BP34" s="166"/>
      <c r="BQ34" s="166"/>
      <c r="BR34" s="166"/>
      <c r="BS34" s="166"/>
      <c r="BT34" s="166"/>
      <c r="BU34" s="166"/>
      <c r="BV34" s="166"/>
      <c r="BW34" s="166"/>
      <c r="BX34" s="166"/>
      <c r="BY34" s="166"/>
      <c r="BZ34" s="166"/>
      <c r="CA34" s="162"/>
      <c r="CB34" s="162"/>
      <c r="CC34" s="162"/>
      <c r="CD34" s="162"/>
      <c r="CE34" s="162"/>
      <c r="CF34" s="162"/>
      <c r="CG34" s="162"/>
      <c r="CH34" s="162"/>
      <c r="CI34" s="162"/>
      <c r="CJ34" s="162"/>
      <c r="CK34" s="162"/>
      <c r="CL34" s="162"/>
      <c r="CM34" s="162"/>
      <c r="CN34" s="162"/>
      <c r="CO34" s="162"/>
      <c r="CP34" s="162"/>
      <c r="CQ34" s="162"/>
      <c r="CR34" s="162"/>
      <c r="CS34" s="162"/>
      <c r="CT34" s="162"/>
      <c r="CU34" s="162"/>
      <c r="CV34" s="162"/>
      <c r="CW34" s="162"/>
      <c r="CX34" s="162"/>
      <c r="CY34" s="162"/>
      <c r="CZ34" s="162"/>
      <c r="DA34" s="162"/>
      <c r="DB34" s="162"/>
      <c r="DC34" s="162"/>
      <c r="DD34" s="162"/>
      <c r="DE34" s="162"/>
      <c r="DF34" s="162"/>
      <c r="DG34" s="162"/>
      <c r="DH34" s="162"/>
      <c r="DI34" s="162"/>
      <c r="DJ34" s="162"/>
      <c r="DK34" s="162"/>
      <c r="DL34" s="162"/>
      <c r="DM34" s="162"/>
      <c r="DN34" s="162"/>
      <c r="DO34" s="162"/>
      <c r="DP34" s="162"/>
      <c r="DQ34" s="162"/>
      <c r="DR34" s="162"/>
      <c r="DS34" s="162"/>
      <c r="DT34" s="162"/>
      <c r="DU34" s="162"/>
      <c r="DV34" s="162"/>
      <c r="DW34" s="162"/>
      <c r="DX34" s="162"/>
      <c r="DY34" s="162"/>
      <c r="DZ34" s="162"/>
      <c r="EA34" s="162"/>
      <c r="EB34" s="162"/>
      <c r="EC34" s="162"/>
      <c r="ED34" s="162"/>
    </row>
    <row r="35" spans="1:134" s="124" customFormat="1" x14ac:dyDescent="0.2">
      <c r="A35" s="125">
        <v>3</v>
      </c>
      <c r="B35" s="189" t="s">
        <v>381</v>
      </c>
      <c r="C35" s="126" t="s">
        <v>380</v>
      </c>
      <c r="D35" s="126"/>
      <c r="E35" s="127"/>
      <c r="F35" s="128"/>
      <c r="G35" s="129"/>
      <c r="H35" s="129"/>
      <c r="I35" s="180">
        <v>44504</v>
      </c>
      <c r="J35" s="130"/>
      <c r="K35" s="131"/>
      <c r="L35" s="180">
        <v>44530</v>
      </c>
      <c r="M35" s="185"/>
      <c r="N35" s="132">
        <v>1</v>
      </c>
      <c r="O35" s="172" t="s">
        <v>322</v>
      </c>
      <c r="P35" s="184">
        <f>IF(OR(I35&lt;&gt;"",F35&lt;&gt;""),MAX(I35,IF(F35&lt;&gt;"",WORKDAY.INTL(MAX(IFERROR(INDEX($Q$11:$Q$51,MATCH(F35,$B$11:$B$51,0)),0),IFERROR(INDEX($Q$11:$Q$51,MATCH(G35,$B$11:$B$51,0)),0),IFERROR(INDEX($Q$11:$Q$51,MATCH(H35,$B$11:$B$51,0)),0)),1,weekend,holidays),0)),IF(L35&lt;&gt;"",IF(K35&lt;&gt;"",L35-MAX(0,K35-1),WORKDAY.INTL(L35,-(MAX(J35,1)-1),weekend,holidays))," - "))</f>
        <v>44504</v>
      </c>
      <c r="Q35" s="184">
        <f t="shared" ref="Q35" si="74">IF(P35=" - "," - ",MAX(L35,IF(K35&lt;&gt;"",P35+MAX(0,K35-1),WORKDAY.INTL(IF(NETWORKDAYS.INTL(P35,P35,weekend,holidays)=0,WORKDAY.INTL(P35,1,weekend,holidays),P35),MAX(0,J35-1),weekend,holidays))))</f>
        <v>44530</v>
      </c>
      <c r="R35" s="190">
        <f t="shared" ref="R35" si="75">IF(OR(NOT(ISNUMBER(P35)),NOT(ISNUMBER(Q35)))," - ",NETWORKDAYS.INTL(P35,Q35,weekend,holidays))</f>
        <v>17</v>
      </c>
      <c r="S35" s="190">
        <f t="shared" ref="S35" si="76">IF(OR(NOT(ISNUMBER(P35)),NOT(ISNUMBER(Q35)))," - ",Q35-P35+1)</f>
        <v>27</v>
      </c>
      <c r="T35" s="140"/>
      <c r="U35" s="140"/>
      <c r="V35" s="133"/>
      <c r="W35" s="166" t="str">
        <f t="shared" si="43"/>
        <v xml:space="preserve"> </v>
      </c>
      <c r="X35" s="166" t="str">
        <f t="shared" si="43"/>
        <v xml:space="preserve"> </v>
      </c>
      <c r="Y35" s="166" t="str">
        <f t="shared" si="43"/>
        <v xml:space="preserve"> </v>
      </c>
      <c r="Z35" s="166" t="str">
        <f t="shared" si="43"/>
        <v xml:space="preserve"> </v>
      </c>
      <c r="AA35" s="166" t="str">
        <f t="shared" si="43"/>
        <v xml:space="preserve"> </v>
      </c>
      <c r="AB35" s="166" t="str">
        <f t="shared" si="43"/>
        <v xml:space="preserve"> </v>
      </c>
      <c r="AC35" s="166" t="str">
        <f t="shared" si="43"/>
        <v xml:space="preserve"> </v>
      </c>
      <c r="AD35" s="166" t="str">
        <f t="shared" si="43"/>
        <v xml:space="preserve"> </v>
      </c>
      <c r="AE35" s="166" t="str">
        <f t="shared" si="43"/>
        <v xml:space="preserve"> </v>
      </c>
      <c r="AF35" s="166" t="str">
        <f t="shared" si="43"/>
        <v xml:space="preserve"> </v>
      </c>
      <c r="AG35" s="166" t="str">
        <f t="shared" si="44"/>
        <v xml:space="preserve"> </v>
      </c>
      <c r="AH35" s="166" t="str">
        <f t="shared" si="44"/>
        <v xml:space="preserve"> </v>
      </c>
      <c r="AI35" s="166" t="str">
        <f t="shared" si="44"/>
        <v xml:space="preserve"> </v>
      </c>
      <c r="AJ35" s="166" t="str">
        <f t="shared" si="44"/>
        <v xml:space="preserve"> </v>
      </c>
      <c r="AK35" s="166" t="str">
        <f t="shared" si="44"/>
        <v xml:space="preserve"> </v>
      </c>
      <c r="AL35" s="166" t="str">
        <f t="shared" si="44"/>
        <v xml:space="preserve"> </v>
      </c>
      <c r="AM35" s="166" t="str">
        <f t="shared" si="44"/>
        <v xml:space="preserve"> </v>
      </c>
      <c r="AN35" s="166" t="str">
        <f t="shared" si="44"/>
        <v xml:space="preserve"> </v>
      </c>
      <c r="AO35" s="166" t="str">
        <f t="shared" si="44"/>
        <v xml:space="preserve"> </v>
      </c>
      <c r="AP35" s="166" t="str">
        <f t="shared" si="44"/>
        <v xml:space="preserve"> </v>
      </c>
      <c r="AQ35" s="166" t="str">
        <f t="shared" si="45"/>
        <v xml:space="preserve"> </v>
      </c>
      <c r="AR35" s="166" t="str">
        <f t="shared" si="45"/>
        <v xml:space="preserve"> </v>
      </c>
      <c r="AS35" s="166" t="str">
        <f t="shared" si="45"/>
        <v xml:space="preserve"> </v>
      </c>
      <c r="AT35" s="166" t="str">
        <f t="shared" si="45"/>
        <v xml:space="preserve"> </v>
      </c>
      <c r="AU35" s="166" t="str">
        <f t="shared" si="45"/>
        <v xml:space="preserve"> </v>
      </c>
      <c r="AV35" s="166" t="str">
        <f t="shared" si="45"/>
        <v xml:space="preserve"> </v>
      </c>
      <c r="AW35" s="166" t="str">
        <f t="shared" si="45"/>
        <v xml:space="preserve"> </v>
      </c>
      <c r="AX35" s="166" t="str">
        <f t="shared" si="45"/>
        <v xml:space="preserve"> </v>
      </c>
      <c r="AY35" s="166" t="str">
        <f t="shared" si="45"/>
        <v xml:space="preserve"> </v>
      </c>
      <c r="AZ35" s="166" t="str">
        <f t="shared" si="45"/>
        <v xml:space="preserve"> </v>
      </c>
      <c r="BA35" s="166" t="str">
        <f t="shared" si="46"/>
        <v xml:space="preserve"> </v>
      </c>
      <c r="BB35" s="166" t="str">
        <f t="shared" si="46"/>
        <v xml:space="preserve"> </v>
      </c>
      <c r="BC35" s="166" t="str">
        <f t="shared" si="46"/>
        <v xml:space="preserve"> </v>
      </c>
      <c r="BD35" s="166" t="str">
        <f t="shared" si="46"/>
        <v xml:space="preserve"> </v>
      </c>
      <c r="BE35" s="166" t="str">
        <f t="shared" si="46"/>
        <v xml:space="preserve"> </v>
      </c>
      <c r="BF35" s="166" t="str">
        <f t="shared" si="46"/>
        <v xml:space="preserve"> </v>
      </c>
      <c r="BG35" s="166" t="str">
        <f t="shared" si="46"/>
        <v xml:space="preserve"> </v>
      </c>
      <c r="BH35" s="166" t="str">
        <f t="shared" si="46"/>
        <v xml:space="preserve"> </v>
      </c>
      <c r="BI35" s="166" t="str">
        <f t="shared" si="46"/>
        <v xml:space="preserve"> </v>
      </c>
      <c r="BJ35" s="166" t="str">
        <f t="shared" si="46"/>
        <v xml:space="preserve"> </v>
      </c>
      <c r="BK35" s="166" t="str">
        <f t="shared" si="47"/>
        <v xml:space="preserve"> </v>
      </c>
      <c r="BL35" s="166" t="str">
        <f t="shared" si="47"/>
        <v xml:space="preserve"> </v>
      </c>
      <c r="BM35" s="166" t="str">
        <f t="shared" si="47"/>
        <v xml:space="preserve"> </v>
      </c>
      <c r="BN35" s="166" t="str">
        <f t="shared" si="47"/>
        <v xml:space="preserve"> </v>
      </c>
      <c r="BO35" s="166" t="str">
        <f t="shared" si="47"/>
        <v xml:space="preserve"> </v>
      </c>
      <c r="BP35" s="166" t="str">
        <f t="shared" si="47"/>
        <v xml:space="preserve"> </v>
      </c>
      <c r="BQ35" s="166" t="str">
        <f t="shared" si="47"/>
        <v xml:space="preserve"> </v>
      </c>
      <c r="BR35" s="166" t="str">
        <f t="shared" si="47"/>
        <v xml:space="preserve"> </v>
      </c>
      <c r="BS35" s="166" t="str">
        <f t="shared" si="47"/>
        <v xml:space="preserve"> </v>
      </c>
      <c r="BT35" s="166" t="str">
        <f t="shared" si="47"/>
        <v xml:space="preserve"> </v>
      </c>
      <c r="BU35" s="166" t="str">
        <f t="shared" si="47"/>
        <v xml:space="preserve"> </v>
      </c>
      <c r="BV35" s="166" t="str">
        <f t="shared" si="47"/>
        <v xml:space="preserve"> </v>
      </c>
      <c r="BW35" s="166" t="str">
        <f t="shared" si="47"/>
        <v xml:space="preserve"> </v>
      </c>
      <c r="BX35" s="166" t="str">
        <f t="shared" si="47"/>
        <v xml:space="preserve"> </v>
      </c>
      <c r="BY35" s="166" t="str">
        <f t="shared" si="47"/>
        <v xml:space="preserve"> </v>
      </c>
      <c r="BZ35" s="166" t="str">
        <f t="shared" si="47"/>
        <v xml:space="preserve"> </v>
      </c>
      <c r="CA35" s="162" t="str">
        <f t="shared" ref="CA35:CP48" si="77">" "</f>
        <v xml:space="preserve"> </v>
      </c>
      <c r="CB35" s="162" t="str">
        <f t="shared" si="77"/>
        <v xml:space="preserve"> </v>
      </c>
      <c r="CC35" s="162" t="str">
        <f t="shared" si="77"/>
        <v xml:space="preserve"> </v>
      </c>
      <c r="CD35" s="162" t="str">
        <f t="shared" si="77"/>
        <v xml:space="preserve"> </v>
      </c>
      <c r="CE35" s="162" t="str">
        <f t="shared" si="77"/>
        <v xml:space="preserve"> </v>
      </c>
      <c r="CF35" s="162" t="str">
        <f t="shared" si="77"/>
        <v xml:space="preserve"> </v>
      </c>
      <c r="CG35" s="162" t="str">
        <f t="shared" si="77"/>
        <v xml:space="preserve"> </v>
      </c>
      <c r="CH35" s="162" t="str">
        <f t="shared" si="49"/>
        <v xml:space="preserve"> </v>
      </c>
      <c r="CI35" s="162" t="str">
        <f t="shared" si="49"/>
        <v xml:space="preserve"> </v>
      </c>
      <c r="CJ35" s="162" t="str">
        <f t="shared" si="49"/>
        <v xml:space="preserve"> </v>
      </c>
      <c r="CK35" s="162" t="str">
        <f t="shared" si="49"/>
        <v xml:space="preserve"> </v>
      </c>
      <c r="CL35" s="162" t="str">
        <f t="shared" si="49"/>
        <v xml:space="preserve"> </v>
      </c>
      <c r="CM35" s="162" t="str">
        <f t="shared" si="49"/>
        <v xml:space="preserve"> </v>
      </c>
      <c r="CN35" s="162" t="str">
        <f t="shared" si="49"/>
        <v xml:space="preserve"> </v>
      </c>
      <c r="CO35" s="162" t="str">
        <f t="shared" si="49"/>
        <v xml:space="preserve"> </v>
      </c>
      <c r="CP35" s="162" t="str">
        <f t="shared" si="49"/>
        <v xml:space="preserve"> </v>
      </c>
      <c r="CQ35" s="162" t="str">
        <f t="shared" si="49"/>
        <v xml:space="preserve"> </v>
      </c>
      <c r="CR35" s="162" t="str">
        <f t="shared" si="49"/>
        <v xml:space="preserve"> </v>
      </c>
      <c r="CS35" s="162" t="str">
        <f t="shared" si="49"/>
        <v xml:space="preserve"> </v>
      </c>
      <c r="CT35" s="162" t="str">
        <f t="shared" si="49"/>
        <v xml:space="preserve"> </v>
      </c>
      <c r="CU35" s="162" t="str">
        <f t="shared" si="49"/>
        <v xml:space="preserve"> </v>
      </c>
      <c r="CV35" s="162" t="str">
        <f t="shared" si="49"/>
        <v xml:space="preserve"> </v>
      </c>
      <c r="CW35" s="162" t="str">
        <f t="shared" si="49"/>
        <v xml:space="preserve"> </v>
      </c>
      <c r="CX35" s="162" t="str">
        <f t="shared" ref="CX35:ED47" si="78">" "</f>
        <v xml:space="preserve"> </v>
      </c>
      <c r="CY35" s="162" t="str">
        <f t="shared" si="78"/>
        <v xml:space="preserve"> </v>
      </c>
      <c r="CZ35" s="162" t="str">
        <f t="shared" si="78"/>
        <v xml:space="preserve"> </v>
      </c>
      <c r="DA35" s="162" t="str">
        <f t="shared" si="78"/>
        <v xml:space="preserve"> </v>
      </c>
      <c r="DB35" s="162" t="str">
        <f t="shared" si="78"/>
        <v xml:space="preserve"> </v>
      </c>
      <c r="DC35" s="162" t="str">
        <f t="shared" si="78"/>
        <v xml:space="preserve"> </v>
      </c>
      <c r="DD35" s="162" t="str">
        <f t="shared" si="78"/>
        <v xml:space="preserve"> </v>
      </c>
      <c r="DE35" s="162" t="str">
        <f t="shared" si="78"/>
        <v xml:space="preserve"> </v>
      </c>
      <c r="DF35" s="162" t="str">
        <f t="shared" si="78"/>
        <v xml:space="preserve"> </v>
      </c>
      <c r="DG35" s="162" t="str">
        <f t="shared" si="78"/>
        <v xml:space="preserve"> </v>
      </c>
      <c r="DH35" s="162" t="str">
        <f t="shared" si="78"/>
        <v xml:space="preserve"> </v>
      </c>
      <c r="DI35" s="162" t="str">
        <f t="shared" si="78"/>
        <v xml:space="preserve"> </v>
      </c>
      <c r="DJ35" s="162" t="str">
        <f t="shared" si="78"/>
        <v xml:space="preserve"> </v>
      </c>
      <c r="DK35" s="162" t="str">
        <f t="shared" si="78"/>
        <v xml:space="preserve"> </v>
      </c>
      <c r="DL35" s="162" t="str">
        <f t="shared" si="78"/>
        <v xml:space="preserve"> </v>
      </c>
      <c r="DM35" s="162" t="str">
        <f t="shared" si="78"/>
        <v xml:space="preserve"> </v>
      </c>
      <c r="DN35" s="162" t="str">
        <f t="shared" si="78"/>
        <v xml:space="preserve"> </v>
      </c>
      <c r="DO35" s="162" t="str">
        <f t="shared" si="78"/>
        <v xml:space="preserve"> </v>
      </c>
      <c r="DP35" s="162" t="str">
        <f t="shared" si="78"/>
        <v xml:space="preserve"> </v>
      </c>
      <c r="DQ35" s="162" t="str">
        <f t="shared" si="78"/>
        <v xml:space="preserve"> </v>
      </c>
      <c r="DR35" s="162" t="str">
        <f t="shared" si="78"/>
        <v xml:space="preserve"> </v>
      </c>
      <c r="DS35" s="162" t="str">
        <f t="shared" si="78"/>
        <v xml:space="preserve"> </v>
      </c>
      <c r="DT35" s="162" t="str">
        <f t="shared" si="78"/>
        <v xml:space="preserve"> </v>
      </c>
      <c r="DU35" s="162" t="str">
        <f t="shared" si="78"/>
        <v xml:space="preserve"> </v>
      </c>
      <c r="DV35" s="162" t="str">
        <f t="shared" si="78"/>
        <v xml:space="preserve"> </v>
      </c>
      <c r="DW35" s="162" t="str">
        <f t="shared" si="78"/>
        <v xml:space="preserve"> </v>
      </c>
      <c r="DX35" s="162" t="str">
        <f t="shared" si="78"/>
        <v xml:space="preserve"> </v>
      </c>
      <c r="DY35" s="162" t="str">
        <f t="shared" si="78"/>
        <v xml:space="preserve"> </v>
      </c>
      <c r="DZ35" s="162" t="str">
        <f t="shared" si="78"/>
        <v xml:space="preserve"> </v>
      </c>
      <c r="EA35" s="162" t="str">
        <f t="shared" si="78"/>
        <v xml:space="preserve"> </v>
      </c>
      <c r="EB35" s="162" t="str">
        <f t="shared" si="78"/>
        <v xml:space="preserve"> </v>
      </c>
      <c r="EC35" s="162" t="str">
        <f t="shared" si="78"/>
        <v xml:space="preserve"> </v>
      </c>
      <c r="ED35" s="162" t="str">
        <f t="shared" si="78"/>
        <v xml:space="preserve"> </v>
      </c>
    </row>
    <row r="36" spans="1:134" s="124" customFormat="1" x14ac:dyDescent="0.2">
      <c r="A36" s="125">
        <v>3</v>
      </c>
      <c r="B36" s="189" t="s">
        <v>382</v>
      </c>
      <c r="C36" s="126" t="s">
        <v>383</v>
      </c>
      <c r="D36" s="126"/>
      <c r="E36" s="127"/>
      <c r="F36" s="128"/>
      <c r="G36" s="129"/>
      <c r="H36" s="129"/>
      <c r="I36" s="180">
        <v>44504</v>
      </c>
      <c r="J36" s="130"/>
      <c r="K36" s="131"/>
      <c r="L36" s="180">
        <v>44530</v>
      </c>
      <c r="M36" s="185"/>
      <c r="N36" s="132">
        <v>1</v>
      </c>
      <c r="O36" s="172" t="s">
        <v>322</v>
      </c>
      <c r="P36" s="184">
        <f>IF(OR(I36&lt;&gt;"",F36&lt;&gt;""),MAX(I36,IF(F36&lt;&gt;"",WORKDAY.INTL(MAX(IFERROR(INDEX($Q$11:$Q$51,MATCH(F36,$B$11:$B$51,0)),0),IFERROR(INDEX($Q$11:$Q$51,MATCH(G36,$B$11:$B$51,0)),0),IFERROR(INDEX($Q$11:$Q$51,MATCH(H36,$B$11:$B$51,0)),0)),1,weekend,holidays),0)),IF(L36&lt;&gt;"",IF(K36&lt;&gt;"",L36-MAX(0,K36-1),WORKDAY.INTL(L36,-(MAX(J36,1)-1),weekend,holidays))," - "))</f>
        <v>44504</v>
      </c>
      <c r="Q36" s="184">
        <f t="shared" ref="Q36" si="79">IF(P36=" - "," - ",MAX(L36,IF(K36&lt;&gt;"",P36+MAX(0,K36-1),WORKDAY.INTL(IF(NETWORKDAYS.INTL(P36,P36,weekend,holidays)=0,WORKDAY.INTL(P36,1,weekend,holidays),P36),MAX(0,J36-1),weekend,holidays))))</f>
        <v>44530</v>
      </c>
      <c r="R36" s="190">
        <f t="shared" ref="R36" si="80">IF(OR(NOT(ISNUMBER(P36)),NOT(ISNUMBER(Q36)))," - ",NETWORKDAYS.INTL(P36,Q36,weekend,holidays))</f>
        <v>17</v>
      </c>
      <c r="S36" s="190">
        <f t="shared" ref="S36" si="81">IF(OR(NOT(ISNUMBER(P36)),NOT(ISNUMBER(Q36)))," - ",Q36-P36+1)</f>
        <v>27</v>
      </c>
      <c r="T36" s="140"/>
      <c r="U36" s="140"/>
      <c r="V36" s="133"/>
      <c r="W36" s="166" t="str">
        <f t="shared" si="43"/>
        <v xml:space="preserve"> </v>
      </c>
      <c r="X36" s="166" t="str">
        <f t="shared" si="43"/>
        <v xml:space="preserve"> </v>
      </c>
      <c r="Y36" s="166" t="str">
        <f t="shared" si="43"/>
        <v xml:space="preserve"> </v>
      </c>
      <c r="Z36" s="166" t="str">
        <f t="shared" si="43"/>
        <v xml:space="preserve"> </v>
      </c>
      <c r="AA36" s="166" t="str">
        <f t="shared" si="43"/>
        <v xml:space="preserve"> </v>
      </c>
      <c r="AB36" s="166" t="str">
        <f t="shared" si="43"/>
        <v xml:space="preserve"> </v>
      </c>
      <c r="AC36" s="166" t="str">
        <f t="shared" si="43"/>
        <v xml:space="preserve"> </v>
      </c>
      <c r="AD36" s="166" t="str">
        <f t="shared" si="43"/>
        <v xml:space="preserve"> </v>
      </c>
      <c r="AE36" s="166" t="str">
        <f t="shared" si="43"/>
        <v xml:space="preserve"> </v>
      </c>
      <c r="AF36" s="166" t="str">
        <f t="shared" si="43"/>
        <v xml:space="preserve"> </v>
      </c>
      <c r="AG36" s="166" t="str">
        <f t="shared" si="44"/>
        <v xml:space="preserve"> </v>
      </c>
      <c r="AH36" s="166" t="str">
        <f t="shared" si="44"/>
        <v xml:space="preserve"> </v>
      </c>
      <c r="AI36" s="166" t="str">
        <f t="shared" si="44"/>
        <v xml:space="preserve"> </v>
      </c>
      <c r="AJ36" s="166" t="str">
        <f t="shared" si="44"/>
        <v xml:space="preserve"> </v>
      </c>
      <c r="AK36" s="166" t="str">
        <f t="shared" si="44"/>
        <v xml:space="preserve"> </v>
      </c>
      <c r="AL36" s="166" t="str">
        <f t="shared" si="44"/>
        <v xml:space="preserve"> </v>
      </c>
      <c r="AM36" s="166" t="str">
        <f t="shared" si="44"/>
        <v xml:space="preserve"> </v>
      </c>
      <c r="AN36" s="166" t="str">
        <f t="shared" si="44"/>
        <v xml:space="preserve"> </v>
      </c>
      <c r="AO36" s="166" t="str">
        <f t="shared" si="44"/>
        <v xml:space="preserve"> </v>
      </c>
      <c r="AP36" s="166" t="str">
        <f t="shared" si="44"/>
        <v xml:space="preserve"> </v>
      </c>
      <c r="AQ36" s="166" t="str">
        <f t="shared" si="45"/>
        <v xml:space="preserve"> </v>
      </c>
      <c r="AR36" s="166" t="str">
        <f t="shared" si="45"/>
        <v xml:space="preserve"> </v>
      </c>
      <c r="AS36" s="166" t="str">
        <f t="shared" si="45"/>
        <v xml:space="preserve"> </v>
      </c>
      <c r="AT36" s="166" t="str">
        <f t="shared" si="45"/>
        <v xml:space="preserve"> </v>
      </c>
      <c r="AU36" s="166" t="str">
        <f t="shared" si="45"/>
        <v xml:space="preserve"> </v>
      </c>
      <c r="AV36" s="166" t="str">
        <f t="shared" si="45"/>
        <v xml:space="preserve"> </v>
      </c>
      <c r="AW36" s="166" t="str">
        <f t="shared" si="45"/>
        <v xml:space="preserve"> </v>
      </c>
      <c r="AX36" s="166" t="str">
        <f t="shared" si="45"/>
        <v xml:space="preserve"> </v>
      </c>
      <c r="AY36" s="166" t="str">
        <f t="shared" si="45"/>
        <v xml:space="preserve"> </v>
      </c>
      <c r="AZ36" s="166" t="str">
        <f t="shared" si="45"/>
        <v xml:space="preserve"> </v>
      </c>
      <c r="BA36" s="166" t="str">
        <f t="shared" si="46"/>
        <v xml:space="preserve"> </v>
      </c>
      <c r="BB36" s="166" t="str">
        <f t="shared" si="46"/>
        <v xml:space="preserve"> </v>
      </c>
      <c r="BC36" s="166" t="str">
        <f t="shared" si="46"/>
        <v xml:space="preserve"> </v>
      </c>
      <c r="BD36" s="166" t="str">
        <f t="shared" si="46"/>
        <v xml:space="preserve"> </v>
      </c>
      <c r="BE36" s="166" t="str">
        <f t="shared" si="46"/>
        <v xml:space="preserve"> </v>
      </c>
      <c r="BF36" s="166" t="str">
        <f t="shared" si="46"/>
        <v xml:space="preserve"> </v>
      </c>
      <c r="BG36" s="166" t="str">
        <f t="shared" si="46"/>
        <v xml:space="preserve"> </v>
      </c>
      <c r="BH36" s="166" t="str">
        <f t="shared" si="46"/>
        <v xml:space="preserve"> </v>
      </c>
      <c r="BI36" s="166" t="str">
        <f t="shared" si="46"/>
        <v xml:space="preserve"> </v>
      </c>
      <c r="BJ36" s="166" t="str">
        <f t="shared" si="46"/>
        <v xml:space="preserve"> </v>
      </c>
      <c r="BK36" s="166" t="str">
        <f t="shared" si="47"/>
        <v xml:space="preserve"> </v>
      </c>
      <c r="BL36" s="166" t="str">
        <f t="shared" si="47"/>
        <v xml:space="preserve"> </v>
      </c>
      <c r="BM36" s="166" t="str">
        <f t="shared" si="47"/>
        <v xml:space="preserve"> </v>
      </c>
      <c r="BN36" s="166" t="str">
        <f t="shared" si="47"/>
        <v xml:space="preserve"> </v>
      </c>
      <c r="BO36" s="166" t="str">
        <f t="shared" si="47"/>
        <v xml:space="preserve"> </v>
      </c>
      <c r="BP36" s="166" t="str">
        <f t="shared" si="47"/>
        <v xml:space="preserve"> </v>
      </c>
      <c r="BQ36" s="166" t="str">
        <f t="shared" si="47"/>
        <v xml:space="preserve"> </v>
      </c>
      <c r="BR36" s="166" t="str">
        <f t="shared" si="47"/>
        <v xml:space="preserve"> </v>
      </c>
      <c r="BS36" s="166" t="str">
        <f t="shared" si="47"/>
        <v xml:space="preserve"> </v>
      </c>
      <c r="BT36" s="166" t="str">
        <f t="shared" si="47"/>
        <v xml:space="preserve"> </v>
      </c>
      <c r="BU36" s="166" t="str">
        <f t="shared" si="47"/>
        <v xml:space="preserve"> </v>
      </c>
      <c r="BV36" s="166" t="str">
        <f t="shared" si="47"/>
        <v xml:space="preserve"> </v>
      </c>
      <c r="BW36" s="166" t="str">
        <f t="shared" si="47"/>
        <v xml:space="preserve"> </v>
      </c>
      <c r="BX36" s="166" t="str">
        <f t="shared" si="47"/>
        <v xml:space="preserve"> </v>
      </c>
      <c r="BY36" s="166" t="str">
        <f t="shared" si="47"/>
        <v xml:space="preserve"> </v>
      </c>
      <c r="BZ36" s="166" t="str">
        <f t="shared" si="47"/>
        <v xml:space="preserve"> </v>
      </c>
      <c r="CA36" s="162" t="str">
        <f t="shared" si="77"/>
        <v xml:space="preserve"> </v>
      </c>
      <c r="CB36" s="162" t="str">
        <f t="shared" si="77"/>
        <v xml:space="preserve"> </v>
      </c>
      <c r="CC36" s="162" t="str">
        <f t="shared" si="77"/>
        <v xml:space="preserve"> </v>
      </c>
      <c r="CD36" s="162" t="str">
        <f t="shared" si="77"/>
        <v xml:space="preserve"> </v>
      </c>
      <c r="CE36" s="162" t="str">
        <f t="shared" si="77"/>
        <v xml:space="preserve"> </v>
      </c>
      <c r="CF36" s="162" t="str">
        <f t="shared" si="77"/>
        <v xml:space="preserve"> </v>
      </c>
      <c r="CG36" s="162" t="str">
        <f t="shared" si="77"/>
        <v xml:space="preserve"> </v>
      </c>
      <c r="CH36" s="162" t="str">
        <f t="shared" si="49"/>
        <v xml:space="preserve"> </v>
      </c>
      <c r="CI36" s="162" t="str">
        <f t="shared" si="49"/>
        <v xml:space="preserve"> </v>
      </c>
      <c r="CJ36" s="162" t="str">
        <f t="shared" si="49"/>
        <v xml:space="preserve"> </v>
      </c>
      <c r="CK36" s="162" t="str">
        <f t="shared" si="49"/>
        <v xml:space="preserve"> </v>
      </c>
      <c r="CL36" s="162" t="str">
        <f t="shared" si="49"/>
        <v xml:space="preserve"> </v>
      </c>
      <c r="CM36" s="162" t="str">
        <f t="shared" si="49"/>
        <v xml:space="preserve"> </v>
      </c>
      <c r="CN36" s="162" t="str">
        <f t="shared" si="49"/>
        <v xml:space="preserve"> </v>
      </c>
      <c r="CO36" s="162" t="str">
        <f t="shared" si="49"/>
        <v xml:space="preserve"> </v>
      </c>
      <c r="CP36" s="162" t="str">
        <f t="shared" si="49"/>
        <v xml:space="preserve"> </v>
      </c>
      <c r="CQ36" s="162" t="str">
        <f t="shared" si="49"/>
        <v xml:space="preserve"> </v>
      </c>
      <c r="CR36" s="162" t="str">
        <f t="shared" si="49"/>
        <v xml:space="preserve"> </v>
      </c>
      <c r="CS36" s="162" t="str">
        <f t="shared" si="49"/>
        <v xml:space="preserve"> </v>
      </c>
      <c r="CT36" s="162" t="str">
        <f t="shared" si="49"/>
        <v xml:space="preserve"> </v>
      </c>
      <c r="CU36" s="162" t="str">
        <f t="shared" si="49"/>
        <v xml:space="preserve"> </v>
      </c>
      <c r="CV36" s="162" t="str">
        <f t="shared" si="49"/>
        <v xml:space="preserve"> </v>
      </c>
      <c r="CW36" s="162" t="str">
        <f t="shared" si="49"/>
        <v xml:space="preserve"> </v>
      </c>
      <c r="CX36" s="162" t="str">
        <f t="shared" si="78"/>
        <v xml:space="preserve"> </v>
      </c>
      <c r="CY36" s="162" t="str">
        <f t="shared" si="78"/>
        <v xml:space="preserve"> </v>
      </c>
      <c r="CZ36" s="162" t="str">
        <f t="shared" si="78"/>
        <v xml:space="preserve"> </v>
      </c>
      <c r="DA36" s="162" t="str">
        <f t="shared" si="78"/>
        <v xml:space="preserve"> </v>
      </c>
      <c r="DB36" s="162" t="str">
        <f t="shared" si="78"/>
        <v xml:space="preserve"> </v>
      </c>
      <c r="DC36" s="162" t="str">
        <f t="shared" si="78"/>
        <v xml:space="preserve"> </v>
      </c>
      <c r="DD36" s="162" t="str">
        <f t="shared" si="78"/>
        <v xml:space="preserve"> </v>
      </c>
      <c r="DE36" s="162" t="str">
        <f t="shared" si="78"/>
        <v xml:space="preserve"> </v>
      </c>
      <c r="DF36" s="162" t="str">
        <f t="shared" si="78"/>
        <v xml:space="preserve"> </v>
      </c>
      <c r="DG36" s="162" t="str">
        <f t="shared" si="78"/>
        <v xml:space="preserve"> </v>
      </c>
      <c r="DH36" s="162" t="str">
        <f t="shared" si="78"/>
        <v xml:space="preserve"> </v>
      </c>
      <c r="DI36" s="162" t="str">
        <f t="shared" si="78"/>
        <v xml:space="preserve"> </v>
      </c>
      <c r="DJ36" s="162" t="str">
        <f t="shared" si="78"/>
        <v xml:space="preserve"> </v>
      </c>
      <c r="DK36" s="162" t="str">
        <f t="shared" si="78"/>
        <v xml:space="preserve"> </v>
      </c>
      <c r="DL36" s="162" t="str">
        <f t="shared" si="78"/>
        <v xml:space="preserve"> </v>
      </c>
      <c r="DM36" s="162" t="str">
        <f t="shared" si="78"/>
        <v xml:space="preserve"> </v>
      </c>
      <c r="DN36" s="162" t="str">
        <f t="shared" si="78"/>
        <v xml:space="preserve"> </v>
      </c>
      <c r="DO36" s="162" t="str">
        <f t="shared" si="78"/>
        <v xml:space="preserve"> </v>
      </c>
      <c r="DP36" s="162" t="str">
        <f t="shared" si="78"/>
        <v xml:space="preserve"> </v>
      </c>
      <c r="DQ36" s="162" t="str">
        <f t="shared" si="78"/>
        <v xml:space="preserve"> </v>
      </c>
      <c r="DR36" s="162" t="str">
        <f t="shared" si="78"/>
        <v xml:space="preserve"> </v>
      </c>
      <c r="DS36" s="162" t="str">
        <f t="shared" si="78"/>
        <v xml:space="preserve"> </v>
      </c>
      <c r="DT36" s="162" t="str">
        <f t="shared" si="78"/>
        <v xml:space="preserve"> </v>
      </c>
      <c r="DU36" s="162" t="str">
        <f t="shared" si="78"/>
        <v xml:space="preserve"> </v>
      </c>
      <c r="DV36" s="162" t="str">
        <f t="shared" si="78"/>
        <v xml:space="preserve"> </v>
      </c>
      <c r="DW36" s="162" t="str">
        <f t="shared" si="78"/>
        <v xml:space="preserve"> </v>
      </c>
      <c r="DX36" s="162" t="str">
        <f t="shared" si="78"/>
        <v xml:space="preserve"> </v>
      </c>
      <c r="DY36" s="162" t="str">
        <f t="shared" si="78"/>
        <v xml:space="preserve"> </v>
      </c>
      <c r="DZ36" s="162" t="str">
        <f t="shared" si="78"/>
        <v xml:space="preserve"> </v>
      </c>
      <c r="EA36" s="162" t="str">
        <f t="shared" si="78"/>
        <v xml:space="preserve"> </v>
      </c>
      <c r="EB36" s="162" t="str">
        <f t="shared" si="78"/>
        <v xml:space="preserve"> </v>
      </c>
      <c r="EC36" s="162" t="str">
        <f t="shared" si="78"/>
        <v xml:space="preserve"> </v>
      </c>
      <c r="ED36" s="162" t="str">
        <f t="shared" si="78"/>
        <v xml:space="preserve"> </v>
      </c>
    </row>
    <row r="37" spans="1:134" s="124" customFormat="1" x14ac:dyDescent="0.2">
      <c r="A37" s="125">
        <v>3</v>
      </c>
      <c r="B37" s="189" t="s">
        <v>384</v>
      </c>
      <c r="C37" s="126" t="s">
        <v>386</v>
      </c>
      <c r="D37" s="126"/>
      <c r="E37" s="127"/>
      <c r="F37" s="128"/>
      <c r="G37" s="129"/>
      <c r="H37" s="129"/>
      <c r="I37" s="180">
        <v>44516</v>
      </c>
      <c r="J37" s="130"/>
      <c r="K37" s="131"/>
      <c r="L37" s="180">
        <v>44530</v>
      </c>
      <c r="M37" s="185"/>
      <c r="N37" s="132">
        <v>1</v>
      </c>
      <c r="O37" s="172" t="s">
        <v>322</v>
      </c>
      <c r="P37" s="184">
        <f>IF(OR(I37&lt;&gt;"",F37&lt;&gt;""),MAX(I37,IF(F37&lt;&gt;"",WORKDAY.INTL(MAX(IFERROR(INDEX($Q$11:$Q$51,MATCH(F37,$B$11:$B$51,0)),0),IFERROR(INDEX($Q$11:$Q$51,MATCH(G37,$B$11:$B$51,0)),0),IFERROR(INDEX($Q$11:$Q$51,MATCH(H37,$B$11:$B$51,0)),0)),1,weekend,holidays),0)),IF(L37&lt;&gt;"",IF(K37&lt;&gt;"",L37-MAX(0,K37-1),WORKDAY.INTL(L37,-(MAX(J37,1)-1),weekend,holidays))," - "))</f>
        <v>44516</v>
      </c>
      <c r="Q37" s="184">
        <f t="shared" ref="Q37" si="82">IF(P37=" - "," - ",MAX(L37,IF(K37&lt;&gt;"",P37+MAX(0,K37-1),WORKDAY.INTL(IF(NETWORKDAYS.INTL(P37,P37,weekend,holidays)=0,WORKDAY.INTL(P37,1,weekend,holidays),P37),MAX(0,J37-1),weekend,holidays))))</f>
        <v>44530</v>
      </c>
      <c r="R37" s="190">
        <f t="shared" ref="R37" si="83">IF(OR(NOT(ISNUMBER(P37)),NOT(ISNUMBER(Q37)))," - ",NETWORKDAYS.INTL(P37,Q37,weekend,holidays))</f>
        <v>10</v>
      </c>
      <c r="S37" s="190">
        <f t="shared" ref="S37" si="84">IF(OR(NOT(ISNUMBER(P37)),NOT(ISNUMBER(Q37)))," - ",Q37-P37+1)</f>
        <v>15</v>
      </c>
      <c r="T37" s="140"/>
      <c r="U37" s="140"/>
      <c r="V37" s="133"/>
      <c r="W37" s="166" t="str">
        <f t="shared" si="43"/>
        <v xml:space="preserve"> </v>
      </c>
      <c r="X37" s="166" t="str">
        <f t="shared" si="43"/>
        <v xml:space="preserve"> </v>
      </c>
      <c r="Y37" s="166" t="str">
        <f t="shared" si="43"/>
        <v xml:space="preserve"> </v>
      </c>
      <c r="Z37" s="166" t="str">
        <f t="shared" si="43"/>
        <v xml:space="preserve"> </v>
      </c>
      <c r="AA37" s="166" t="str">
        <f t="shared" si="43"/>
        <v xml:space="preserve"> </v>
      </c>
      <c r="AB37" s="166" t="str">
        <f t="shared" si="43"/>
        <v xml:space="preserve"> </v>
      </c>
      <c r="AC37" s="166" t="str">
        <f t="shared" si="43"/>
        <v xml:space="preserve"> </v>
      </c>
      <c r="AD37" s="166" t="str">
        <f t="shared" si="43"/>
        <v xml:space="preserve"> </v>
      </c>
      <c r="AE37" s="166" t="str">
        <f t="shared" si="43"/>
        <v xml:space="preserve"> </v>
      </c>
      <c r="AF37" s="166" t="str">
        <f t="shared" si="43"/>
        <v xml:space="preserve"> </v>
      </c>
      <c r="AG37" s="166" t="str">
        <f t="shared" si="44"/>
        <v xml:space="preserve"> </v>
      </c>
      <c r="AH37" s="166" t="str">
        <f t="shared" si="44"/>
        <v xml:space="preserve"> </v>
      </c>
      <c r="AI37" s="166" t="str">
        <f t="shared" si="44"/>
        <v xml:space="preserve"> </v>
      </c>
      <c r="AJ37" s="166" t="str">
        <f t="shared" si="44"/>
        <v xml:space="preserve"> </v>
      </c>
      <c r="AK37" s="166" t="str">
        <f t="shared" si="44"/>
        <v xml:space="preserve"> </v>
      </c>
      <c r="AL37" s="166" t="str">
        <f t="shared" si="44"/>
        <v xml:space="preserve"> </v>
      </c>
      <c r="AM37" s="166" t="str">
        <f t="shared" si="44"/>
        <v xml:space="preserve"> </v>
      </c>
      <c r="AN37" s="166" t="str">
        <f t="shared" si="44"/>
        <v xml:space="preserve"> </v>
      </c>
      <c r="AO37" s="166" t="str">
        <f t="shared" si="44"/>
        <v xml:space="preserve"> </v>
      </c>
      <c r="AP37" s="166" t="str">
        <f t="shared" si="44"/>
        <v xml:space="preserve"> </v>
      </c>
      <c r="AQ37" s="166" t="str">
        <f t="shared" si="45"/>
        <v xml:space="preserve"> </v>
      </c>
      <c r="AR37" s="166" t="str">
        <f t="shared" si="45"/>
        <v xml:space="preserve"> </v>
      </c>
      <c r="AS37" s="166" t="str">
        <f t="shared" si="45"/>
        <v xml:space="preserve"> </v>
      </c>
      <c r="AT37" s="166" t="str">
        <f t="shared" si="45"/>
        <v xml:space="preserve"> </v>
      </c>
      <c r="AU37" s="166" t="str">
        <f t="shared" si="45"/>
        <v xml:space="preserve"> </v>
      </c>
      <c r="AV37" s="166" t="str">
        <f t="shared" si="45"/>
        <v xml:space="preserve"> </v>
      </c>
      <c r="AW37" s="166" t="str">
        <f t="shared" si="45"/>
        <v xml:space="preserve"> </v>
      </c>
      <c r="AX37" s="166" t="str">
        <f t="shared" si="45"/>
        <v xml:space="preserve"> </v>
      </c>
      <c r="AY37" s="166" t="str">
        <f t="shared" si="45"/>
        <v xml:space="preserve"> </v>
      </c>
      <c r="AZ37" s="166" t="str">
        <f t="shared" si="45"/>
        <v xml:space="preserve"> </v>
      </c>
      <c r="BA37" s="166" t="str">
        <f t="shared" si="46"/>
        <v xml:space="preserve"> </v>
      </c>
      <c r="BB37" s="166" t="str">
        <f t="shared" si="46"/>
        <v xml:space="preserve"> </v>
      </c>
      <c r="BC37" s="166" t="str">
        <f t="shared" si="46"/>
        <v xml:space="preserve"> </v>
      </c>
      <c r="BD37" s="166" t="str">
        <f t="shared" si="46"/>
        <v xml:space="preserve"> </v>
      </c>
      <c r="BE37" s="166" t="str">
        <f t="shared" si="46"/>
        <v xml:space="preserve"> </v>
      </c>
      <c r="BF37" s="166" t="str">
        <f t="shared" si="46"/>
        <v xml:space="preserve"> </v>
      </c>
      <c r="BG37" s="166" t="str">
        <f t="shared" si="46"/>
        <v xml:space="preserve"> </v>
      </c>
      <c r="BH37" s="166" t="str">
        <f t="shared" si="46"/>
        <v xml:space="preserve"> </v>
      </c>
      <c r="BI37" s="166" t="str">
        <f t="shared" si="46"/>
        <v xml:space="preserve"> </v>
      </c>
      <c r="BJ37" s="166" t="str">
        <f t="shared" si="46"/>
        <v xml:space="preserve"> </v>
      </c>
      <c r="BK37" s="166" t="str">
        <f t="shared" si="47"/>
        <v xml:space="preserve"> </v>
      </c>
      <c r="BL37" s="166" t="str">
        <f t="shared" si="47"/>
        <v xml:space="preserve"> </v>
      </c>
      <c r="BM37" s="166" t="str">
        <f t="shared" si="47"/>
        <v xml:space="preserve"> </v>
      </c>
      <c r="BN37" s="166" t="str">
        <f t="shared" si="47"/>
        <v xml:space="preserve"> </v>
      </c>
      <c r="BO37" s="166" t="str">
        <f t="shared" si="47"/>
        <v xml:space="preserve"> </v>
      </c>
      <c r="BP37" s="166" t="str">
        <f t="shared" si="47"/>
        <v xml:space="preserve"> </v>
      </c>
      <c r="BQ37" s="166" t="str">
        <f t="shared" si="47"/>
        <v xml:space="preserve"> </v>
      </c>
      <c r="BR37" s="166" t="str">
        <f t="shared" ref="BR37:BZ48" si="85">" "</f>
        <v xml:space="preserve"> </v>
      </c>
      <c r="BS37" s="166" t="str">
        <f t="shared" si="85"/>
        <v xml:space="preserve"> </v>
      </c>
      <c r="BT37" s="166" t="str">
        <f t="shared" si="85"/>
        <v xml:space="preserve"> </v>
      </c>
      <c r="BU37" s="166" t="str">
        <f t="shared" si="85"/>
        <v xml:space="preserve"> </v>
      </c>
      <c r="BV37" s="166" t="str">
        <f t="shared" si="85"/>
        <v xml:space="preserve"> </v>
      </c>
      <c r="BW37" s="166" t="str">
        <f t="shared" si="85"/>
        <v xml:space="preserve"> </v>
      </c>
      <c r="BX37" s="166" t="str">
        <f t="shared" si="85"/>
        <v xml:space="preserve"> </v>
      </c>
      <c r="BY37" s="166" t="str">
        <f t="shared" si="85"/>
        <v xml:space="preserve"> </v>
      </c>
      <c r="BZ37" s="166" t="str">
        <f t="shared" si="85"/>
        <v xml:space="preserve"> </v>
      </c>
      <c r="CA37" s="162" t="str">
        <f t="shared" si="77"/>
        <v xml:space="preserve"> </v>
      </c>
      <c r="CB37" s="162" t="str">
        <f t="shared" si="77"/>
        <v xml:space="preserve"> </v>
      </c>
      <c r="CC37" s="162" t="str">
        <f t="shared" si="77"/>
        <v xml:space="preserve"> </v>
      </c>
      <c r="CD37" s="162" t="str">
        <f t="shared" si="77"/>
        <v xml:space="preserve"> </v>
      </c>
      <c r="CE37" s="162" t="str">
        <f t="shared" si="77"/>
        <v xml:space="preserve"> </v>
      </c>
      <c r="CF37" s="162" t="str">
        <f t="shared" si="77"/>
        <v xml:space="preserve"> </v>
      </c>
      <c r="CG37" s="162" t="str">
        <f t="shared" si="77"/>
        <v xml:space="preserve"> </v>
      </c>
      <c r="CH37" s="162" t="str">
        <f t="shared" si="49"/>
        <v xml:space="preserve"> </v>
      </c>
      <c r="CI37" s="162" t="str">
        <f t="shared" si="49"/>
        <v xml:space="preserve"> </v>
      </c>
      <c r="CJ37" s="162" t="str">
        <f t="shared" si="49"/>
        <v xml:space="preserve"> </v>
      </c>
      <c r="CK37" s="162" t="str">
        <f t="shared" si="49"/>
        <v xml:space="preserve"> </v>
      </c>
      <c r="CL37" s="162" t="str">
        <f t="shared" si="49"/>
        <v xml:space="preserve"> </v>
      </c>
      <c r="CM37" s="162" t="str">
        <f t="shared" si="49"/>
        <v xml:space="preserve"> </v>
      </c>
      <c r="CN37" s="162" t="str">
        <f t="shared" si="49"/>
        <v xml:space="preserve"> </v>
      </c>
      <c r="CO37" s="162" t="str">
        <f t="shared" si="49"/>
        <v xml:space="preserve"> </v>
      </c>
      <c r="CP37" s="162" t="str">
        <f t="shared" si="49"/>
        <v xml:space="preserve"> </v>
      </c>
      <c r="CQ37" s="162" t="str">
        <f t="shared" si="49"/>
        <v xml:space="preserve"> </v>
      </c>
      <c r="CR37" s="162" t="str">
        <f t="shared" si="49"/>
        <v xml:space="preserve"> </v>
      </c>
      <c r="CS37" s="162" t="str">
        <f t="shared" si="49"/>
        <v xml:space="preserve"> </v>
      </c>
      <c r="CT37" s="162" t="str">
        <f t="shared" si="49"/>
        <v xml:space="preserve"> </v>
      </c>
      <c r="CU37" s="162" t="str">
        <f t="shared" si="49"/>
        <v xml:space="preserve"> </v>
      </c>
      <c r="CV37" s="162" t="str">
        <f t="shared" si="49"/>
        <v xml:space="preserve"> </v>
      </c>
      <c r="CW37" s="162" t="str">
        <f t="shared" si="49"/>
        <v xml:space="preserve"> </v>
      </c>
      <c r="CX37" s="162" t="str">
        <f t="shared" si="78"/>
        <v xml:space="preserve"> </v>
      </c>
      <c r="CY37" s="162" t="str">
        <f t="shared" si="78"/>
        <v xml:space="preserve"> </v>
      </c>
      <c r="CZ37" s="162" t="str">
        <f t="shared" si="78"/>
        <v xml:space="preserve"> </v>
      </c>
      <c r="DA37" s="162" t="str">
        <f t="shared" si="78"/>
        <v xml:space="preserve"> </v>
      </c>
      <c r="DB37" s="162" t="str">
        <f t="shared" si="78"/>
        <v xml:space="preserve"> </v>
      </c>
      <c r="DC37" s="162" t="str">
        <f t="shared" si="78"/>
        <v xml:space="preserve"> </v>
      </c>
      <c r="DD37" s="162" t="str">
        <f t="shared" si="78"/>
        <v xml:space="preserve"> </v>
      </c>
      <c r="DE37" s="162" t="str">
        <f t="shared" si="78"/>
        <v xml:space="preserve"> </v>
      </c>
      <c r="DF37" s="162" t="str">
        <f t="shared" si="78"/>
        <v xml:space="preserve"> </v>
      </c>
      <c r="DG37" s="162" t="str">
        <f t="shared" si="78"/>
        <v xml:space="preserve"> </v>
      </c>
      <c r="DH37" s="162" t="str">
        <f t="shared" si="78"/>
        <v xml:space="preserve"> </v>
      </c>
      <c r="DI37" s="162" t="str">
        <f t="shared" si="78"/>
        <v xml:space="preserve"> </v>
      </c>
      <c r="DJ37" s="162" t="str">
        <f t="shared" si="78"/>
        <v xml:space="preserve"> </v>
      </c>
      <c r="DK37" s="162" t="str">
        <f t="shared" si="78"/>
        <v xml:space="preserve"> </v>
      </c>
      <c r="DL37" s="162" t="str">
        <f t="shared" si="78"/>
        <v xml:space="preserve"> </v>
      </c>
      <c r="DM37" s="162" t="str">
        <f t="shared" si="78"/>
        <v xml:space="preserve"> </v>
      </c>
      <c r="DN37" s="162" t="str">
        <f t="shared" si="78"/>
        <v xml:space="preserve"> </v>
      </c>
      <c r="DO37" s="162" t="str">
        <f t="shared" si="78"/>
        <v xml:space="preserve"> </v>
      </c>
      <c r="DP37" s="162" t="str">
        <f t="shared" si="78"/>
        <v xml:space="preserve"> </v>
      </c>
      <c r="DQ37" s="162" t="str">
        <f t="shared" si="78"/>
        <v xml:space="preserve"> </v>
      </c>
      <c r="DR37" s="162" t="str">
        <f t="shared" si="78"/>
        <v xml:space="preserve"> </v>
      </c>
      <c r="DS37" s="162" t="str">
        <f t="shared" si="78"/>
        <v xml:space="preserve"> </v>
      </c>
      <c r="DT37" s="162" t="str">
        <f t="shared" si="78"/>
        <v xml:space="preserve"> </v>
      </c>
      <c r="DU37" s="162" t="str">
        <f t="shared" si="78"/>
        <v xml:space="preserve"> </v>
      </c>
      <c r="DV37" s="162" t="str">
        <f t="shared" si="78"/>
        <v xml:space="preserve"> </v>
      </c>
      <c r="DW37" s="162" t="str">
        <f t="shared" si="78"/>
        <v xml:space="preserve"> </v>
      </c>
      <c r="DX37" s="162" t="str">
        <f t="shared" si="78"/>
        <v xml:space="preserve"> </v>
      </c>
      <c r="DY37" s="162" t="str">
        <f t="shared" si="78"/>
        <v xml:space="preserve"> </v>
      </c>
      <c r="DZ37" s="162" t="str">
        <f t="shared" si="78"/>
        <v xml:space="preserve"> </v>
      </c>
      <c r="EA37" s="162" t="str">
        <f t="shared" si="78"/>
        <v xml:space="preserve"> </v>
      </c>
      <c r="EB37" s="162" t="str">
        <f t="shared" si="78"/>
        <v xml:space="preserve"> </v>
      </c>
      <c r="EC37" s="162" t="str">
        <f t="shared" si="78"/>
        <v xml:space="preserve"> </v>
      </c>
      <c r="ED37" s="162" t="str">
        <f t="shared" si="78"/>
        <v xml:space="preserve"> </v>
      </c>
    </row>
    <row r="38" spans="1:134" s="124" customFormat="1" x14ac:dyDescent="0.2">
      <c r="A38" s="125">
        <v>3</v>
      </c>
      <c r="B38" s="189" t="s">
        <v>387</v>
      </c>
      <c r="C38" s="126" t="s">
        <v>395</v>
      </c>
      <c r="D38" s="126"/>
      <c r="E38" s="127"/>
      <c r="F38" s="128"/>
      <c r="G38" s="129"/>
      <c r="H38" s="129"/>
      <c r="I38" s="180">
        <v>44523</v>
      </c>
      <c r="J38" s="130"/>
      <c r="K38" s="131"/>
      <c r="L38" s="180">
        <v>44530</v>
      </c>
      <c r="M38" s="185"/>
      <c r="N38" s="132">
        <v>1</v>
      </c>
      <c r="O38" s="172" t="s">
        <v>321</v>
      </c>
      <c r="P38" s="184">
        <f>IF(OR(I38&lt;&gt;"",F38&lt;&gt;""),MAX(I38,IF(F38&lt;&gt;"",WORKDAY.INTL(MAX(IFERROR(INDEX($Q$11:$Q$51,MATCH(F38,$B$11:$B$51,0)),0),IFERROR(INDEX($Q$11:$Q$51,MATCH(G38,$B$11:$B$51,0)),0),IFERROR(INDEX($Q$11:$Q$51,MATCH(H38,$B$11:$B$51,0)),0)),1,weekend,holidays),0)),IF(L38&lt;&gt;"",IF(K38&lt;&gt;"",L38-MAX(0,K38-1),WORKDAY.INTL(L38,-(MAX(J38,1)-1),weekend,holidays))," - "))</f>
        <v>44523</v>
      </c>
      <c r="Q38" s="184">
        <f>IF(P38=" - "," - ",MAX(L38,IF(K38&lt;&gt;"",P38+MAX(0,K38-1),WORKDAY.INTL(IF(NETWORKDAYS.INTL(P38,P38,weekend,holidays)=0,WORKDAY.INTL(P38,1,weekend,holidays),P38),MAX(0,J38-1),weekend,holidays))))</f>
        <v>44530</v>
      </c>
      <c r="R38" s="190">
        <f>IF(OR(NOT(ISNUMBER(P38)),NOT(ISNUMBER(Q38)))," - ",NETWORKDAYS.INTL(P38,Q38,weekend,holidays))</f>
        <v>5</v>
      </c>
      <c r="S38" s="190">
        <f>IF(OR(NOT(ISNUMBER(P38)),NOT(ISNUMBER(Q38)))," - ",Q38-P38+1)</f>
        <v>8</v>
      </c>
      <c r="T38" s="140"/>
      <c r="U38" s="140"/>
      <c r="V38" s="133"/>
      <c r="W38" s="166" t="str">
        <f t="shared" ref="W38:AA39" si="86">" "</f>
        <v xml:space="preserve"> </v>
      </c>
      <c r="X38" s="166" t="str">
        <f t="shared" si="86"/>
        <v xml:space="preserve"> </v>
      </c>
      <c r="Y38" s="166" t="str">
        <f t="shared" si="86"/>
        <v xml:space="preserve"> </v>
      </c>
      <c r="Z38" s="166" t="str">
        <f t="shared" si="86"/>
        <v xml:space="preserve"> </v>
      </c>
      <c r="AA38" s="166" t="str">
        <f t="shared" si="86"/>
        <v xml:space="preserve"> </v>
      </c>
      <c r="AB38" s="166" t="str">
        <f t="shared" ref="AB38:AK48" si="87">" "</f>
        <v xml:space="preserve"> </v>
      </c>
      <c r="AC38" s="166" t="str">
        <f t="shared" si="87"/>
        <v xml:space="preserve"> </v>
      </c>
      <c r="AD38" s="166" t="str">
        <f t="shared" si="87"/>
        <v xml:space="preserve"> </v>
      </c>
      <c r="AE38" s="166" t="str">
        <f t="shared" si="87"/>
        <v xml:space="preserve"> </v>
      </c>
      <c r="AF38" s="166" t="str">
        <f t="shared" si="87"/>
        <v xml:space="preserve"> </v>
      </c>
      <c r="AG38" s="166" t="str">
        <f t="shared" si="87"/>
        <v xml:space="preserve"> </v>
      </c>
      <c r="AH38" s="166" t="str">
        <f t="shared" si="87"/>
        <v xml:space="preserve"> </v>
      </c>
      <c r="AI38" s="166" t="str">
        <f t="shared" si="87"/>
        <v xml:space="preserve"> </v>
      </c>
      <c r="AJ38" s="166" t="str">
        <f t="shared" si="87"/>
        <v xml:space="preserve"> </v>
      </c>
      <c r="AK38" s="166" t="str">
        <f t="shared" si="87"/>
        <v xml:space="preserve"> </v>
      </c>
      <c r="AL38" s="166" t="str">
        <f t="shared" ref="AL38:AU48" si="88">" "</f>
        <v xml:space="preserve"> </v>
      </c>
      <c r="AM38" s="166" t="str">
        <f t="shared" si="88"/>
        <v xml:space="preserve"> </v>
      </c>
      <c r="AN38" s="166" t="str">
        <f t="shared" si="88"/>
        <v xml:space="preserve"> </v>
      </c>
      <c r="AO38" s="166" t="str">
        <f t="shared" si="88"/>
        <v xml:space="preserve"> </v>
      </c>
      <c r="AP38" s="166" t="str">
        <f t="shared" si="88"/>
        <v xml:space="preserve"> </v>
      </c>
      <c r="AQ38" s="166" t="str">
        <f t="shared" si="88"/>
        <v xml:space="preserve"> </v>
      </c>
      <c r="AR38" s="166" t="str">
        <f t="shared" si="88"/>
        <v xml:space="preserve"> </v>
      </c>
      <c r="AS38" s="166" t="str">
        <f t="shared" si="88"/>
        <v xml:space="preserve"> </v>
      </c>
      <c r="AT38" s="166" t="str">
        <f t="shared" si="88"/>
        <v xml:space="preserve"> </v>
      </c>
      <c r="AU38" s="166" t="str">
        <f t="shared" si="88"/>
        <v xml:space="preserve"> </v>
      </c>
      <c r="AV38" s="166" t="str">
        <f t="shared" ref="AV38:BQ48" si="89">" "</f>
        <v xml:space="preserve"> </v>
      </c>
      <c r="AW38" s="166" t="str">
        <f t="shared" si="89"/>
        <v xml:space="preserve"> </v>
      </c>
      <c r="AX38" s="166" t="str">
        <f t="shared" si="89"/>
        <v xml:space="preserve"> </v>
      </c>
      <c r="AY38" s="166" t="str">
        <f t="shared" si="89"/>
        <v xml:space="preserve"> </v>
      </c>
      <c r="AZ38" s="166" t="str">
        <f t="shared" si="89"/>
        <v xml:space="preserve"> </v>
      </c>
      <c r="BA38" s="166" t="str">
        <f t="shared" si="89"/>
        <v xml:space="preserve"> </v>
      </c>
      <c r="BB38" s="166" t="str">
        <f t="shared" si="89"/>
        <v xml:space="preserve"> </v>
      </c>
      <c r="BC38" s="166" t="str">
        <f t="shared" si="89"/>
        <v xml:space="preserve"> </v>
      </c>
      <c r="BD38" s="166" t="str">
        <f t="shared" si="89"/>
        <v xml:space="preserve"> </v>
      </c>
      <c r="BE38" s="166" t="str">
        <f t="shared" si="89"/>
        <v xml:space="preserve"> </v>
      </c>
      <c r="BF38" s="166" t="str">
        <f t="shared" si="89"/>
        <v xml:space="preserve"> </v>
      </c>
      <c r="BG38" s="166" t="str">
        <f t="shared" si="89"/>
        <v xml:space="preserve"> </v>
      </c>
      <c r="BH38" s="166" t="str">
        <f t="shared" si="89"/>
        <v xml:space="preserve"> </v>
      </c>
      <c r="BI38" s="166" t="str">
        <f t="shared" si="89"/>
        <v xml:space="preserve"> </v>
      </c>
      <c r="BJ38" s="166" t="str">
        <f t="shared" si="89"/>
        <v xml:space="preserve"> </v>
      </c>
      <c r="BK38" s="166" t="str">
        <f t="shared" si="89"/>
        <v xml:space="preserve"> </v>
      </c>
      <c r="BL38" s="166" t="str">
        <f t="shared" si="89"/>
        <v xml:space="preserve"> </v>
      </c>
      <c r="BM38" s="166" t="str">
        <f t="shared" si="89"/>
        <v xml:space="preserve"> </v>
      </c>
      <c r="BN38" s="166" t="str">
        <f t="shared" si="89"/>
        <v xml:space="preserve"> </v>
      </c>
      <c r="BO38" s="166" t="str">
        <f t="shared" si="89"/>
        <v xml:space="preserve"> </v>
      </c>
      <c r="BP38" s="166" t="str">
        <f t="shared" si="89"/>
        <v xml:space="preserve"> </v>
      </c>
      <c r="BQ38" s="166" t="str">
        <f t="shared" si="89"/>
        <v xml:space="preserve"> </v>
      </c>
      <c r="BR38" s="166" t="str">
        <f t="shared" si="85"/>
        <v xml:space="preserve"> </v>
      </c>
      <c r="BS38" s="166" t="str">
        <f t="shared" si="85"/>
        <v xml:space="preserve"> </v>
      </c>
      <c r="BT38" s="166" t="str">
        <f t="shared" si="85"/>
        <v xml:space="preserve"> </v>
      </c>
      <c r="BU38" s="166" t="str">
        <f t="shared" si="85"/>
        <v xml:space="preserve"> </v>
      </c>
      <c r="BV38" s="166" t="str">
        <f t="shared" si="85"/>
        <v xml:space="preserve"> </v>
      </c>
      <c r="BW38" s="166" t="str">
        <f t="shared" si="85"/>
        <v xml:space="preserve"> </v>
      </c>
      <c r="BX38" s="166" t="str">
        <f t="shared" si="85"/>
        <v xml:space="preserve"> </v>
      </c>
      <c r="BY38" s="166" t="str">
        <f t="shared" si="85"/>
        <v xml:space="preserve"> </v>
      </c>
      <c r="BZ38" s="166" t="str">
        <f t="shared" si="85"/>
        <v xml:space="preserve"> </v>
      </c>
      <c r="CA38" s="162" t="str">
        <f t="shared" si="77"/>
        <v xml:space="preserve"> </v>
      </c>
      <c r="CB38" s="162" t="str">
        <f t="shared" si="77"/>
        <v xml:space="preserve"> </v>
      </c>
      <c r="CC38" s="162" t="str">
        <f t="shared" si="77"/>
        <v xml:space="preserve"> </v>
      </c>
      <c r="CD38" s="162" t="str">
        <f t="shared" si="77"/>
        <v xml:space="preserve"> </v>
      </c>
      <c r="CE38" s="162" t="str">
        <f t="shared" si="77"/>
        <v xml:space="preserve"> </v>
      </c>
      <c r="CF38" s="162" t="str">
        <f t="shared" si="77"/>
        <v xml:space="preserve"> </v>
      </c>
      <c r="CG38" s="162" t="str">
        <f t="shared" si="77"/>
        <v xml:space="preserve"> </v>
      </c>
      <c r="CH38" s="162" t="str">
        <f t="shared" si="77"/>
        <v xml:space="preserve"> </v>
      </c>
      <c r="CI38" s="162" t="str">
        <f t="shared" si="77"/>
        <v xml:space="preserve"> </v>
      </c>
      <c r="CJ38" s="162" t="str">
        <f t="shared" si="77"/>
        <v xml:space="preserve"> </v>
      </c>
      <c r="CK38" s="162" t="str">
        <f t="shared" si="77"/>
        <v xml:space="preserve"> </v>
      </c>
      <c r="CL38" s="162" t="str">
        <f t="shared" ref="CL38:CW39" si="90">" "</f>
        <v xml:space="preserve"> </v>
      </c>
      <c r="CM38" s="162" t="str">
        <f t="shared" si="90"/>
        <v xml:space="preserve"> </v>
      </c>
      <c r="CN38" s="162" t="str">
        <f t="shared" si="90"/>
        <v xml:space="preserve"> </v>
      </c>
      <c r="CO38" s="162" t="str">
        <f t="shared" si="90"/>
        <v xml:space="preserve"> </v>
      </c>
      <c r="CP38" s="162" t="str">
        <f t="shared" si="90"/>
        <v xml:space="preserve"> </v>
      </c>
      <c r="CQ38" s="162" t="str">
        <f t="shared" si="90"/>
        <v xml:space="preserve"> </v>
      </c>
      <c r="CR38" s="162" t="str">
        <f t="shared" si="90"/>
        <v xml:space="preserve"> </v>
      </c>
      <c r="CS38" s="162" t="str">
        <f t="shared" si="90"/>
        <v xml:space="preserve"> </v>
      </c>
      <c r="CT38" s="162" t="str">
        <f t="shared" si="90"/>
        <v xml:space="preserve"> </v>
      </c>
      <c r="CU38" s="162" t="str">
        <f t="shared" si="90"/>
        <v xml:space="preserve"> </v>
      </c>
      <c r="CV38" s="162" t="str">
        <f t="shared" si="90"/>
        <v xml:space="preserve"> </v>
      </c>
      <c r="CW38" s="162" t="str">
        <f t="shared" si="90"/>
        <v xml:space="preserve"> </v>
      </c>
      <c r="CX38" s="162" t="str">
        <f t="shared" si="78"/>
        <v xml:space="preserve"> </v>
      </c>
      <c r="CY38" s="162" t="str">
        <f t="shared" si="78"/>
        <v xml:space="preserve"> </v>
      </c>
      <c r="CZ38" s="162" t="str">
        <f t="shared" si="78"/>
        <v xml:space="preserve"> </v>
      </c>
      <c r="DA38" s="162" t="str">
        <f t="shared" si="78"/>
        <v xml:space="preserve"> </v>
      </c>
      <c r="DB38" s="162" t="str">
        <f t="shared" si="78"/>
        <v xml:space="preserve"> </v>
      </c>
      <c r="DC38" s="162" t="str">
        <f t="shared" si="78"/>
        <v xml:space="preserve"> </v>
      </c>
      <c r="DD38" s="162" t="str">
        <f t="shared" si="78"/>
        <v xml:space="preserve"> </v>
      </c>
      <c r="DE38" s="162" t="str">
        <f t="shared" si="78"/>
        <v xml:space="preserve"> </v>
      </c>
      <c r="DF38" s="162" t="str">
        <f t="shared" si="78"/>
        <v xml:space="preserve"> </v>
      </c>
      <c r="DG38" s="162" t="str">
        <f t="shared" si="78"/>
        <v xml:space="preserve"> </v>
      </c>
      <c r="DH38" s="162" t="str">
        <f t="shared" si="78"/>
        <v xml:space="preserve"> </v>
      </c>
      <c r="DI38" s="162" t="str">
        <f t="shared" si="78"/>
        <v xml:space="preserve"> </v>
      </c>
      <c r="DJ38" s="162" t="str">
        <f t="shared" si="78"/>
        <v xml:space="preserve"> </v>
      </c>
      <c r="DK38" s="162" t="str">
        <f t="shared" si="78"/>
        <v xml:space="preserve"> </v>
      </c>
      <c r="DL38" s="162" t="str">
        <f t="shared" si="78"/>
        <v xml:space="preserve"> </v>
      </c>
      <c r="DM38" s="162" t="str">
        <f t="shared" si="78"/>
        <v xml:space="preserve"> </v>
      </c>
      <c r="DN38" s="162" t="str">
        <f t="shared" si="78"/>
        <v xml:space="preserve"> </v>
      </c>
      <c r="DO38" s="162" t="str">
        <f t="shared" si="78"/>
        <v xml:space="preserve"> </v>
      </c>
      <c r="DP38" s="162" t="str">
        <f t="shared" si="78"/>
        <v xml:space="preserve"> </v>
      </c>
      <c r="DQ38" s="162" t="str">
        <f t="shared" si="78"/>
        <v xml:space="preserve"> </v>
      </c>
      <c r="DR38" s="162" t="str">
        <f t="shared" si="78"/>
        <v xml:space="preserve"> </v>
      </c>
      <c r="DS38" s="162" t="str">
        <f t="shared" si="78"/>
        <v xml:space="preserve"> </v>
      </c>
      <c r="DT38" s="162" t="str">
        <f t="shared" si="78"/>
        <v xml:space="preserve"> </v>
      </c>
      <c r="DU38" s="162" t="str">
        <f t="shared" si="78"/>
        <v xml:space="preserve"> </v>
      </c>
      <c r="DV38" s="162" t="str">
        <f t="shared" si="78"/>
        <v xml:space="preserve"> </v>
      </c>
      <c r="DW38" s="162" t="str">
        <f t="shared" si="78"/>
        <v xml:space="preserve"> </v>
      </c>
      <c r="DX38" s="162" t="str">
        <f t="shared" si="78"/>
        <v xml:space="preserve"> </v>
      </c>
      <c r="DY38" s="162" t="str">
        <f t="shared" si="78"/>
        <v xml:space="preserve"> </v>
      </c>
      <c r="DZ38" s="162" t="str">
        <f t="shared" si="78"/>
        <v xml:space="preserve"> </v>
      </c>
      <c r="EA38" s="162" t="str">
        <f t="shared" si="78"/>
        <v xml:space="preserve"> </v>
      </c>
      <c r="EB38" s="162" t="str">
        <f t="shared" si="78"/>
        <v xml:space="preserve"> </v>
      </c>
      <c r="EC38" s="162" t="str">
        <f t="shared" si="78"/>
        <v xml:space="preserve"> </v>
      </c>
      <c r="ED38" s="162" t="str">
        <f t="shared" si="78"/>
        <v xml:space="preserve"> </v>
      </c>
    </row>
    <row r="39" spans="1:134" s="124" customFormat="1" x14ac:dyDescent="0.2">
      <c r="A39" s="125">
        <v>3</v>
      </c>
      <c r="B39" s="189" t="s">
        <v>389</v>
      </c>
      <c r="C39" s="126" t="s">
        <v>390</v>
      </c>
      <c r="D39" s="126"/>
      <c r="E39" s="127"/>
      <c r="F39" s="128"/>
      <c r="G39" s="129"/>
      <c r="H39" s="129"/>
      <c r="I39" s="180">
        <v>44523</v>
      </c>
      <c r="J39" s="130"/>
      <c r="K39" s="131"/>
      <c r="L39" s="180">
        <v>44530</v>
      </c>
      <c r="M39" s="185"/>
      <c r="N39" s="132">
        <v>1</v>
      </c>
      <c r="O39" s="172" t="s">
        <v>321</v>
      </c>
      <c r="P39" s="184">
        <f>IF(OR(I39&lt;&gt;"",F39&lt;&gt;""),MAX(I39,IF(F39&lt;&gt;"",WORKDAY.INTL(MAX(IFERROR(INDEX($Q$11:$Q$51,MATCH(F39,$B$11:$B$51,0)),0),IFERROR(INDEX($Q$11:$Q$51,MATCH(G39,$B$11:$B$51,0)),0),IFERROR(INDEX($Q$11:$Q$51,MATCH(H39,$B$11:$B$51,0)),0)),1,weekend,holidays),0)),IF(L39&lt;&gt;"",IF(K39&lt;&gt;"",L39-MAX(0,K39-1),WORKDAY.INTL(L39,-(MAX(J39,1)-1),weekend,holidays))," - "))</f>
        <v>44523</v>
      </c>
      <c r="Q39" s="184">
        <f t="shared" ref="Q39" si="91">IF(P39=" - "," - ",MAX(L39,IF(K39&lt;&gt;"",P39+MAX(0,K39-1),WORKDAY.INTL(IF(NETWORKDAYS.INTL(P39,P39,weekend,holidays)=0,WORKDAY.INTL(P39,1,weekend,holidays),P39),MAX(0,J39-1),weekend,holidays))))</f>
        <v>44530</v>
      </c>
      <c r="R39" s="190">
        <f t="shared" ref="R39" si="92">IF(OR(NOT(ISNUMBER(P39)),NOT(ISNUMBER(Q39)))," - ",NETWORKDAYS.INTL(P39,Q39,weekend,holidays))</f>
        <v>5</v>
      </c>
      <c r="S39" s="190">
        <f t="shared" ref="S39" si="93">IF(OR(NOT(ISNUMBER(P39)),NOT(ISNUMBER(Q39)))," - ",Q39-P39+1)</f>
        <v>8</v>
      </c>
      <c r="T39" s="140"/>
      <c r="U39" s="140"/>
      <c r="V39" s="133"/>
      <c r="W39" s="166" t="str">
        <f t="shared" si="86"/>
        <v xml:space="preserve"> </v>
      </c>
      <c r="X39" s="166" t="str">
        <f t="shared" si="86"/>
        <v xml:space="preserve"> </v>
      </c>
      <c r="Y39" s="166" t="str">
        <f t="shared" si="86"/>
        <v xml:space="preserve"> </v>
      </c>
      <c r="Z39" s="166" t="str">
        <f t="shared" si="86"/>
        <v xml:space="preserve"> </v>
      </c>
      <c r="AA39" s="166" t="str">
        <f t="shared" si="86"/>
        <v xml:space="preserve"> </v>
      </c>
      <c r="AB39" s="166" t="str">
        <f t="shared" si="87"/>
        <v xml:space="preserve"> </v>
      </c>
      <c r="AC39" s="166" t="str">
        <f t="shared" si="87"/>
        <v xml:space="preserve"> </v>
      </c>
      <c r="AD39" s="166" t="str">
        <f t="shared" si="87"/>
        <v xml:space="preserve"> </v>
      </c>
      <c r="AE39" s="166" t="str">
        <f t="shared" si="87"/>
        <v xml:space="preserve"> </v>
      </c>
      <c r="AF39" s="166" t="str">
        <f t="shared" si="87"/>
        <v xml:space="preserve"> </v>
      </c>
      <c r="AG39" s="166" t="str">
        <f t="shared" si="87"/>
        <v xml:space="preserve"> </v>
      </c>
      <c r="AH39" s="166" t="str">
        <f t="shared" si="87"/>
        <v xml:space="preserve"> </v>
      </c>
      <c r="AI39" s="166" t="str">
        <f t="shared" si="87"/>
        <v xml:space="preserve"> </v>
      </c>
      <c r="AJ39" s="166" t="str">
        <f t="shared" si="87"/>
        <v xml:space="preserve"> </v>
      </c>
      <c r="AK39" s="166" t="str">
        <f t="shared" si="87"/>
        <v xml:space="preserve"> </v>
      </c>
      <c r="AL39" s="166" t="str">
        <f t="shared" si="88"/>
        <v xml:space="preserve"> </v>
      </c>
      <c r="AM39" s="166" t="str">
        <f t="shared" si="88"/>
        <v xml:space="preserve"> </v>
      </c>
      <c r="AN39" s="166" t="str">
        <f t="shared" si="88"/>
        <v xml:space="preserve"> </v>
      </c>
      <c r="AO39" s="166" t="str">
        <f t="shared" si="88"/>
        <v xml:space="preserve"> </v>
      </c>
      <c r="AP39" s="166" t="str">
        <f t="shared" si="88"/>
        <v xml:space="preserve"> </v>
      </c>
      <c r="AQ39" s="166" t="str">
        <f t="shared" si="88"/>
        <v xml:space="preserve"> </v>
      </c>
      <c r="AR39" s="166" t="str">
        <f t="shared" si="88"/>
        <v xml:space="preserve"> </v>
      </c>
      <c r="AS39" s="166" t="str">
        <f t="shared" si="88"/>
        <v xml:space="preserve"> </v>
      </c>
      <c r="AT39" s="166" t="str">
        <f t="shared" si="88"/>
        <v xml:space="preserve"> </v>
      </c>
      <c r="AU39" s="166" t="str">
        <f t="shared" si="88"/>
        <v xml:space="preserve"> </v>
      </c>
      <c r="AV39" s="166" t="str">
        <f t="shared" si="89"/>
        <v xml:space="preserve"> </v>
      </c>
      <c r="AW39" s="166" t="str">
        <f t="shared" si="89"/>
        <v xml:space="preserve"> </v>
      </c>
      <c r="AX39" s="166" t="str">
        <f t="shared" si="89"/>
        <v xml:space="preserve"> </v>
      </c>
      <c r="AY39" s="166" t="str">
        <f t="shared" si="89"/>
        <v xml:space="preserve"> </v>
      </c>
      <c r="AZ39" s="166" t="str">
        <f t="shared" si="89"/>
        <v xml:space="preserve"> </v>
      </c>
      <c r="BA39" s="166" t="str">
        <f t="shared" si="89"/>
        <v xml:space="preserve"> </v>
      </c>
      <c r="BB39" s="166" t="str">
        <f t="shared" si="89"/>
        <v xml:space="preserve"> </v>
      </c>
      <c r="BC39" s="166" t="str">
        <f t="shared" si="89"/>
        <v xml:space="preserve"> </v>
      </c>
      <c r="BD39" s="166" t="str">
        <f t="shared" si="89"/>
        <v xml:space="preserve"> </v>
      </c>
      <c r="BE39" s="166" t="str">
        <f t="shared" si="89"/>
        <v xml:space="preserve"> </v>
      </c>
      <c r="BF39" s="166" t="str">
        <f t="shared" si="89"/>
        <v xml:space="preserve"> </v>
      </c>
      <c r="BG39" s="166" t="str">
        <f t="shared" si="89"/>
        <v xml:space="preserve"> </v>
      </c>
      <c r="BH39" s="166" t="str">
        <f t="shared" si="89"/>
        <v xml:space="preserve"> </v>
      </c>
      <c r="BI39" s="166" t="str">
        <f t="shared" si="89"/>
        <v xml:space="preserve"> </v>
      </c>
      <c r="BJ39" s="166" t="str">
        <f t="shared" si="89"/>
        <v xml:space="preserve"> </v>
      </c>
      <c r="BK39" s="166" t="str">
        <f t="shared" si="89"/>
        <v xml:space="preserve"> </v>
      </c>
      <c r="BL39" s="166" t="str">
        <f t="shared" si="89"/>
        <v xml:space="preserve"> </v>
      </c>
      <c r="BM39" s="166" t="str">
        <f t="shared" si="89"/>
        <v xml:space="preserve"> </v>
      </c>
      <c r="BN39" s="166" t="str">
        <f t="shared" si="89"/>
        <v xml:space="preserve"> </v>
      </c>
      <c r="BO39" s="166" t="str">
        <f t="shared" si="89"/>
        <v xml:space="preserve"> </v>
      </c>
      <c r="BP39" s="166" t="str">
        <f t="shared" si="89"/>
        <v xml:space="preserve"> </v>
      </c>
      <c r="BQ39" s="166" t="str">
        <f t="shared" si="89"/>
        <v xml:space="preserve"> </v>
      </c>
      <c r="BR39" s="166" t="str">
        <f t="shared" si="85"/>
        <v xml:space="preserve"> </v>
      </c>
      <c r="BS39" s="166" t="str">
        <f t="shared" si="85"/>
        <v xml:space="preserve"> </v>
      </c>
      <c r="BT39" s="166" t="str">
        <f t="shared" si="85"/>
        <v xml:space="preserve"> </v>
      </c>
      <c r="BU39" s="166" t="str">
        <f t="shared" si="85"/>
        <v xml:space="preserve"> </v>
      </c>
      <c r="BV39" s="166" t="str">
        <f t="shared" si="85"/>
        <v xml:space="preserve"> </v>
      </c>
      <c r="BW39" s="166" t="str">
        <f t="shared" si="85"/>
        <v xml:space="preserve"> </v>
      </c>
      <c r="BX39" s="166" t="str">
        <f t="shared" si="85"/>
        <v xml:space="preserve"> </v>
      </c>
      <c r="BY39" s="166" t="str">
        <f t="shared" si="85"/>
        <v xml:space="preserve"> </v>
      </c>
      <c r="BZ39" s="166" t="str">
        <f t="shared" si="85"/>
        <v xml:space="preserve"> </v>
      </c>
      <c r="CA39" s="162" t="str">
        <f t="shared" si="77"/>
        <v xml:space="preserve"> </v>
      </c>
      <c r="CB39" s="162" t="str">
        <f t="shared" si="77"/>
        <v xml:space="preserve"> </v>
      </c>
      <c r="CC39" s="162" t="str">
        <f t="shared" si="77"/>
        <v xml:space="preserve"> </v>
      </c>
      <c r="CD39" s="162" t="str">
        <f t="shared" si="77"/>
        <v xml:space="preserve"> </v>
      </c>
      <c r="CE39" s="162" t="str">
        <f t="shared" si="77"/>
        <v xml:space="preserve"> </v>
      </c>
      <c r="CF39" s="162" t="str">
        <f t="shared" si="77"/>
        <v xml:space="preserve"> </v>
      </c>
      <c r="CG39" s="162" t="str">
        <f t="shared" si="77"/>
        <v xml:space="preserve"> </v>
      </c>
      <c r="CH39" s="162" t="str">
        <f t="shared" si="49"/>
        <v xml:space="preserve"> </v>
      </c>
      <c r="CI39" s="162" t="str">
        <f t="shared" si="49"/>
        <v xml:space="preserve"> </v>
      </c>
      <c r="CJ39" s="162" t="str">
        <f t="shared" si="49"/>
        <v xml:space="preserve"> </v>
      </c>
      <c r="CK39" s="162" t="str">
        <f t="shared" si="49"/>
        <v xml:space="preserve"> </v>
      </c>
      <c r="CL39" s="162" t="str">
        <f t="shared" si="90"/>
        <v xml:space="preserve"> </v>
      </c>
      <c r="CM39" s="162" t="str">
        <f t="shared" si="90"/>
        <v xml:space="preserve"> </v>
      </c>
      <c r="CN39" s="162" t="str">
        <f t="shared" si="90"/>
        <v xml:space="preserve"> </v>
      </c>
      <c r="CO39" s="162" t="str">
        <f t="shared" si="90"/>
        <v xml:space="preserve"> </v>
      </c>
      <c r="CP39" s="162" t="str">
        <f t="shared" si="90"/>
        <v xml:space="preserve"> </v>
      </c>
      <c r="CQ39" s="162" t="str">
        <f t="shared" si="90"/>
        <v xml:space="preserve"> </v>
      </c>
      <c r="CR39" s="162" t="str">
        <f t="shared" si="90"/>
        <v xml:space="preserve"> </v>
      </c>
      <c r="CS39" s="162" t="str">
        <f t="shared" si="90"/>
        <v xml:space="preserve"> </v>
      </c>
      <c r="CT39" s="162" t="str">
        <f t="shared" si="90"/>
        <v xml:space="preserve"> </v>
      </c>
      <c r="CU39" s="162" t="str">
        <f t="shared" si="90"/>
        <v xml:space="preserve"> </v>
      </c>
      <c r="CV39" s="162" t="str">
        <f t="shared" si="90"/>
        <v xml:space="preserve"> </v>
      </c>
      <c r="CW39" s="162" t="str">
        <f t="shared" si="90"/>
        <v xml:space="preserve"> </v>
      </c>
      <c r="CX39" s="162" t="str">
        <f t="shared" si="78"/>
        <v xml:space="preserve"> </v>
      </c>
      <c r="CY39" s="162" t="str">
        <f t="shared" si="78"/>
        <v xml:space="preserve"> </v>
      </c>
      <c r="CZ39" s="162" t="str">
        <f t="shared" si="78"/>
        <v xml:space="preserve"> </v>
      </c>
      <c r="DA39" s="162" t="str">
        <f t="shared" si="78"/>
        <v xml:space="preserve"> </v>
      </c>
      <c r="DB39" s="162" t="str">
        <f t="shared" si="78"/>
        <v xml:space="preserve"> </v>
      </c>
      <c r="DC39" s="162" t="str">
        <f t="shared" si="78"/>
        <v xml:space="preserve"> </v>
      </c>
      <c r="DD39" s="162" t="str">
        <f t="shared" si="78"/>
        <v xml:space="preserve"> </v>
      </c>
      <c r="DE39" s="162" t="str">
        <f t="shared" si="78"/>
        <v xml:space="preserve"> </v>
      </c>
      <c r="DF39" s="162" t="str">
        <f t="shared" si="78"/>
        <v xml:space="preserve"> </v>
      </c>
      <c r="DG39" s="162" t="str">
        <f t="shared" si="78"/>
        <v xml:space="preserve"> </v>
      </c>
      <c r="DH39" s="162" t="str">
        <f t="shared" si="78"/>
        <v xml:space="preserve"> </v>
      </c>
      <c r="DI39" s="162" t="str">
        <f t="shared" si="78"/>
        <v xml:space="preserve"> </v>
      </c>
      <c r="DJ39" s="162" t="str">
        <f t="shared" si="78"/>
        <v xml:space="preserve"> </v>
      </c>
      <c r="DK39" s="162" t="str">
        <f t="shared" si="78"/>
        <v xml:space="preserve"> </v>
      </c>
      <c r="DL39" s="162" t="str">
        <f t="shared" si="78"/>
        <v xml:space="preserve"> </v>
      </c>
      <c r="DM39" s="162" t="str">
        <f t="shared" si="78"/>
        <v xml:space="preserve"> </v>
      </c>
      <c r="DN39" s="162" t="str">
        <f t="shared" si="78"/>
        <v xml:space="preserve"> </v>
      </c>
      <c r="DO39" s="162" t="str">
        <f t="shared" si="78"/>
        <v xml:space="preserve"> </v>
      </c>
      <c r="DP39" s="162" t="str">
        <f t="shared" si="78"/>
        <v xml:space="preserve"> </v>
      </c>
      <c r="DQ39" s="162" t="str">
        <f t="shared" si="78"/>
        <v xml:space="preserve"> </v>
      </c>
      <c r="DR39" s="162" t="str">
        <f t="shared" si="78"/>
        <v xml:space="preserve"> </v>
      </c>
      <c r="DS39" s="162" t="str">
        <f t="shared" si="78"/>
        <v xml:space="preserve"> </v>
      </c>
      <c r="DT39" s="162" t="str">
        <f t="shared" si="78"/>
        <v xml:space="preserve"> </v>
      </c>
      <c r="DU39" s="162" t="str">
        <f t="shared" si="78"/>
        <v xml:space="preserve"> </v>
      </c>
      <c r="DV39" s="162" t="str">
        <f t="shared" si="78"/>
        <v xml:space="preserve"> </v>
      </c>
      <c r="DW39" s="162" t="str">
        <f t="shared" si="78"/>
        <v xml:space="preserve"> </v>
      </c>
      <c r="DX39" s="162" t="str">
        <f t="shared" si="78"/>
        <v xml:space="preserve"> </v>
      </c>
      <c r="DY39" s="162" t="str">
        <f t="shared" si="78"/>
        <v xml:space="preserve"> </v>
      </c>
      <c r="DZ39" s="162" t="str">
        <f t="shared" si="78"/>
        <v xml:space="preserve"> </v>
      </c>
      <c r="EA39" s="162" t="str">
        <f t="shared" si="78"/>
        <v xml:space="preserve"> </v>
      </c>
      <c r="EB39" s="162" t="str">
        <f t="shared" si="78"/>
        <v xml:space="preserve"> </v>
      </c>
      <c r="EC39" s="162" t="str">
        <f t="shared" si="78"/>
        <v xml:space="preserve"> </v>
      </c>
      <c r="ED39" s="162" t="str">
        <f t="shared" si="78"/>
        <v xml:space="preserve"> </v>
      </c>
    </row>
    <row r="40" spans="1:134" s="124" customFormat="1" x14ac:dyDescent="0.2">
      <c r="A40" s="125">
        <v>2</v>
      </c>
      <c r="B40" s="189">
        <v>2.2000000000000002</v>
      </c>
      <c r="C40" s="126" t="s">
        <v>363</v>
      </c>
      <c r="D40" s="126"/>
      <c r="E40" s="127"/>
      <c r="F40" s="128">
        <v>2.1</v>
      </c>
      <c r="G40" s="129"/>
      <c r="H40" s="129"/>
      <c r="I40" s="180">
        <v>44531</v>
      </c>
      <c r="J40" s="130"/>
      <c r="K40" s="131"/>
      <c r="L40" s="180">
        <v>44561</v>
      </c>
      <c r="M40" s="185"/>
      <c r="N40" s="132">
        <v>1</v>
      </c>
      <c r="O40" s="172" t="s">
        <v>321</v>
      </c>
      <c r="P40" s="184"/>
      <c r="Q40" s="184"/>
      <c r="R40" s="190"/>
      <c r="S40" s="190"/>
      <c r="T40" s="140"/>
      <c r="U40" s="140"/>
      <c r="V40" s="133"/>
      <c r="W40" s="166"/>
      <c r="X40" s="166"/>
      <c r="Y40" s="166"/>
      <c r="Z40" s="166"/>
      <c r="AA40" s="166"/>
      <c r="AB40" s="166"/>
      <c r="AC40" s="166"/>
      <c r="AD40" s="166"/>
      <c r="AE40" s="166"/>
      <c r="AF40" s="166"/>
      <c r="AG40" s="166"/>
      <c r="AH40" s="166"/>
      <c r="AI40" s="166"/>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2"/>
      <c r="CB40" s="162"/>
      <c r="CC40" s="162"/>
      <c r="CD40" s="162"/>
      <c r="CE40" s="162"/>
      <c r="CF40" s="162"/>
      <c r="CG40" s="162"/>
      <c r="CH40" s="162"/>
      <c r="CI40" s="162"/>
      <c r="CJ40" s="162"/>
      <c r="CK40" s="162"/>
      <c r="CL40" s="162"/>
      <c r="CM40" s="162"/>
      <c r="CN40" s="162"/>
      <c r="CO40" s="162"/>
      <c r="CP40" s="162"/>
      <c r="CQ40" s="162"/>
      <c r="CR40" s="162"/>
      <c r="CS40" s="162"/>
      <c r="CT40" s="162"/>
      <c r="CU40" s="162"/>
      <c r="CV40" s="162"/>
      <c r="CW40" s="162"/>
      <c r="CX40" s="162"/>
      <c r="CY40" s="162"/>
      <c r="CZ40" s="162"/>
      <c r="DA40" s="162"/>
      <c r="DB40" s="162"/>
      <c r="DC40" s="162"/>
      <c r="DD40" s="162"/>
      <c r="DE40" s="162"/>
      <c r="DF40" s="162"/>
      <c r="DG40" s="162"/>
      <c r="DH40" s="162"/>
      <c r="DI40" s="162"/>
      <c r="DJ40" s="162"/>
      <c r="DK40" s="162"/>
      <c r="DL40" s="162"/>
      <c r="DM40" s="162"/>
      <c r="DN40" s="162"/>
      <c r="DO40" s="162"/>
      <c r="DP40" s="162"/>
      <c r="DQ40" s="162"/>
      <c r="DR40" s="162"/>
      <c r="DS40" s="162"/>
      <c r="DT40" s="162"/>
      <c r="DU40" s="162"/>
      <c r="DV40" s="162"/>
      <c r="DW40" s="162"/>
      <c r="DX40" s="162"/>
      <c r="DY40" s="162"/>
      <c r="DZ40" s="162"/>
      <c r="EA40" s="162"/>
      <c r="EB40" s="162"/>
      <c r="EC40" s="162"/>
      <c r="ED40" s="162"/>
    </row>
    <row r="41" spans="1:134" s="124" customFormat="1" x14ac:dyDescent="0.2">
      <c r="A41" s="125">
        <v>3</v>
      </c>
      <c r="B41" s="189" t="s">
        <v>391</v>
      </c>
      <c r="C41" s="126" t="s">
        <v>394</v>
      </c>
      <c r="D41" s="126"/>
      <c r="E41" s="127"/>
      <c r="F41" s="128"/>
      <c r="G41" s="129"/>
      <c r="H41" s="129"/>
      <c r="I41" s="180">
        <v>44531</v>
      </c>
      <c r="J41" s="130"/>
      <c r="K41" s="131"/>
      <c r="L41" s="180">
        <v>44561</v>
      </c>
      <c r="M41" s="185"/>
      <c r="N41" s="132">
        <v>0</v>
      </c>
      <c r="O41" s="172" t="s">
        <v>322</v>
      </c>
      <c r="P41" s="184">
        <f>IF(OR(I41&lt;&gt;"",F41&lt;&gt;""),MAX(I41,IF(F41&lt;&gt;"",WORKDAY.INTL(MAX(IFERROR(INDEX($Q$11:$Q$51,MATCH(F41,$B$11:$B$51,0)),0),IFERROR(INDEX($Q$11:$Q$51,MATCH(G41,$B$11:$B$51,0)),0),IFERROR(INDEX($Q$11:$Q$51,MATCH(H41,$B$11:$B$51,0)),0)),1,weekend,holidays),0)),IF(L41&lt;&gt;"",IF(K41&lt;&gt;"",L41-MAX(0,K41-1),WORKDAY.INTL(L41,-(MAX(J41,1)-1),weekend,holidays))," - "))</f>
        <v>44531</v>
      </c>
      <c r="Q41" s="184">
        <f t="shared" ref="Q41" si="94">IF(P41=" - "," - ",MAX(L41,IF(K41&lt;&gt;"",P41+MAX(0,K41-1),WORKDAY.INTL(IF(NETWORKDAYS.INTL(P41,P41,weekend,holidays)=0,WORKDAY.INTL(P41,1,weekend,holidays),P41),MAX(0,J41-1),weekend,holidays))))</f>
        <v>44561</v>
      </c>
      <c r="R41" s="190">
        <f t="shared" ref="R41" si="95">IF(OR(NOT(ISNUMBER(P41)),NOT(ISNUMBER(Q41)))," - ",NETWORKDAYS.INTL(P41,Q41,weekend,holidays))</f>
        <v>23</v>
      </c>
      <c r="S41" s="190">
        <f t="shared" ref="S41" si="96">IF(OR(NOT(ISNUMBER(P41)),NOT(ISNUMBER(Q41)))," - ",Q41-P41+1)</f>
        <v>31</v>
      </c>
      <c r="T41" s="140"/>
      <c r="U41" s="140"/>
      <c r="V41" s="133"/>
      <c r="W41" s="166" t="str">
        <f t="shared" ref="W41:BO43" si="97">" "</f>
        <v xml:space="preserve"> </v>
      </c>
      <c r="X41" s="166" t="str">
        <f t="shared" si="97"/>
        <v xml:space="preserve"> </v>
      </c>
      <c r="Y41" s="166" t="str">
        <f t="shared" si="97"/>
        <v xml:space="preserve"> </v>
      </c>
      <c r="Z41" s="166" t="str">
        <f t="shared" si="97"/>
        <v xml:space="preserve"> </v>
      </c>
      <c r="AA41" s="166" t="str">
        <f t="shared" si="97"/>
        <v xml:space="preserve"> </v>
      </c>
      <c r="AB41" s="166" t="str">
        <f t="shared" si="97"/>
        <v xml:space="preserve"> </v>
      </c>
      <c r="AC41" s="166" t="str">
        <f t="shared" si="97"/>
        <v xml:space="preserve"> </v>
      </c>
      <c r="AD41" s="166" t="str">
        <f t="shared" si="97"/>
        <v xml:space="preserve"> </v>
      </c>
      <c r="AE41" s="166" t="str">
        <f t="shared" si="97"/>
        <v xml:space="preserve"> </v>
      </c>
      <c r="AF41" s="166" t="str">
        <f t="shared" si="97"/>
        <v xml:space="preserve"> </v>
      </c>
      <c r="AG41" s="166" t="str">
        <f t="shared" si="97"/>
        <v xml:space="preserve"> </v>
      </c>
      <c r="AH41" s="166" t="str">
        <f t="shared" si="97"/>
        <v xml:space="preserve"> </v>
      </c>
      <c r="AI41" s="166" t="str">
        <f t="shared" si="97"/>
        <v xml:space="preserve"> </v>
      </c>
      <c r="AJ41" s="166" t="str">
        <f t="shared" si="97"/>
        <v xml:space="preserve"> </v>
      </c>
      <c r="AK41" s="166" t="str">
        <f t="shared" si="97"/>
        <v xml:space="preserve"> </v>
      </c>
      <c r="AL41" s="166" t="str">
        <f t="shared" si="97"/>
        <v xml:space="preserve"> </v>
      </c>
      <c r="AM41" s="166" t="str">
        <f t="shared" si="97"/>
        <v xml:space="preserve"> </v>
      </c>
      <c r="AN41" s="166" t="str">
        <f t="shared" si="97"/>
        <v xml:space="preserve"> </v>
      </c>
      <c r="AO41" s="166" t="str">
        <f t="shared" si="97"/>
        <v xml:space="preserve"> </v>
      </c>
      <c r="AP41" s="166" t="str">
        <f t="shared" si="97"/>
        <v xml:space="preserve"> </v>
      </c>
      <c r="AQ41" s="166" t="str">
        <f t="shared" si="97"/>
        <v xml:space="preserve"> </v>
      </c>
      <c r="AR41" s="166" t="str">
        <f t="shared" si="97"/>
        <v xml:space="preserve"> </v>
      </c>
      <c r="AS41" s="166" t="str">
        <f t="shared" si="97"/>
        <v xml:space="preserve"> </v>
      </c>
      <c r="AT41" s="166" t="str">
        <f t="shared" si="97"/>
        <v xml:space="preserve"> </v>
      </c>
      <c r="AU41" s="166" t="str">
        <f t="shared" si="97"/>
        <v xml:space="preserve"> </v>
      </c>
      <c r="AV41" s="166" t="str">
        <f t="shared" si="97"/>
        <v xml:space="preserve"> </v>
      </c>
      <c r="AW41" s="166" t="str">
        <f t="shared" si="97"/>
        <v xml:space="preserve"> </v>
      </c>
      <c r="AX41" s="166" t="str">
        <f t="shared" si="97"/>
        <v xml:space="preserve"> </v>
      </c>
      <c r="AY41" s="166" t="str">
        <f t="shared" si="97"/>
        <v xml:space="preserve"> </v>
      </c>
      <c r="AZ41" s="166" t="str">
        <f t="shared" si="97"/>
        <v xml:space="preserve"> </v>
      </c>
      <c r="BA41" s="166" t="str">
        <f t="shared" si="97"/>
        <v xml:space="preserve"> </v>
      </c>
      <c r="BB41" s="166" t="str">
        <f t="shared" si="97"/>
        <v xml:space="preserve"> </v>
      </c>
      <c r="BC41" s="166" t="str">
        <f t="shared" si="97"/>
        <v xml:space="preserve"> </v>
      </c>
      <c r="BD41" s="166" t="str">
        <f t="shared" si="97"/>
        <v xml:space="preserve"> </v>
      </c>
      <c r="BE41" s="166" t="str">
        <f t="shared" si="97"/>
        <v xml:space="preserve"> </v>
      </c>
      <c r="BF41" s="166" t="str">
        <f t="shared" si="97"/>
        <v xml:space="preserve"> </v>
      </c>
      <c r="BG41" s="166" t="str">
        <f t="shared" si="97"/>
        <v xml:space="preserve"> </v>
      </c>
      <c r="BH41" s="166" t="str">
        <f t="shared" si="97"/>
        <v xml:space="preserve"> </v>
      </c>
      <c r="BI41" s="166" t="str">
        <f t="shared" si="97"/>
        <v xml:space="preserve"> </v>
      </c>
      <c r="BJ41" s="166" t="str">
        <f t="shared" si="97"/>
        <v xml:space="preserve"> </v>
      </c>
      <c r="BK41" s="166" t="str">
        <f t="shared" si="97"/>
        <v xml:space="preserve"> </v>
      </c>
      <c r="BL41" s="166" t="str">
        <f t="shared" si="97"/>
        <v xml:space="preserve"> </v>
      </c>
      <c r="BM41" s="166" t="str">
        <f t="shared" si="97"/>
        <v xml:space="preserve"> </v>
      </c>
      <c r="BN41" s="166" t="str">
        <f t="shared" si="97"/>
        <v xml:space="preserve"> </v>
      </c>
      <c r="BO41" s="166" t="str">
        <f t="shared" si="97"/>
        <v xml:space="preserve"> </v>
      </c>
      <c r="BP41" s="166" t="str">
        <f t="shared" ref="BP41:BQ46" si="98">" "</f>
        <v xml:space="preserve"> </v>
      </c>
      <c r="BQ41" s="166" t="str">
        <f t="shared" si="98"/>
        <v xml:space="preserve"> </v>
      </c>
      <c r="BR41" s="166" t="str">
        <f t="shared" si="85"/>
        <v xml:space="preserve"> </v>
      </c>
      <c r="BS41" s="166" t="str">
        <f t="shared" si="85"/>
        <v xml:space="preserve"> </v>
      </c>
      <c r="BT41" s="166" t="str">
        <f t="shared" si="85"/>
        <v xml:space="preserve"> </v>
      </c>
      <c r="BU41" s="166" t="str">
        <f t="shared" si="85"/>
        <v xml:space="preserve"> </v>
      </c>
      <c r="BV41" s="166" t="str">
        <f t="shared" si="85"/>
        <v xml:space="preserve"> </v>
      </c>
      <c r="BW41" s="166" t="str">
        <f t="shared" si="85"/>
        <v xml:space="preserve"> </v>
      </c>
      <c r="BX41" s="166" t="str">
        <f t="shared" si="85"/>
        <v xml:space="preserve"> </v>
      </c>
      <c r="BY41" s="166" t="str">
        <f t="shared" si="85"/>
        <v xml:space="preserve"> </v>
      </c>
      <c r="BZ41" s="166" t="str">
        <f t="shared" si="85"/>
        <v xml:space="preserve"> </v>
      </c>
      <c r="CA41" s="162" t="str">
        <f t="shared" si="77"/>
        <v xml:space="preserve"> </v>
      </c>
      <c r="CB41" s="162" t="str">
        <f t="shared" si="77"/>
        <v xml:space="preserve"> </v>
      </c>
      <c r="CC41" s="162" t="str">
        <f t="shared" si="77"/>
        <v xml:space="preserve"> </v>
      </c>
      <c r="CD41" s="162" t="str">
        <f t="shared" si="77"/>
        <v xml:space="preserve"> </v>
      </c>
      <c r="CE41" s="162" t="str">
        <f t="shared" si="77"/>
        <v xml:space="preserve"> </v>
      </c>
      <c r="CF41" s="162" t="str">
        <f t="shared" si="77"/>
        <v xml:space="preserve"> </v>
      </c>
      <c r="CG41" s="162" t="str">
        <f t="shared" si="77"/>
        <v xml:space="preserve"> </v>
      </c>
      <c r="CH41" s="162" t="str">
        <f t="shared" si="77"/>
        <v xml:space="preserve"> </v>
      </c>
      <c r="CI41" s="162" t="str">
        <f t="shared" si="77"/>
        <v xml:space="preserve"> </v>
      </c>
      <c r="CJ41" s="162" t="str">
        <f t="shared" si="77"/>
        <v xml:space="preserve"> </v>
      </c>
      <c r="CK41" s="162" t="str">
        <f t="shared" si="77"/>
        <v xml:space="preserve"> </v>
      </c>
      <c r="CL41" s="162" t="str">
        <f t="shared" si="77"/>
        <v xml:space="preserve"> </v>
      </c>
      <c r="CM41" s="162" t="str">
        <f t="shared" si="77"/>
        <v xml:space="preserve"> </v>
      </c>
      <c r="CN41" s="162" t="str">
        <f t="shared" si="77"/>
        <v xml:space="preserve"> </v>
      </c>
      <c r="CO41" s="162" t="str">
        <f t="shared" si="77"/>
        <v xml:space="preserve"> </v>
      </c>
      <c r="CP41" s="162" t="str">
        <f t="shared" si="77"/>
        <v xml:space="preserve"> </v>
      </c>
      <c r="CQ41" s="162" t="str">
        <f t="shared" ref="CQ41:ED43" si="99">" "</f>
        <v xml:space="preserve"> </v>
      </c>
      <c r="CR41" s="162" t="str">
        <f t="shared" si="99"/>
        <v xml:space="preserve"> </v>
      </c>
      <c r="CS41" s="162" t="str">
        <f t="shared" si="99"/>
        <v xml:space="preserve"> </v>
      </c>
      <c r="CT41" s="162" t="str">
        <f t="shared" si="99"/>
        <v xml:space="preserve"> </v>
      </c>
      <c r="CU41" s="162" t="str">
        <f t="shared" si="99"/>
        <v xml:space="preserve"> </v>
      </c>
      <c r="CV41" s="162" t="str">
        <f t="shared" si="99"/>
        <v xml:space="preserve"> </v>
      </c>
      <c r="CW41" s="162" t="str">
        <f t="shared" si="99"/>
        <v xml:space="preserve"> </v>
      </c>
      <c r="CX41" s="162" t="str">
        <f t="shared" si="99"/>
        <v xml:space="preserve"> </v>
      </c>
      <c r="CY41" s="162" t="str">
        <f t="shared" si="99"/>
        <v xml:space="preserve"> </v>
      </c>
      <c r="CZ41" s="162" t="str">
        <f t="shared" si="99"/>
        <v xml:space="preserve"> </v>
      </c>
      <c r="DA41" s="162" t="str">
        <f t="shared" si="99"/>
        <v xml:space="preserve"> </v>
      </c>
      <c r="DB41" s="162" t="str">
        <f t="shared" si="99"/>
        <v xml:space="preserve"> </v>
      </c>
      <c r="DC41" s="162" t="str">
        <f t="shared" si="99"/>
        <v xml:space="preserve"> </v>
      </c>
      <c r="DD41" s="162" t="str">
        <f t="shared" si="99"/>
        <v xml:space="preserve"> </v>
      </c>
      <c r="DE41" s="162" t="str">
        <f t="shared" si="99"/>
        <v xml:space="preserve"> </v>
      </c>
      <c r="DF41" s="162" t="str">
        <f t="shared" si="99"/>
        <v xml:space="preserve"> </v>
      </c>
      <c r="DG41" s="162" t="str">
        <f t="shared" si="99"/>
        <v xml:space="preserve"> </v>
      </c>
      <c r="DH41" s="162" t="str">
        <f t="shared" si="99"/>
        <v xml:space="preserve"> </v>
      </c>
      <c r="DI41" s="162" t="str">
        <f t="shared" si="99"/>
        <v xml:space="preserve"> </v>
      </c>
      <c r="DJ41" s="162" t="str">
        <f t="shared" si="99"/>
        <v xml:space="preserve"> </v>
      </c>
      <c r="DK41" s="162" t="str">
        <f t="shared" si="99"/>
        <v xml:space="preserve"> </v>
      </c>
      <c r="DL41" s="162" t="str">
        <f t="shared" si="99"/>
        <v xml:space="preserve"> </v>
      </c>
      <c r="DM41" s="162" t="str">
        <f t="shared" si="99"/>
        <v xml:space="preserve"> </v>
      </c>
      <c r="DN41" s="162" t="str">
        <f t="shared" si="99"/>
        <v xml:space="preserve"> </v>
      </c>
      <c r="DO41" s="162" t="str">
        <f t="shared" si="99"/>
        <v xml:space="preserve"> </v>
      </c>
      <c r="DP41" s="162" t="str">
        <f t="shared" si="99"/>
        <v xml:space="preserve"> </v>
      </c>
      <c r="DQ41" s="162" t="str">
        <f t="shared" si="99"/>
        <v xml:space="preserve"> </v>
      </c>
      <c r="DR41" s="162" t="str">
        <f t="shared" si="99"/>
        <v xml:space="preserve"> </v>
      </c>
      <c r="DS41" s="162" t="str">
        <f t="shared" si="99"/>
        <v xml:space="preserve"> </v>
      </c>
      <c r="DT41" s="162" t="str">
        <f t="shared" si="99"/>
        <v xml:space="preserve"> </v>
      </c>
      <c r="DU41" s="162" t="str">
        <f t="shared" si="99"/>
        <v xml:space="preserve"> </v>
      </c>
      <c r="DV41" s="162" t="str">
        <f t="shared" si="99"/>
        <v xml:space="preserve"> </v>
      </c>
      <c r="DW41" s="162" t="str">
        <f t="shared" si="99"/>
        <v xml:space="preserve"> </v>
      </c>
      <c r="DX41" s="162" t="str">
        <f t="shared" si="99"/>
        <v xml:space="preserve"> </v>
      </c>
      <c r="DY41" s="162" t="str">
        <f t="shared" si="99"/>
        <v xml:space="preserve"> </v>
      </c>
      <c r="DZ41" s="162" t="str">
        <f t="shared" si="99"/>
        <v xml:space="preserve"> </v>
      </c>
      <c r="EA41" s="162" t="str">
        <f t="shared" si="99"/>
        <v xml:space="preserve"> </v>
      </c>
      <c r="EB41" s="162" t="str">
        <f t="shared" si="99"/>
        <v xml:space="preserve"> </v>
      </c>
      <c r="EC41" s="162" t="str">
        <f t="shared" si="99"/>
        <v xml:space="preserve"> </v>
      </c>
      <c r="ED41" s="162" t="str">
        <f t="shared" si="99"/>
        <v xml:space="preserve"> </v>
      </c>
    </row>
    <row r="42" spans="1:134" s="124" customFormat="1" x14ac:dyDescent="0.2">
      <c r="A42" s="125">
        <v>3</v>
      </c>
      <c r="B42" s="189" t="s">
        <v>392</v>
      </c>
      <c r="C42" s="126" t="s">
        <v>396</v>
      </c>
      <c r="D42" s="126"/>
      <c r="E42" s="127"/>
      <c r="F42" s="128"/>
      <c r="G42" s="129"/>
      <c r="H42" s="129"/>
      <c r="I42" s="180">
        <v>44531</v>
      </c>
      <c r="J42" s="130"/>
      <c r="K42" s="131"/>
      <c r="L42" s="180">
        <v>44561</v>
      </c>
      <c r="M42" s="185"/>
      <c r="N42" s="132">
        <v>0</v>
      </c>
      <c r="O42" s="172" t="s">
        <v>322</v>
      </c>
      <c r="P42" s="184">
        <f>IF(OR(I42&lt;&gt;"",F42&lt;&gt;""),MAX(I42,IF(F42&lt;&gt;"",WORKDAY.INTL(MAX(IFERROR(INDEX($Q$11:$Q$51,MATCH(F42,$B$11:$B$51,0)),0),IFERROR(INDEX($Q$11:$Q$51,MATCH(G42,$B$11:$B$51,0)),0),IFERROR(INDEX($Q$11:$Q$51,MATCH(H42,$B$11:$B$51,0)),0)),1,weekend,holidays),0)),IF(L42&lt;&gt;"",IF(K42&lt;&gt;"",L42-MAX(0,K42-1),WORKDAY.INTL(L42,-(MAX(J42,1)-1),weekend,holidays))," - "))</f>
        <v>44531</v>
      </c>
      <c r="Q42" s="184">
        <f t="shared" ref="Q42" si="100">IF(P42=" - "," - ",MAX(L42,IF(K42&lt;&gt;"",P42+MAX(0,K42-1),WORKDAY.INTL(IF(NETWORKDAYS.INTL(P42,P42,weekend,holidays)=0,WORKDAY.INTL(P42,1,weekend,holidays),P42),MAX(0,J42-1),weekend,holidays))))</f>
        <v>44561</v>
      </c>
      <c r="R42" s="190">
        <f t="shared" ref="R42" si="101">IF(OR(NOT(ISNUMBER(P42)),NOT(ISNUMBER(Q42)))," - ",NETWORKDAYS.INTL(P42,Q42,weekend,holidays))</f>
        <v>23</v>
      </c>
      <c r="S42" s="190">
        <f t="shared" ref="S42" si="102">IF(OR(NOT(ISNUMBER(P42)),NOT(ISNUMBER(Q42)))," - ",Q42-P42+1)</f>
        <v>31</v>
      </c>
      <c r="T42" s="140"/>
      <c r="U42" s="140"/>
      <c r="V42" s="133"/>
      <c r="W42" s="166" t="str">
        <f t="shared" si="97"/>
        <v xml:space="preserve"> </v>
      </c>
      <c r="X42" s="166" t="str">
        <f t="shared" si="97"/>
        <v xml:space="preserve"> </v>
      </c>
      <c r="Y42" s="166" t="str">
        <f t="shared" si="97"/>
        <v xml:space="preserve"> </v>
      </c>
      <c r="Z42" s="166" t="str">
        <f t="shared" si="97"/>
        <v xml:space="preserve"> </v>
      </c>
      <c r="AA42" s="166" t="str">
        <f t="shared" si="97"/>
        <v xml:space="preserve"> </v>
      </c>
      <c r="AB42" s="166" t="str">
        <f t="shared" si="97"/>
        <v xml:space="preserve"> </v>
      </c>
      <c r="AC42" s="166" t="str">
        <f t="shared" si="97"/>
        <v xml:space="preserve"> </v>
      </c>
      <c r="AD42" s="166" t="str">
        <f t="shared" si="97"/>
        <v xml:space="preserve"> </v>
      </c>
      <c r="AE42" s="166" t="str">
        <f t="shared" si="97"/>
        <v xml:space="preserve"> </v>
      </c>
      <c r="AF42" s="166" t="str">
        <f t="shared" si="97"/>
        <v xml:space="preserve"> </v>
      </c>
      <c r="AG42" s="166" t="str">
        <f t="shared" si="97"/>
        <v xml:space="preserve"> </v>
      </c>
      <c r="AH42" s="166" t="str">
        <f t="shared" si="97"/>
        <v xml:space="preserve"> </v>
      </c>
      <c r="AI42" s="166" t="str">
        <f t="shared" si="97"/>
        <v xml:space="preserve"> </v>
      </c>
      <c r="AJ42" s="166" t="str">
        <f t="shared" si="97"/>
        <v xml:space="preserve"> </v>
      </c>
      <c r="AK42" s="166" t="str">
        <f t="shared" si="97"/>
        <v xml:space="preserve"> </v>
      </c>
      <c r="AL42" s="166" t="str">
        <f t="shared" si="97"/>
        <v xml:space="preserve"> </v>
      </c>
      <c r="AM42" s="166" t="str">
        <f t="shared" si="97"/>
        <v xml:space="preserve"> </v>
      </c>
      <c r="AN42" s="166" t="str">
        <f t="shared" si="97"/>
        <v xml:space="preserve"> </v>
      </c>
      <c r="AO42" s="166" t="str">
        <f t="shared" si="97"/>
        <v xml:space="preserve"> </v>
      </c>
      <c r="AP42" s="166" t="str">
        <f t="shared" si="97"/>
        <v xml:space="preserve"> </v>
      </c>
      <c r="AQ42" s="166" t="str">
        <f t="shared" si="97"/>
        <v xml:space="preserve"> </v>
      </c>
      <c r="AR42" s="166" t="str">
        <f t="shared" si="97"/>
        <v xml:space="preserve"> </v>
      </c>
      <c r="AS42" s="166" t="str">
        <f t="shared" si="97"/>
        <v xml:space="preserve"> </v>
      </c>
      <c r="AT42" s="166" t="str">
        <f t="shared" si="97"/>
        <v xml:space="preserve"> </v>
      </c>
      <c r="AU42" s="166" t="str">
        <f t="shared" si="97"/>
        <v xml:space="preserve"> </v>
      </c>
      <c r="AV42" s="166" t="str">
        <f t="shared" si="97"/>
        <v xml:space="preserve"> </v>
      </c>
      <c r="AW42" s="166" t="str">
        <f t="shared" si="97"/>
        <v xml:space="preserve"> </v>
      </c>
      <c r="AX42" s="166" t="str">
        <f t="shared" si="97"/>
        <v xml:space="preserve"> </v>
      </c>
      <c r="AY42" s="166" t="str">
        <f t="shared" si="97"/>
        <v xml:space="preserve"> </v>
      </c>
      <c r="AZ42" s="166" t="str">
        <f t="shared" si="97"/>
        <v xml:space="preserve"> </v>
      </c>
      <c r="BA42" s="166" t="str">
        <f t="shared" si="97"/>
        <v xml:space="preserve"> </v>
      </c>
      <c r="BB42" s="166" t="str">
        <f t="shared" si="97"/>
        <v xml:space="preserve"> </v>
      </c>
      <c r="BC42" s="166" t="str">
        <f t="shared" si="97"/>
        <v xml:space="preserve"> </v>
      </c>
      <c r="BD42" s="166" t="str">
        <f t="shared" si="97"/>
        <v xml:space="preserve"> </v>
      </c>
      <c r="BE42" s="166" t="str">
        <f t="shared" si="97"/>
        <v xml:space="preserve"> </v>
      </c>
      <c r="BF42" s="166" t="str">
        <f t="shared" si="97"/>
        <v xml:space="preserve"> </v>
      </c>
      <c r="BG42" s="166" t="str">
        <f t="shared" si="97"/>
        <v xml:space="preserve"> </v>
      </c>
      <c r="BH42" s="166" t="str">
        <f t="shared" si="97"/>
        <v xml:space="preserve"> </v>
      </c>
      <c r="BI42" s="166" t="str">
        <f t="shared" si="97"/>
        <v xml:space="preserve"> </v>
      </c>
      <c r="BJ42" s="166" t="str">
        <f t="shared" si="97"/>
        <v xml:space="preserve"> </v>
      </c>
      <c r="BK42" s="166" t="str">
        <f t="shared" si="97"/>
        <v xml:space="preserve"> </v>
      </c>
      <c r="BL42" s="166" t="str">
        <f t="shared" si="97"/>
        <v xml:space="preserve"> </v>
      </c>
      <c r="BM42" s="166" t="str">
        <f t="shared" si="97"/>
        <v xml:space="preserve"> </v>
      </c>
      <c r="BN42" s="166" t="str">
        <f t="shared" si="97"/>
        <v xml:space="preserve"> </v>
      </c>
      <c r="BO42" s="166" t="str">
        <f t="shared" si="97"/>
        <v xml:space="preserve"> </v>
      </c>
      <c r="BP42" s="166" t="str">
        <f t="shared" si="98"/>
        <v xml:space="preserve"> </v>
      </c>
      <c r="BQ42" s="166" t="str">
        <f t="shared" si="98"/>
        <v xml:space="preserve"> </v>
      </c>
      <c r="BR42" s="166" t="str">
        <f t="shared" si="85"/>
        <v xml:space="preserve"> </v>
      </c>
      <c r="BS42" s="166" t="str">
        <f t="shared" si="85"/>
        <v xml:space="preserve"> </v>
      </c>
      <c r="BT42" s="166" t="str">
        <f t="shared" si="85"/>
        <v xml:space="preserve"> </v>
      </c>
      <c r="BU42" s="166" t="str">
        <f t="shared" si="85"/>
        <v xml:space="preserve"> </v>
      </c>
      <c r="BV42" s="166" t="str">
        <f t="shared" si="85"/>
        <v xml:space="preserve"> </v>
      </c>
      <c r="BW42" s="166" t="str">
        <f t="shared" si="85"/>
        <v xml:space="preserve"> </v>
      </c>
      <c r="BX42" s="166" t="str">
        <f t="shared" si="85"/>
        <v xml:space="preserve"> </v>
      </c>
      <c r="BY42" s="166" t="str">
        <f t="shared" si="85"/>
        <v xml:space="preserve"> </v>
      </c>
      <c r="BZ42" s="166" t="str">
        <f t="shared" si="85"/>
        <v xml:space="preserve"> </v>
      </c>
      <c r="CA42" s="162" t="str">
        <f t="shared" si="77"/>
        <v xml:space="preserve"> </v>
      </c>
      <c r="CB42" s="162" t="str">
        <f t="shared" si="77"/>
        <v xml:space="preserve"> </v>
      </c>
      <c r="CC42" s="162" t="str">
        <f t="shared" si="77"/>
        <v xml:space="preserve"> </v>
      </c>
      <c r="CD42" s="162" t="str">
        <f t="shared" si="77"/>
        <v xml:space="preserve"> </v>
      </c>
      <c r="CE42" s="162" t="str">
        <f t="shared" si="77"/>
        <v xml:space="preserve"> </v>
      </c>
      <c r="CF42" s="162" t="str">
        <f t="shared" si="77"/>
        <v xml:space="preserve"> </v>
      </c>
      <c r="CG42" s="162" t="str">
        <f t="shared" si="77"/>
        <v xml:space="preserve"> </v>
      </c>
      <c r="CH42" s="162" t="str">
        <f t="shared" si="77"/>
        <v xml:space="preserve"> </v>
      </c>
      <c r="CI42" s="162" t="str">
        <f t="shared" si="77"/>
        <v xml:space="preserve"> </v>
      </c>
      <c r="CJ42" s="162" t="str">
        <f t="shared" si="77"/>
        <v xml:space="preserve"> </v>
      </c>
      <c r="CK42" s="162" t="str">
        <f t="shared" si="77"/>
        <v xml:space="preserve"> </v>
      </c>
      <c r="CL42" s="162" t="str">
        <f t="shared" si="77"/>
        <v xml:space="preserve"> </v>
      </c>
      <c r="CM42" s="162" t="str">
        <f t="shared" si="77"/>
        <v xml:space="preserve"> </v>
      </c>
      <c r="CN42" s="162" t="str">
        <f t="shared" si="77"/>
        <v xml:space="preserve"> </v>
      </c>
      <c r="CO42" s="162" t="str">
        <f t="shared" si="77"/>
        <v xml:space="preserve"> </v>
      </c>
      <c r="CP42" s="162" t="str">
        <f t="shared" si="77"/>
        <v xml:space="preserve"> </v>
      </c>
      <c r="CQ42" s="162" t="str">
        <f t="shared" si="99"/>
        <v xml:space="preserve"> </v>
      </c>
      <c r="CR42" s="162" t="str">
        <f t="shared" si="99"/>
        <v xml:space="preserve"> </v>
      </c>
      <c r="CS42" s="162" t="str">
        <f t="shared" si="99"/>
        <v xml:space="preserve"> </v>
      </c>
      <c r="CT42" s="162" t="str">
        <f t="shared" si="99"/>
        <v xml:space="preserve"> </v>
      </c>
      <c r="CU42" s="162" t="str">
        <f t="shared" si="99"/>
        <v xml:space="preserve"> </v>
      </c>
      <c r="CV42" s="162" t="str">
        <f t="shared" si="99"/>
        <v xml:space="preserve"> </v>
      </c>
      <c r="CW42" s="162" t="str">
        <f t="shared" si="99"/>
        <v xml:space="preserve"> </v>
      </c>
      <c r="CX42" s="162" t="str">
        <f t="shared" si="99"/>
        <v xml:space="preserve"> </v>
      </c>
      <c r="CY42" s="162" t="str">
        <f t="shared" si="99"/>
        <v xml:space="preserve"> </v>
      </c>
      <c r="CZ42" s="162" t="str">
        <f t="shared" si="99"/>
        <v xml:space="preserve"> </v>
      </c>
      <c r="DA42" s="162" t="str">
        <f t="shared" si="99"/>
        <v xml:space="preserve"> </v>
      </c>
      <c r="DB42" s="162" t="str">
        <f t="shared" si="99"/>
        <v xml:space="preserve"> </v>
      </c>
      <c r="DC42" s="162" t="str">
        <f t="shared" si="99"/>
        <v xml:space="preserve"> </v>
      </c>
      <c r="DD42" s="162" t="str">
        <f t="shared" si="99"/>
        <v xml:space="preserve"> </v>
      </c>
      <c r="DE42" s="162" t="str">
        <f t="shared" si="99"/>
        <v xml:space="preserve"> </v>
      </c>
      <c r="DF42" s="162" t="str">
        <f t="shared" si="99"/>
        <v xml:space="preserve"> </v>
      </c>
      <c r="DG42" s="162" t="str">
        <f t="shared" si="99"/>
        <v xml:space="preserve"> </v>
      </c>
      <c r="DH42" s="162" t="str">
        <f t="shared" si="99"/>
        <v xml:space="preserve"> </v>
      </c>
      <c r="DI42" s="162" t="str">
        <f t="shared" si="99"/>
        <v xml:space="preserve"> </v>
      </c>
      <c r="DJ42" s="162" t="str">
        <f t="shared" si="99"/>
        <v xml:space="preserve"> </v>
      </c>
      <c r="DK42" s="162" t="str">
        <f t="shared" si="99"/>
        <v xml:space="preserve"> </v>
      </c>
      <c r="DL42" s="162" t="str">
        <f t="shared" si="99"/>
        <v xml:space="preserve"> </v>
      </c>
      <c r="DM42" s="162" t="str">
        <f t="shared" si="99"/>
        <v xml:space="preserve"> </v>
      </c>
      <c r="DN42" s="162" t="str">
        <f t="shared" si="99"/>
        <v xml:space="preserve"> </v>
      </c>
      <c r="DO42" s="162" t="str">
        <f t="shared" si="99"/>
        <v xml:space="preserve"> </v>
      </c>
      <c r="DP42" s="162" t="str">
        <f t="shared" si="99"/>
        <v xml:space="preserve"> </v>
      </c>
      <c r="DQ42" s="162" t="str">
        <f t="shared" si="99"/>
        <v xml:space="preserve"> </v>
      </c>
      <c r="DR42" s="162" t="str">
        <f t="shared" si="99"/>
        <v xml:space="preserve"> </v>
      </c>
      <c r="DS42" s="162" t="str">
        <f t="shared" si="99"/>
        <v xml:space="preserve"> </v>
      </c>
      <c r="DT42" s="162" t="str">
        <f t="shared" si="99"/>
        <v xml:space="preserve"> </v>
      </c>
      <c r="DU42" s="162" t="str">
        <f t="shared" si="99"/>
        <v xml:space="preserve"> </v>
      </c>
      <c r="DV42" s="162" t="str">
        <f t="shared" si="99"/>
        <v xml:space="preserve"> </v>
      </c>
      <c r="DW42" s="162" t="str">
        <f t="shared" si="99"/>
        <v xml:space="preserve"> </v>
      </c>
      <c r="DX42" s="162" t="str">
        <f t="shared" si="99"/>
        <v xml:space="preserve"> </v>
      </c>
      <c r="DY42" s="162" t="str">
        <f t="shared" si="99"/>
        <v xml:space="preserve"> </v>
      </c>
      <c r="DZ42" s="162" t="str">
        <f t="shared" si="99"/>
        <v xml:space="preserve"> </v>
      </c>
      <c r="EA42" s="162" t="str">
        <f t="shared" si="99"/>
        <v xml:space="preserve"> </v>
      </c>
      <c r="EB42" s="162" t="str">
        <f t="shared" si="99"/>
        <v xml:space="preserve"> </v>
      </c>
      <c r="EC42" s="162" t="str">
        <f t="shared" si="99"/>
        <v xml:space="preserve"> </v>
      </c>
      <c r="ED42" s="162" t="str">
        <f t="shared" si="99"/>
        <v xml:space="preserve"> </v>
      </c>
    </row>
    <row r="43" spans="1:134" s="124" customFormat="1" x14ac:dyDescent="0.2">
      <c r="A43" s="125">
        <v>3</v>
      </c>
      <c r="B43" s="189" t="s">
        <v>393</v>
      </c>
      <c r="C43" s="126" t="s">
        <v>400</v>
      </c>
      <c r="D43" s="126"/>
      <c r="E43" s="127"/>
      <c r="F43" s="128"/>
      <c r="G43" s="129"/>
      <c r="H43" s="129"/>
      <c r="I43" s="180">
        <v>44531</v>
      </c>
      <c r="J43" s="130"/>
      <c r="K43" s="131"/>
      <c r="L43" s="180">
        <v>44561</v>
      </c>
      <c r="M43" s="185"/>
      <c r="N43" s="132">
        <v>0</v>
      </c>
      <c r="O43" s="172" t="s">
        <v>322</v>
      </c>
      <c r="P43" s="184">
        <f>IF(OR(I43&lt;&gt;"",F43&lt;&gt;""),MAX(I43,IF(F43&lt;&gt;"",WORKDAY.INTL(MAX(IFERROR(INDEX($Q$11:$Q$51,MATCH(F43,$B$11:$B$51,0)),0),IFERROR(INDEX($Q$11:$Q$51,MATCH(G43,$B$11:$B$51,0)),0),IFERROR(INDEX($Q$11:$Q$51,MATCH(H43,$B$11:$B$51,0)),0)),1,weekend,holidays),0)),IF(L43&lt;&gt;"",IF(K43&lt;&gt;"",L43-MAX(0,K43-1),WORKDAY.INTL(L43,-(MAX(J43,1)-1),weekend,holidays))," - "))</f>
        <v>44531</v>
      </c>
      <c r="Q43" s="184">
        <f t="shared" ref="Q43" si="103">IF(P43=" - "," - ",MAX(L43,IF(K43&lt;&gt;"",P43+MAX(0,K43-1),WORKDAY.INTL(IF(NETWORKDAYS.INTL(P43,P43,weekend,holidays)=0,WORKDAY.INTL(P43,1,weekend,holidays),P43),MAX(0,J43-1),weekend,holidays))))</f>
        <v>44561</v>
      </c>
      <c r="R43" s="190">
        <f t="shared" ref="R43" si="104">IF(OR(NOT(ISNUMBER(P43)),NOT(ISNUMBER(Q43)))," - ",NETWORKDAYS.INTL(P43,Q43,weekend,holidays))</f>
        <v>23</v>
      </c>
      <c r="S43" s="190">
        <f t="shared" ref="S43" si="105">IF(OR(NOT(ISNUMBER(P43)),NOT(ISNUMBER(Q43)))," - ",Q43-P43+1)</f>
        <v>31</v>
      </c>
      <c r="T43" s="140"/>
      <c r="U43" s="140"/>
      <c r="V43" s="133"/>
      <c r="W43" s="166" t="str">
        <f t="shared" si="97"/>
        <v xml:space="preserve"> </v>
      </c>
      <c r="X43" s="166" t="str">
        <f t="shared" si="97"/>
        <v xml:space="preserve"> </v>
      </c>
      <c r="Y43" s="166" t="str">
        <f t="shared" si="97"/>
        <v xml:space="preserve"> </v>
      </c>
      <c r="Z43" s="166" t="str">
        <f t="shared" si="97"/>
        <v xml:space="preserve"> </v>
      </c>
      <c r="AA43" s="166" t="str">
        <f t="shared" si="97"/>
        <v xml:space="preserve"> </v>
      </c>
      <c r="AB43" s="166" t="str">
        <f t="shared" si="97"/>
        <v xml:space="preserve"> </v>
      </c>
      <c r="AC43" s="166" t="str">
        <f t="shared" si="97"/>
        <v xml:space="preserve"> </v>
      </c>
      <c r="AD43" s="166" t="str">
        <f t="shared" si="97"/>
        <v xml:space="preserve"> </v>
      </c>
      <c r="AE43" s="166" t="str">
        <f t="shared" si="97"/>
        <v xml:space="preserve"> </v>
      </c>
      <c r="AF43" s="166" t="str">
        <f t="shared" si="97"/>
        <v xml:space="preserve"> </v>
      </c>
      <c r="AG43" s="166" t="str">
        <f t="shared" si="97"/>
        <v xml:space="preserve"> </v>
      </c>
      <c r="AH43" s="166" t="str">
        <f t="shared" si="97"/>
        <v xml:space="preserve"> </v>
      </c>
      <c r="AI43" s="166" t="str">
        <f t="shared" si="97"/>
        <v xml:space="preserve"> </v>
      </c>
      <c r="AJ43" s="166" t="str">
        <f t="shared" si="97"/>
        <v xml:space="preserve"> </v>
      </c>
      <c r="AK43" s="166" t="str">
        <f t="shared" si="97"/>
        <v xml:space="preserve"> </v>
      </c>
      <c r="AL43" s="166" t="str">
        <f t="shared" si="97"/>
        <v xml:space="preserve"> </v>
      </c>
      <c r="AM43" s="166" t="str">
        <f t="shared" si="97"/>
        <v xml:space="preserve"> </v>
      </c>
      <c r="AN43" s="166" t="str">
        <f t="shared" si="97"/>
        <v xml:space="preserve"> </v>
      </c>
      <c r="AO43" s="166" t="str">
        <f t="shared" si="97"/>
        <v xml:space="preserve"> </v>
      </c>
      <c r="AP43" s="166" t="str">
        <f t="shared" si="97"/>
        <v xml:space="preserve"> </v>
      </c>
      <c r="AQ43" s="166" t="str">
        <f t="shared" si="97"/>
        <v xml:space="preserve"> </v>
      </c>
      <c r="AR43" s="166" t="str">
        <f t="shared" si="97"/>
        <v xml:space="preserve"> </v>
      </c>
      <c r="AS43" s="166" t="str">
        <f t="shared" si="97"/>
        <v xml:space="preserve"> </v>
      </c>
      <c r="AT43" s="166" t="str">
        <f t="shared" si="97"/>
        <v xml:space="preserve"> </v>
      </c>
      <c r="AU43" s="166" t="str">
        <f t="shared" si="97"/>
        <v xml:space="preserve"> </v>
      </c>
      <c r="AV43" s="166" t="str">
        <f t="shared" si="97"/>
        <v xml:space="preserve"> </v>
      </c>
      <c r="AW43" s="166" t="str">
        <f t="shared" si="97"/>
        <v xml:space="preserve"> </v>
      </c>
      <c r="AX43" s="166" t="str">
        <f t="shared" si="97"/>
        <v xml:space="preserve"> </v>
      </c>
      <c r="AY43" s="166" t="str">
        <f t="shared" si="97"/>
        <v xml:space="preserve"> </v>
      </c>
      <c r="AZ43" s="166" t="str">
        <f t="shared" si="97"/>
        <v xml:space="preserve"> </v>
      </c>
      <c r="BA43" s="166" t="str">
        <f t="shared" si="97"/>
        <v xml:space="preserve"> </v>
      </c>
      <c r="BB43" s="166" t="str">
        <f t="shared" si="97"/>
        <v xml:space="preserve"> </v>
      </c>
      <c r="BC43" s="166" t="str">
        <f t="shared" si="97"/>
        <v xml:space="preserve"> </v>
      </c>
      <c r="BD43" s="166" t="str">
        <f t="shared" si="97"/>
        <v xml:space="preserve"> </v>
      </c>
      <c r="BE43" s="166" t="str">
        <f t="shared" si="97"/>
        <v xml:space="preserve"> </v>
      </c>
      <c r="BF43" s="166" t="str">
        <f t="shared" si="97"/>
        <v xml:space="preserve"> </v>
      </c>
      <c r="BG43" s="166" t="str">
        <f t="shared" si="97"/>
        <v xml:space="preserve"> </v>
      </c>
      <c r="BH43" s="166" t="str">
        <f t="shared" si="97"/>
        <v xml:space="preserve"> </v>
      </c>
      <c r="BI43" s="166" t="str">
        <f t="shared" si="97"/>
        <v xml:space="preserve"> </v>
      </c>
      <c r="BJ43" s="166" t="str">
        <f t="shared" si="97"/>
        <v xml:space="preserve"> </v>
      </c>
      <c r="BK43" s="166" t="str">
        <f t="shared" si="97"/>
        <v xml:space="preserve"> </v>
      </c>
      <c r="BL43" s="166" t="str">
        <f t="shared" si="97"/>
        <v xml:space="preserve"> </v>
      </c>
      <c r="BM43" s="166" t="str">
        <f t="shared" si="97"/>
        <v xml:space="preserve"> </v>
      </c>
      <c r="BN43" s="166" t="str">
        <f t="shared" si="97"/>
        <v xml:space="preserve"> </v>
      </c>
      <c r="BO43" s="166" t="str">
        <f t="shared" si="97"/>
        <v xml:space="preserve"> </v>
      </c>
      <c r="BP43" s="166" t="str">
        <f t="shared" si="98"/>
        <v xml:space="preserve"> </v>
      </c>
      <c r="BQ43" s="166" t="str">
        <f t="shared" si="98"/>
        <v xml:space="preserve"> </v>
      </c>
      <c r="BR43" s="166" t="str">
        <f t="shared" si="85"/>
        <v xml:space="preserve"> </v>
      </c>
      <c r="BS43" s="166" t="str">
        <f t="shared" si="85"/>
        <v xml:space="preserve"> </v>
      </c>
      <c r="BT43" s="166" t="str">
        <f t="shared" si="85"/>
        <v xml:space="preserve"> </v>
      </c>
      <c r="BU43" s="166" t="str">
        <f t="shared" si="85"/>
        <v xml:space="preserve"> </v>
      </c>
      <c r="BV43" s="166" t="str">
        <f t="shared" si="85"/>
        <v xml:space="preserve"> </v>
      </c>
      <c r="BW43" s="166" t="str">
        <f t="shared" si="85"/>
        <v xml:space="preserve"> </v>
      </c>
      <c r="BX43" s="166" t="str">
        <f t="shared" si="85"/>
        <v xml:space="preserve"> </v>
      </c>
      <c r="BY43" s="166" t="str">
        <f t="shared" si="85"/>
        <v xml:space="preserve"> </v>
      </c>
      <c r="BZ43" s="166" t="str">
        <f t="shared" si="85"/>
        <v xml:space="preserve"> </v>
      </c>
      <c r="CA43" s="162" t="str">
        <f t="shared" si="77"/>
        <v xml:space="preserve"> </v>
      </c>
      <c r="CB43" s="162" t="str">
        <f t="shared" si="77"/>
        <v xml:space="preserve"> </v>
      </c>
      <c r="CC43" s="162" t="str">
        <f t="shared" si="77"/>
        <v xml:space="preserve"> </v>
      </c>
      <c r="CD43" s="162" t="str">
        <f t="shared" si="77"/>
        <v xml:space="preserve"> </v>
      </c>
      <c r="CE43" s="162" t="str">
        <f t="shared" si="77"/>
        <v xml:space="preserve"> </v>
      </c>
      <c r="CF43" s="162" t="str">
        <f t="shared" si="77"/>
        <v xml:space="preserve"> </v>
      </c>
      <c r="CG43" s="162" t="str">
        <f t="shared" si="77"/>
        <v xml:space="preserve"> </v>
      </c>
      <c r="CH43" s="162" t="str">
        <f t="shared" si="77"/>
        <v xml:space="preserve"> </v>
      </c>
      <c r="CI43" s="162" t="str">
        <f t="shared" si="77"/>
        <v xml:space="preserve"> </v>
      </c>
      <c r="CJ43" s="162" t="str">
        <f t="shared" si="77"/>
        <v xml:space="preserve"> </v>
      </c>
      <c r="CK43" s="162" t="str">
        <f t="shared" si="77"/>
        <v xml:space="preserve"> </v>
      </c>
      <c r="CL43" s="162" t="str">
        <f t="shared" si="77"/>
        <v xml:space="preserve"> </v>
      </c>
      <c r="CM43" s="162" t="str">
        <f t="shared" si="77"/>
        <v xml:space="preserve"> </v>
      </c>
      <c r="CN43" s="162" t="str">
        <f t="shared" si="77"/>
        <v xml:space="preserve"> </v>
      </c>
      <c r="CO43" s="162" t="str">
        <f t="shared" si="77"/>
        <v xml:space="preserve"> </v>
      </c>
      <c r="CP43" s="162" t="str">
        <f t="shared" si="77"/>
        <v xml:space="preserve"> </v>
      </c>
      <c r="CQ43" s="162" t="str">
        <f t="shared" si="99"/>
        <v xml:space="preserve"> </v>
      </c>
      <c r="CR43" s="162" t="str">
        <f t="shared" si="99"/>
        <v xml:space="preserve"> </v>
      </c>
      <c r="CS43" s="162" t="str">
        <f t="shared" si="99"/>
        <v xml:space="preserve"> </v>
      </c>
      <c r="CT43" s="162" t="str">
        <f t="shared" si="99"/>
        <v xml:space="preserve"> </v>
      </c>
      <c r="CU43" s="162" t="str">
        <f t="shared" si="99"/>
        <v xml:space="preserve"> </v>
      </c>
      <c r="CV43" s="162" t="str">
        <f t="shared" si="99"/>
        <v xml:space="preserve"> </v>
      </c>
      <c r="CW43" s="162" t="str">
        <f t="shared" si="99"/>
        <v xml:space="preserve"> </v>
      </c>
      <c r="CX43" s="162" t="str">
        <f t="shared" si="99"/>
        <v xml:space="preserve"> </v>
      </c>
      <c r="CY43" s="162" t="str">
        <f t="shared" si="99"/>
        <v xml:space="preserve"> </v>
      </c>
      <c r="CZ43" s="162" t="str">
        <f t="shared" si="99"/>
        <v xml:space="preserve"> </v>
      </c>
      <c r="DA43" s="162" t="str">
        <f t="shared" si="99"/>
        <v xml:space="preserve"> </v>
      </c>
      <c r="DB43" s="162" t="str">
        <f t="shared" si="99"/>
        <v xml:space="preserve"> </v>
      </c>
      <c r="DC43" s="162" t="str">
        <f t="shared" si="99"/>
        <v xml:space="preserve"> </v>
      </c>
      <c r="DD43" s="162" t="str">
        <f t="shared" si="99"/>
        <v xml:space="preserve"> </v>
      </c>
      <c r="DE43" s="162" t="str">
        <f t="shared" si="99"/>
        <v xml:space="preserve"> </v>
      </c>
      <c r="DF43" s="162" t="str">
        <f t="shared" si="99"/>
        <v xml:space="preserve"> </v>
      </c>
      <c r="DG43" s="162" t="str">
        <f t="shared" si="99"/>
        <v xml:space="preserve"> </v>
      </c>
      <c r="DH43" s="162" t="str">
        <f t="shared" si="99"/>
        <v xml:space="preserve"> </v>
      </c>
      <c r="DI43" s="162" t="str">
        <f t="shared" si="99"/>
        <v xml:space="preserve"> </v>
      </c>
      <c r="DJ43" s="162" t="str">
        <f t="shared" si="99"/>
        <v xml:space="preserve"> </v>
      </c>
      <c r="DK43" s="162" t="str">
        <f t="shared" si="99"/>
        <v xml:space="preserve"> </v>
      </c>
      <c r="DL43" s="162" t="str">
        <f t="shared" si="99"/>
        <v xml:space="preserve"> </v>
      </c>
      <c r="DM43" s="162" t="str">
        <f t="shared" si="99"/>
        <v xml:space="preserve"> </v>
      </c>
      <c r="DN43" s="162" t="str">
        <f t="shared" si="99"/>
        <v xml:space="preserve"> </v>
      </c>
      <c r="DO43" s="162" t="str">
        <f t="shared" si="99"/>
        <v xml:space="preserve"> </v>
      </c>
      <c r="DP43" s="162" t="str">
        <f t="shared" si="99"/>
        <v xml:space="preserve"> </v>
      </c>
      <c r="DQ43" s="162" t="str">
        <f t="shared" si="99"/>
        <v xml:space="preserve"> </v>
      </c>
      <c r="DR43" s="162" t="str">
        <f t="shared" si="99"/>
        <v xml:space="preserve"> </v>
      </c>
      <c r="DS43" s="162" t="str">
        <f t="shared" si="99"/>
        <v xml:space="preserve"> </v>
      </c>
      <c r="DT43" s="162" t="str">
        <f t="shared" si="99"/>
        <v xml:space="preserve"> </v>
      </c>
      <c r="DU43" s="162" t="str">
        <f t="shared" si="99"/>
        <v xml:space="preserve"> </v>
      </c>
      <c r="DV43" s="162" t="str">
        <f t="shared" si="99"/>
        <v xml:space="preserve"> </v>
      </c>
      <c r="DW43" s="162" t="str">
        <f t="shared" si="99"/>
        <v xml:space="preserve"> </v>
      </c>
      <c r="DX43" s="162" t="str">
        <f t="shared" si="99"/>
        <v xml:space="preserve"> </v>
      </c>
      <c r="DY43" s="162" t="str">
        <f t="shared" si="99"/>
        <v xml:space="preserve"> </v>
      </c>
      <c r="DZ43" s="162" t="str">
        <f t="shared" si="99"/>
        <v xml:space="preserve"> </v>
      </c>
      <c r="EA43" s="162" t="str">
        <f t="shared" si="99"/>
        <v xml:space="preserve"> </v>
      </c>
      <c r="EB43" s="162" t="str">
        <f t="shared" si="99"/>
        <v xml:space="preserve"> </v>
      </c>
      <c r="EC43" s="162" t="str">
        <f t="shared" si="99"/>
        <v xml:space="preserve"> </v>
      </c>
      <c r="ED43" s="162" t="str">
        <f t="shared" si="99"/>
        <v xml:space="preserve"> </v>
      </c>
    </row>
    <row r="44" spans="1:134" s="124" customFormat="1" x14ac:dyDescent="0.2">
      <c r="A44" s="125">
        <v>3</v>
      </c>
      <c r="B44" s="189" t="s">
        <v>397</v>
      </c>
      <c r="C44" s="126" t="s">
        <v>398</v>
      </c>
      <c r="D44" s="126"/>
      <c r="E44" s="127"/>
      <c r="F44" s="128"/>
      <c r="G44" s="129"/>
      <c r="H44" s="129"/>
      <c r="I44" s="180">
        <v>44531</v>
      </c>
      <c r="J44" s="130"/>
      <c r="K44" s="131"/>
      <c r="L44" s="180">
        <v>44561</v>
      </c>
      <c r="M44" s="185"/>
      <c r="N44" s="132">
        <v>0</v>
      </c>
      <c r="O44" s="172" t="s">
        <v>322</v>
      </c>
      <c r="P44" s="184">
        <f>IF(OR(I44&lt;&gt;"",F44&lt;&gt;""),MAX(I44,IF(F44&lt;&gt;"",WORKDAY.INTL(MAX(IFERROR(INDEX($Q$11:$Q$51,MATCH(F44,$B$11:$B$51,0)),0),IFERROR(INDEX($Q$11:$Q$51,MATCH(G44,$B$11:$B$51,0)),0),IFERROR(INDEX($Q$11:$Q$51,MATCH(H44,$B$11:$B$51,0)),0)),1,weekend,holidays),0)),IF(L44&lt;&gt;"",IF(K44&lt;&gt;"",L44-MAX(0,K44-1),WORKDAY.INTL(L44,-(MAX(J44,1)-1),weekend,holidays))," - "))</f>
        <v>44531</v>
      </c>
      <c r="Q44" s="184">
        <f t="shared" ref="Q44" si="106">IF(P44=" - "," - ",MAX(L44,IF(K44&lt;&gt;"",P44+MAX(0,K44-1),WORKDAY.INTL(IF(NETWORKDAYS.INTL(P44,P44,weekend,holidays)=0,WORKDAY.INTL(P44,1,weekend,holidays),P44),MAX(0,J44-1),weekend,holidays))))</f>
        <v>44561</v>
      </c>
      <c r="R44" s="190">
        <f t="shared" ref="R44" si="107">IF(OR(NOT(ISNUMBER(P44)),NOT(ISNUMBER(Q44)))," - ",NETWORKDAYS.INTL(P44,Q44,weekend,holidays))</f>
        <v>23</v>
      </c>
      <c r="S44" s="190">
        <f t="shared" ref="S44" si="108">IF(OR(NOT(ISNUMBER(P44)),NOT(ISNUMBER(Q44)))," - ",Q44-P44+1)</f>
        <v>31</v>
      </c>
      <c r="T44" s="140"/>
      <c r="U44" s="140"/>
      <c r="V44" s="133"/>
      <c r="W44" s="166" t="str">
        <f t="shared" ref="W44:BO44" si="109">" "</f>
        <v xml:space="preserve"> </v>
      </c>
      <c r="X44" s="166" t="str">
        <f t="shared" si="109"/>
        <v xml:space="preserve"> </v>
      </c>
      <c r="Y44" s="166" t="str">
        <f t="shared" si="109"/>
        <v xml:space="preserve"> </v>
      </c>
      <c r="Z44" s="166" t="str">
        <f t="shared" si="109"/>
        <v xml:space="preserve"> </v>
      </c>
      <c r="AA44" s="166" t="str">
        <f t="shared" si="109"/>
        <v xml:space="preserve"> </v>
      </c>
      <c r="AB44" s="166" t="str">
        <f t="shared" si="109"/>
        <v xml:space="preserve"> </v>
      </c>
      <c r="AC44" s="166" t="str">
        <f t="shared" si="109"/>
        <v xml:space="preserve"> </v>
      </c>
      <c r="AD44" s="166" t="str">
        <f t="shared" si="109"/>
        <v xml:space="preserve"> </v>
      </c>
      <c r="AE44" s="166" t="str">
        <f t="shared" si="109"/>
        <v xml:space="preserve"> </v>
      </c>
      <c r="AF44" s="166" t="str">
        <f t="shared" si="109"/>
        <v xml:space="preserve"> </v>
      </c>
      <c r="AG44" s="166" t="str">
        <f t="shared" si="109"/>
        <v xml:space="preserve"> </v>
      </c>
      <c r="AH44" s="166" t="str">
        <f t="shared" si="109"/>
        <v xml:space="preserve"> </v>
      </c>
      <c r="AI44" s="166" t="str">
        <f t="shared" si="109"/>
        <v xml:space="preserve"> </v>
      </c>
      <c r="AJ44" s="166" t="str">
        <f t="shared" si="109"/>
        <v xml:space="preserve"> </v>
      </c>
      <c r="AK44" s="166" t="str">
        <f t="shared" si="109"/>
        <v xml:space="preserve"> </v>
      </c>
      <c r="AL44" s="166" t="str">
        <f t="shared" si="109"/>
        <v xml:space="preserve"> </v>
      </c>
      <c r="AM44" s="166" t="str">
        <f t="shared" si="109"/>
        <v xml:space="preserve"> </v>
      </c>
      <c r="AN44" s="166" t="str">
        <f t="shared" si="109"/>
        <v xml:space="preserve"> </v>
      </c>
      <c r="AO44" s="166" t="str">
        <f t="shared" si="109"/>
        <v xml:space="preserve"> </v>
      </c>
      <c r="AP44" s="166" t="str">
        <f t="shared" si="109"/>
        <v xml:space="preserve"> </v>
      </c>
      <c r="AQ44" s="166" t="str">
        <f t="shared" si="109"/>
        <v xml:space="preserve"> </v>
      </c>
      <c r="AR44" s="166" t="str">
        <f t="shared" si="109"/>
        <v xml:space="preserve"> </v>
      </c>
      <c r="AS44" s="166" t="str">
        <f t="shared" si="109"/>
        <v xml:space="preserve"> </v>
      </c>
      <c r="AT44" s="166" t="str">
        <f t="shared" si="109"/>
        <v xml:space="preserve"> </v>
      </c>
      <c r="AU44" s="166" t="str">
        <f t="shared" si="109"/>
        <v xml:space="preserve"> </v>
      </c>
      <c r="AV44" s="166" t="str">
        <f t="shared" si="109"/>
        <v xml:space="preserve"> </v>
      </c>
      <c r="AW44" s="166" t="str">
        <f t="shared" si="109"/>
        <v xml:space="preserve"> </v>
      </c>
      <c r="AX44" s="166" t="str">
        <f t="shared" si="109"/>
        <v xml:space="preserve"> </v>
      </c>
      <c r="AY44" s="166" t="str">
        <f t="shared" si="109"/>
        <v xml:space="preserve"> </v>
      </c>
      <c r="AZ44" s="166" t="str">
        <f t="shared" si="109"/>
        <v xml:space="preserve"> </v>
      </c>
      <c r="BA44" s="166" t="str">
        <f t="shared" si="109"/>
        <v xml:space="preserve"> </v>
      </c>
      <c r="BB44" s="166" t="str">
        <f t="shared" si="109"/>
        <v xml:space="preserve"> </v>
      </c>
      <c r="BC44" s="166" t="str">
        <f t="shared" si="109"/>
        <v xml:space="preserve"> </v>
      </c>
      <c r="BD44" s="166" t="str">
        <f t="shared" si="109"/>
        <v xml:space="preserve"> </v>
      </c>
      <c r="BE44" s="166" t="str">
        <f t="shared" si="109"/>
        <v xml:space="preserve"> </v>
      </c>
      <c r="BF44" s="166" t="str">
        <f t="shared" si="109"/>
        <v xml:space="preserve"> </v>
      </c>
      <c r="BG44" s="166" t="str">
        <f t="shared" si="109"/>
        <v xml:space="preserve"> </v>
      </c>
      <c r="BH44" s="166" t="str">
        <f t="shared" si="109"/>
        <v xml:space="preserve"> </v>
      </c>
      <c r="BI44" s="166" t="str">
        <f t="shared" si="109"/>
        <v xml:space="preserve"> </v>
      </c>
      <c r="BJ44" s="166" t="str">
        <f t="shared" si="109"/>
        <v xml:space="preserve"> </v>
      </c>
      <c r="BK44" s="166" t="str">
        <f t="shared" si="109"/>
        <v xml:space="preserve"> </v>
      </c>
      <c r="BL44" s="166" t="str">
        <f t="shared" si="109"/>
        <v xml:space="preserve"> </v>
      </c>
      <c r="BM44" s="166" t="str">
        <f t="shared" si="109"/>
        <v xml:space="preserve"> </v>
      </c>
      <c r="BN44" s="166" t="str">
        <f t="shared" si="109"/>
        <v xml:space="preserve"> </v>
      </c>
      <c r="BO44" s="166" t="str">
        <f t="shared" si="109"/>
        <v xml:space="preserve"> </v>
      </c>
      <c r="BP44" s="166" t="str">
        <f t="shared" si="98"/>
        <v xml:space="preserve"> </v>
      </c>
      <c r="BQ44" s="166" t="str">
        <f t="shared" si="98"/>
        <v xml:space="preserve"> </v>
      </c>
      <c r="BR44" s="166" t="str">
        <f t="shared" si="85"/>
        <v xml:space="preserve"> </v>
      </c>
      <c r="BS44" s="166" t="str">
        <f t="shared" si="85"/>
        <v xml:space="preserve"> </v>
      </c>
      <c r="BT44" s="166" t="str">
        <f t="shared" si="85"/>
        <v xml:space="preserve"> </v>
      </c>
      <c r="BU44" s="166" t="str">
        <f t="shared" si="85"/>
        <v xml:space="preserve"> </v>
      </c>
      <c r="BV44" s="166" t="str">
        <f t="shared" si="85"/>
        <v xml:space="preserve"> </v>
      </c>
      <c r="BW44" s="166" t="str">
        <f t="shared" si="85"/>
        <v xml:space="preserve"> </v>
      </c>
      <c r="BX44" s="166" t="str">
        <f t="shared" si="85"/>
        <v xml:space="preserve"> </v>
      </c>
      <c r="BY44" s="166" t="str">
        <f t="shared" si="85"/>
        <v xml:space="preserve"> </v>
      </c>
      <c r="BZ44" s="166" t="str">
        <f t="shared" si="85"/>
        <v xml:space="preserve"> </v>
      </c>
      <c r="CA44" s="162" t="str">
        <f t="shared" si="77"/>
        <v xml:space="preserve"> </v>
      </c>
      <c r="CB44" s="162" t="str">
        <f t="shared" si="77"/>
        <v xml:space="preserve"> </v>
      </c>
      <c r="CC44" s="162" t="str">
        <f t="shared" si="77"/>
        <v xml:space="preserve"> </v>
      </c>
      <c r="CD44" s="162" t="str">
        <f t="shared" si="77"/>
        <v xml:space="preserve"> </v>
      </c>
      <c r="CE44" s="162" t="str">
        <f t="shared" si="77"/>
        <v xml:space="preserve"> </v>
      </c>
      <c r="CF44" s="162" t="str">
        <f t="shared" si="77"/>
        <v xml:space="preserve"> </v>
      </c>
      <c r="CG44" s="162" t="str">
        <f t="shared" si="77"/>
        <v xml:space="preserve"> </v>
      </c>
      <c r="CH44" s="162" t="str">
        <f t="shared" si="77"/>
        <v xml:space="preserve"> </v>
      </c>
      <c r="CI44" s="162" t="str">
        <f t="shared" si="77"/>
        <v xml:space="preserve"> </v>
      </c>
      <c r="CJ44" s="162" t="str">
        <f t="shared" si="77"/>
        <v xml:space="preserve"> </v>
      </c>
      <c r="CK44" s="162" t="str">
        <f t="shared" si="77"/>
        <v xml:space="preserve"> </v>
      </c>
      <c r="CL44" s="162" t="str">
        <f t="shared" si="77"/>
        <v xml:space="preserve"> </v>
      </c>
      <c r="CM44" s="162" t="str">
        <f t="shared" si="77"/>
        <v xml:space="preserve"> </v>
      </c>
      <c r="CN44" s="162" t="str">
        <f t="shared" si="77"/>
        <v xml:space="preserve"> </v>
      </c>
      <c r="CO44" s="162" t="str">
        <f t="shared" si="77"/>
        <v xml:space="preserve"> </v>
      </c>
      <c r="CP44" s="162" t="str">
        <f t="shared" si="77"/>
        <v xml:space="preserve"> </v>
      </c>
      <c r="CQ44" s="162" t="str">
        <f t="shared" ref="CQ44:CW44" si="110">" "</f>
        <v xml:space="preserve"> </v>
      </c>
      <c r="CR44" s="162" t="str">
        <f t="shared" si="110"/>
        <v xml:space="preserve"> </v>
      </c>
      <c r="CS44" s="162" t="str">
        <f t="shared" si="110"/>
        <v xml:space="preserve"> </v>
      </c>
      <c r="CT44" s="162" t="str">
        <f t="shared" si="110"/>
        <v xml:space="preserve"> </v>
      </c>
      <c r="CU44" s="162" t="str">
        <f t="shared" si="110"/>
        <v xml:space="preserve"> </v>
      </c>
      <c r="CV44" s="162" t="str">
        <f t="shared" si="110"/>
        <v xml:space="preserve"> </v>
      </c>
      <c r="CW44" s="162" t="str">
        <f t="shared" si="110"/>
        <v xml:space="preserve"> </v>
      </c>
      <c r="CX44" s="162" t="str">
        <f t="shared" si="78"/>
        <v xml:space="preserve"> </v>
      </c>
      <c r="CY44" s="162" t="str">
        <f t="shared" si="78"/>
        <v xml:space="preserve"> </v>
      </c>
      <c r="CZ44" s="162" t="str">
        <f t="shared" si="78"/>
        <v xml:space="preserve"> </v>
      </c>
      <c r="DA44" s="162" t="str">
        <f t="shared" si="78"/>
        <v xml:space="preserve"> </v>
      </c>
      <c r="DB44" s="162" t="str">
        <f t="shared" si="78"/>
        <v xml:space="preserve"> </v>
      </c>
      <c r="DC44" s="162" t="str">
        <f t="shared" si="78"/>
        <v xml:space="preserve"> </v>
      </c>
      <c r="DD44" s="162" t="str">
        <f t="shared" si="78"/>
        <v xml:space="preserve"> </v>
      </c>
      <c r="DE44" s="162" t="str">
        <f t="shared" si="78"/>
        <v xml:space="preserve"> </v>
      </c>
      <c r="DF44" s="162" t="str">
        <f t="shared" si="78"/>
        <v xml:space="preserve"> </v>
      </c>
      <c r="DG44" s="162" t="str">
        <f t="shared" si="78"/>
        <v xml:space="preserve"> </v>
      </c>
      <c r="DH44" s="162" t="str">
        <f t="shared" si="78"/>
        <v xml:space="preserve"> </v>
      </c>
      <c r="DI44" s="162" t="str">
        <f t="shared" si="78"/>
        <v xml:space="preserve"> </v>
      </c>
      <c r="DJ44" s="162" t="str">
        <f t="shared" si="78"/>
        <v xml:space="preserve"> </v>
      </c>
      <c r="DK44" s="162" t="str">
        <f t="shared" si="78"/>
        <v xml:space="preserve"> </v>
      </c>
      <c r="DL44" s="162" t="str">
        <f t="shared" si="78"/>
        <v xml:space="preserve"> </v>
      </c>
      <c r="DM44" s="162" t="str">
        <f t="shared" si="78"/>
        <v xml:space="preserve"> </v>
      </c>
      <c r="DN44" s="162" t="str">
        <f t="shared" si="78"/>
        <v xml:space="preserve"> </v>
      </c>
      <c r="DO44" s="162" t="str">
        <f t="shared" si="78"/>
        <v xml:space="preserve"> </v>
      </c>
      <c r="DP44" s="162" t="str">
        <f t="shared" si="78"/>
        <v xml:space="preserve"> </v>
      </c>
      <c r="DQ44" s="162" t="str">
        <f t="shared" si="78"/>
        <v xml:space="preserve"> </v>
      </c>
      <c r="DR44" s="162" t="str">
        <f t="shared" si="78"/>
        <v xml:space="preserve"> </v>
      </c>
      <c r="DS44" s="162" t="str">
        <f t="shared" si="78"/>
        <v xml:space="preserve"> </v>
      </c>
      <c r="DT44" s="162" t="str">
        <f t="shared" si="78"/>
        <v xml:space="preserve"> </v>
      </c>
      <c r="DU44" s="162" t="str">
        <f t="shared" si="78"/>
        <v xml:space="preserve"> </v>
      </c>
      <c r="DV44" s="162" t="str">
        <f t="shared" ref="DV44:ED44" si="111">" "</f>
        <v xml:space="preserve"> </v>
      </c>
      <c r="DW44" s="162" t="str">
        <f t="shared" si="111"/>
        <v xml:space="preserve"> </v>
      </c>
      <c r="DX44" s="162" t="str">
        <f t="shared" si="111"/>
        <v xml:space="preserve"> </v>
      </c>
      <c r="DY44" s="162" t="str">
        <f t="shared" si="111"/>
        <v xml:space="preserve"> </v>
      </c>
      <c r="DZ44" s="162" t="str">
        <f t="shared" si="111"/>
        <v xml:space="preserve"> </v>
      </c>
      <c r="EA44" s="162" t="str">
        <f t="shared" si="111"/>
        <v xml:space="preserve"> </v>
      </c>
      <c r="EB44" s="162" t="str">
        <f t="shared" si="111"/>
        <v xml:space="preserve"> </v>
      </c>
      <c r="EC44" s="162" t="str">
        <f t="shared" si="111"/>
        <v xml:space="preserve"> </v>
      </c>
      <c r="ED44" s="162" t="str">
        <f t="shared" si="111"/>
        <v xml:space="preserve"> </v>
      </c>
    </row>
    <row r="45" spans="1:134" s="124" customFormat="1" x14ac:dyDescent="0.2">
      <c r="A45" s="125">
        <v>2</v>
      </c>
      <c r="B45" s="189">
        <v>2.2999999999999998</v>
      </c>
      <c r="C45" s="126" t="s">
        <v>364</v>
      </c>
      <c r="D45" s="126"/>
      <c r="E45" s="127"/>
      <c r="F45" s="128">
        <v>2.2000000000000002</v>
      </c>
      <c r="G45" s="129"/>
      <c r="H45" s="129"/>
      <c r="I45" s="180">
        <v>44562</v>
      </c>
      <c r="J45" s="130"/>
      <c r="K45" s="131"/>
      <c r="L45" s="180">
        <v>44592</v>
      </c>
      <c r="M45" s="185"/>
      <c r="N45" s="132">
        <v>0</v>
      </c>
      <c r="O45" s="172" t="s">
        <v>321</v>
      </c>
      <c r="P45" s="184"/>
      <c r="Q45" s="184"/>
      <c r="R45" s="190"/>
      <c r="S45" s="190"/>
      <c r="T45" s="140"/>
      <c r="U45" s="140"/>
      <c r="V45" s="133"/>
      <c r="W45" s="166"/>
      <c r="X45" s="166"/>
      <c r="Y45" s="166"/>
      <c r="Z45" s="166"/>
      <c r="AA45" s="166"/>
      <c r="AB45" s="166"/>
      <c r="AC45" s="166"/>
      <c r="AD45" s="166"/>
      <c r="AE45" s="166"/>
      <c r="AF45" s="166"/>
      <c r="AG45" s="166"/>
      <c r="AH45" s="166"/>
      <c r="AI45" s="166"/>
      <c r="AJ45" s="166"/>
      <c r="AK45" s="166"/>
      <c r="AL45" s="166"/>
      <c r="AM45" s="166"/>
      <c r="AN45" s="166"/>
      <c r="AO45" s="166"/>
      <c r="AP45" s="166"/>
      <c r="AQ45" s="166"/>
      <c r="AR45" s="166"/>
      <c r="AS45" s="166"/>
      <c r="AT45" s="166"/>
      <c r="AU45" s="166"/>
      <c r="AV45" s="166"/>
      <c r="AW45" s="166"/>
      <c r="AX45" s="166"/>
      <c r="AY45" s="166"/>
      <c r="AZ45" s="166"/>
      <c r="BA45" s="166"/>
      <c r="BB45" s="166"/>
      <c r="BC45" s="166"/>
      <c r="BD45" s="166"/>
      <c r="BE45" s="166"/>
      <c r="BF45" s="166"/>
      <c r="BG45" s="166"/>
      <c r="BH45" s="166"/>
      <c r="BI45" s="166"/>
      <c r="BJ45" s="166"/>
      <c r="BK45" s="166"/>
      <c r="BL45" s="166"/>
      <c r="BM45" s="166"/>
      <c r="BN45" s="166"/>
      <c r="BO45" s="166"/>
      <c r="BP45" s="166"/>
      <c r="BQ45" s="166"/>
      <c r="BR45" s="166"/>
      <c r="BS45" s="166"/>
      <c r="BT45" s="166"/>
      <c r="BU45" s="166"/>
      <c r="BV45" s="166"/>
      <c r="BW45" s="166"/>
      <c r="BX45" s="166"/>
      <c r="BY45" s="166"/>
      <c r="BZ45" s="166"/>
      <c r="CA45" s="162"/>
      <c r="CB45" s="162"/>
      <c r="CC45" s="162"/>
      <c r="CD45" s="162"/>
      <c r="CE45" s="162"/>
      <c r="CF45" s="162"/>
      <c r="CG45" s="162"/>
      <c r="CH45" s="162"/>
      <c r="CI45" s="162"/>
      <c r="CJ45" s="162"/>
      <c r="CK45" s="162"/>
      <c r="CL45" s="162"/>
      <c r="CM45" s="162"/>
      <c r="CN45" s="162"/>
      <c r="CO45" s="162"/>
      <c r="CP45" s="162"/>
      <c r="CQ45" s="162"/>
      <c r="CR45" s="162"/>
      <c r="CS45" s="162"/>
      <c r="CT45" s="162"/>
      <c r="CU45" s="162"/>
      <c r="CV45" s="162"/>
      <c r="CW45" s="162"/>
      <c r="CX45" s="162"/>
      <c r="CY45" s="162"/>
      <c r="CZ45" s="162"/>
      <c r="DA45" s="162"/>
      <c r="DB45" s="162"/>
      <c r="DC45" s="162"/>
      <c r="DD45" s="162"/>
      <c r="DE45" s="162"/>
      <c r="DF45" s="162"/>
      <c r="DG45" s="162"/>
      <c r="DH45" s="162"/>
      <c r="DI45" s="162"/>
      <c r="DJ45" s="162"/>
      <c r="DK45" s="162"/>
      <c r="DL45" s="162"/>
      <c r="DM45" s="162"/>
      <c r="DN45" s="162"/>
      <c r="DO45" s="162"/>
      <c r="DP45" s="162"/>
      <c r="DQ45" s="162"/>
      <c r="DR45" s="162"/>
      <c r="DS45" s="162"/>
      <c r="DT45" s="162"/>
      <c r="DU45" s="162"/>
      <c r="DV45" s="162"/>
      <c r="DW45" s="162"/>
      <c r="DX45" s="162"/>
      <c r="DY45" s="162"/>
      <c r="DZ45" s="162"/>
      <c r="EA45" s="162"/>
      <c r="EB45" s="162"/>
      <c r="EC45" s="162"/>
      <c r="ED45" s="162"/>
    </row>
    <row r="46" spans="1:134" s="124" customFormat="1" x14ac:dyDescent="0.2">
      <c r="A46" s="125">
        <v>3</v>
      </c>
      <c r="B46" s="189" t="s">
        <v>399</v>
      </c>
      <c r="C46" s="126" t="s">
        <v>385</v>
      </c>
      <c r="D46" s="126"/>
      <c r="E46" s="127"/>
      <c r="F46" s="128"/>
      <c r="G46" s="129"/>
      <c r="H46" s="129"/>
      <c r="I46" s="180">
        <v>44562</v>
      </c>
      <c r="J46" s="130"/>
      <c r="K46" s="131"/>
      <c r="L46" s="180">
        <v>44592</v>
      </c>
      <c r="M46" s="185"/>
      <c r="N46" s="132">
        <v>0.5</v>
      </c>
      <c r="O46" s="172" t="s">
        <v>322</v>
      </c>
      <c r="P46" s="184">
        <f>IF(OR(I46&lt;&gt;"",F46&lt;&gt;""),MAX(I46,IF(F46&lt;&gt;"",WORKDAY.INTL(MAX(IFERROR(INDEX($Q$11:$Q$51,MATCH(F46,$B$11:$B$51,0)),0),IFERROR(INDEX($Q$11:$Q$51,MATCH(G46,$B$11:$B$51,0)),0),IFERROR(INDEX($Q$11:$Q$51,MATCH(H46,$B$11:$B$51,0)),0)),1,weekend,holidays),0)),IF(L46&lt;&gt;"",IF(K46&lt;&gt;"",L46-MAX(0,K46-1),WORKDAY.INTL(L46,-(MAX(J46,1)-1),weekend,holidays))," - "))</f>
        <v>44562</v>
      </c>
      <c r="Q46" s="184">
        <f t="shared" ref="Q46" si="112">IF(P46=" - "," - ",MAX(L46,IF(K46&lt;&gt;"",P46+MAX(0,K46-1),WORKDAY.INTL(IF(NETWORKDAYS.INTL(P46,P46,weekend,holidays)=0,WORKDAY.INTL(P46,1,weekend,holidays),P46),MAX(0,J46-1),weekend,holidays))))</f>
        <v>44592</v>
      </c>
      <c r="R46" s="190">
        <f t="shared" ref="R46" si="113">IF(OR(NOT(ISNUMBER(P46)),NOT(ISNUMBER(Q46)))," - ",NETWORKDAYS.INTL(P46,Q46,weekend,holidays))</f>
        <v>20</v>
      </c>
      <c r="S46" s="190">
        <f t="shared" ref="S46" si="114">IF(OR(NOT(ISNUMBER(P46)),NOT(ISNUMBER(Q46)))," - ",Q46-P46+1)</f>
        <v>31</v>
      </c>
      <c r="T46" s="140"/>
      <c r="U46" s="140"/>
      <c r="V46" s="133"/>
      <c r="W46" s="166" t="str">
        <f t="shared" si="43"/>
        <v xml:space="preserve"> </v>
      </c>
      <c r="X46" s="166" t="str">
        <f t="shared" si="43"/>
        <v xml:space="preserve"> </v>
      </c>
      <c r="Y46" s="166" t="str">
        <f t="shared" si="43"/>
        <v xml:space="preserve"> </v>
      </c>
      <c r="Z46" s="166" t="str">
        <f t="shared" si="43"/>
        <v xml:space="preserve"> </v>
      </c>
      <c r="AA46" s="166" t="str">
        <f t="shared" si="43"/>
        <v xml:space="preserve"> </v>
      </c>
      <c r="AB46" s="166" t="str">
        <f t="shared" si="43"/>
        <v xml:space="preserve"> </v>
      </c>
      <c r="AC46" s="166" t="str">
        <f t="shared" si="43"/>
        <v xml:space="preserve"> </v>
      </c>
      <c r="AD46" s="166" t="str">
        <f t="shared" si="43"/>
        <v xml:space="preserve"> </v>
      </c>
      <c r="AE46" s="166" t="str">
        <f t="shared" si="43"/>
        <v xml:space="preserve"> </v>
      </c>
      <c r="AF46" s="166" t="str">
        <f t="shared" si="43"/>
        <v xml:space="preserve"> </v>
      </c>
      <c r="AG46" s="166" t="str">
        <f t="shared" si="44"/>
        <v xml:space="preserve"> </v>
      </c>
      <c r="AH46" s="166" t="str">
        <f t="shared" si="44"/>
        <v xml:space="preserve"> </v>
      </c>
      <c r="AI46" s="166" t="str">
        <f t="shared" si="44"/>
        <v xml:space="preserve"> </v>
      </c>
      <c r="AJ46" s="166" t="str">
        <f t="shared" si="44"/>
        <v xml:space="preserve"> </v>
      </c>
      <c r="AK46" s="166" t="str">
        <f t="shared" si="44"/>
        <v xml:space="preserve"> </v>
      </c>
      <c r="AL46" s="166" t="str">
        <f t="shared" si="44"/>
        <v xml:space="preserve"> </v>
      </c>
      <c r="AM46" s="166" t="str">
        <f t="shared" si="44"/>
        <v xml:space="preserve"> </v>
      </c>
      <c r="AN46" s="166" t="str">
        <f t="shared" si="44"/>
        <v xml:space="preserve"> </v>
      </c>
      <c r="AO46" s="166" t="str">
        <f t="shared" si="44"/>
        <v xml:space="preserve"> </v>
      </c>
      <c r="AP46" s="166" t="str">
        <f t="shared" si="44"/>
        <v xml:space="preserve"> </v>
      </c>
      <c r="AQ46" s="166" t="str">
        <f t="shared" si="45"/>
        <v xml:space="preserve"> </v>
      </c>
      <c r="AR46" s="166" t="str">
        <f t="shared" si="45"/>
        <v xml:space="preserve"> </v>
      </c>
      <c r="AS46" s="166" t="str">
        <f t="shared" si="45"/>
        <v xml:space="preserve"> </v>
      </c>
      <c r="AT46" s="166" t="str">
        <f t="shared" si="45"/>
        <v xml:space="preserve"> </v>
      </c>
      <c r="AU46" s="166" t="str">
        <f t="shared" si="45"/>
        <v xml:space="preserve"> </v>
      </c>
      <c r="AV46" s="166" t="str">
        <f t="shared" si="45"/>
        <v xml:space="preserve"> </v>
      </c>
      <c r="AW46" s="166" t="str">
        <f t="shared" si="45"/>
        <v xml:space="preserve"> </v>
      </c>
      <c r="AX46" s="166" t="str">
        <f t="shared" si="45"/>
        <v xml:space="preserve"> </v>
      </c>
      <c r="AY46" s="166" t="str">
        <f t="shared" si="45"/>
        <v xml:space="preserve"> </v>
      </c>
      <c r="AZ46" s="166" t="str">
        <f t="shared" si="45"/>
        <v xml:space="preserve"> </v>
      </c>
      <c r="BA46" s="166" t="str">
        <f t="shared" si="46"/>
        <v xml:space="preserve"> </v>
      </c>
      <c r="BB46" s="166" t="str">
        <f t="shared" si="46"/>
        <v xml:space="preserve"> </v>
      </c>
      <c r="BC46" s="166" t="str">
        <f t="shared" si="46"/>
        <v xml:space="preserve"> </v>
      </c>
      <c r="BD46" s="166" t="str">
        <f t="shared" si="46"/>
        <v xml:space="preserve"> </v>
      </c>
      <c r="BE46" s="166" t="str">
        <f t="shared" si="46"/>
        <v xml:space="preserve"> </v>
      </c>
      <c r="BF46" s="166" t="str">
        <f t="shared" si="46"/>
        <v xml:space="preserve"> </v>
      </c>
      <c r="BG46" s="166" t="str">
        <f t="shared" si="46"/>
        <v xml:space="preserve"> </v>
      </c>
      <c r="BH46" s="166" t="str">
        <f t="shared" si="46"/>
        <v xml:space="preserve"> </v>
      </c>
      <c r="BI46" s="166" t="str">
        <f t="shared" si="46"/>
        <v xml:space="preserve"> </v>
      </c>
      <c r="BJ46" s="166" t="str">
        <f t="shared" si="46"/>
        <v xml:space="preserve"> </v>
      </c>
      <c r="BK46" s="166" t="str">
        <f t="shared" si="46"/>
        <v xml:space="preserve"> </v>
      </c>
      <c r="BL46" s="166" t="str">
        <f t="shared" si="46"/>
        <v xml:space="preserve"> </v>
      </c>
      <c r="BM46" s="166" t="str">
        <f t="shared" si="46"/>
        <v xml:space="preserve"> </v>
      </c>
      <c r="BN46" s="166" t="str">
        <f t="shared" si="46"/>
        <v xml:space="preserve"> </v>
      </c>
      <c r="BO46" s="166" t="str">
        <f t="shared" si="46"/>
        <v xml:space="preserve"> </v>
      </c>
      <c r="BP46" s="166" t="str">
        <f t="shared" si="98"/>
        <v xml:space="preserve"> </v>
      </c>
      <c r="BQ46" s="166" t="str">
        <f t="shared" si="98"/>
        <v xml:space="preserve"> </v>
      </c>
      <c r="BR46" s="166" t="str">
        <f t="shared" si="85"/>
        <v xml:space="preserve"> </v>
      </c>
      <c r="BS46" s="166" t="str">
        <f t="shared" si="85"/>
        <v xml:space="preserve"> </v>
      </c>
      <c r="BT46" s="166" t="str">
        <f t="shared" si="85"/>
        <v xml:space="preserve"> </v>
      </c>
      <c r="BU46" s="166" t="str">
        <f t="shared" si="85"/>
        <v xml:space="preserve"> </v>
      </c>
      <c r="BV46" s="166" t="str">
        <f t="shared" si="85"/>
        <v xml:space="preserve"> </v>
      </c>
      <c r="BW46" s="166" t="str">
        <f t="shared" si="85"/>
        <v xml:space="preserve"> </v>
      </c>
      <c r="BX46" s="166" t="str">
        <f t="shared" si="85"/>
        <v xml:space="preserve"> </v>
      </c>
      <c r="BY46" s="166" t="str">
        <f t="shared" si="85"/>
        <v xml:space="preserve"> </v>
      </c>
      <c r="BZ46" s="166" t="str">
        <f t="shared" si="85"/>
        <v xml:space="preserve"> </v>
      </c>
      <c r="CA46" s="162" t="str">
        <f t="shared" si="77"/>
        <v xml:space="preserve"> </v>
      </c>
      <c r="CB46" s="162" t="str">
        <f t="shared" si="77"/>
        <v xml:space="preserve"> </v>
      </c>
      <c r="CC46" s="162" t="str">
        <f t="shared" si="77"/>
        <v xml:space="preserve"> </v>
      </c>
      <c r="CD46" s="162" t="str">
        <f t="shared" si="77"/>
        <v xml:space="preserve"> </v>
      </c>
      <c r="CE46" s="162" t="str">
        <f t="shared" si="77"/>
        <v xml:space="preserve"> </v>
      </c>
      <c r="CF46" s="162" t="str">
        <f t="shared" si="77"/>
        <v xml:space="preserve"> </v>
      </c>
      <c r="CG46" s="162" t="str">
        <f t="shared" si="77"/>
        <v xml:space="preserve"> </v>
      </c>
      <c r="CH46" s="162" t="str">
        <f t="shared" si="49"/>
        <v xml:space="preserve"> </v>
      </c>
      <c r="CI46" s="162" t="str">
        <f t="shared" si="49"/>
        <v xml:space="preserve"> </v>
      </c>
      <c r="CJ46" s="162" t="str">
        <f t="shared" si="49"/>
        <v xml:space="preserve"> </v>
      </c>
      <c r="CK46" s="162" t="str">
        <f t="shared" si="49"/>
        <v xml:space="preserve"> </v>
      </c>
      <c r="CL46" s="162" t="str">
        <f t="shared" si="49"/>
        <v xml:space="preserve"> </v>
      </c>
      <c r="CM46" s="162" t="str">
        <f t="shared" si="49"/>
        <v xml:space="preserve"> </v>
      </c>
      <c r="CN46" s="162" t="str">
        <f t="shared" si="49"/>
        <v xml:space="preserve"> </v>
      </c>
      <c r="CO46" s="162" t="str">
        <f t="shared" si="49"/>
        <v xml:space="preserve"> </v>
      </c>
      <c r="CP46" s="162" t="str">
        <f t="shared" si="49"/>
        <v xml:space="preserve"> </v>
      </c>
      <c r="CQ46" s="162" t="str">
        <f t="shared" si="49"/>
        <v xml:space="preserve"> </v>
      </c>
      <c r="CR46" s="162" t="str">
        <f t="shared" si="49"/>
        <v xml:space="preserve"> </v>
      </c>
      <c r="CS46" s="162" t="str">
        <f t="shared" si="49"/>
        <v xml:space="preserve"> </v>
      </c>
      <c r="CT46" s="162" t="str">
        <f t="shared" si="49"/>
        <v xml:space="preserve"> </v>
      </c>
      <c r="CU46" s="162" t="str">
        <f t="shared" si="49"/>
        <v xml:space="preserve"> </v>
      </c>
      <c r="CV46" s="162" t="str">
        <f t="shared" si="49"/>
        <v xml:space="preserve"> </v>
      </c>
      <c r="CW46" s="162" t="str">
        <f t="shared" si="49"/>
        <v xml:space="preserve"> </v>
      </c>
      <c r="CX46" s="162" t="str">
        <f t="shared" si="78"/>
        <v xml:space="preserve"> </v>
      </c>
      <c r="CY46" s="162" t="str">
        <f t="shared" si="78"/>
        <v xml:space="preserve"> </v>
      </c>
      <c r="CZ46" s="162" t="str">
        <f t="shared" si="78"/>
        <v xml:space="preserve"> </v>
      </c>
      <c r="DA46" s="162" t="str">
        <f t="shared" si="78"/>
        <v xml:space="preserve"> </v>
      </c>
      <c r="DB46" s="162" t="str">
        <f t="shared" si="78"/>
        <v xml:space="preserve"> </v>
      </c>
      <c r="DC46" s="162" t="str">
        <f t="shared" si="78"/>
        <v xml:space="preserve"> </v>
      </c>
      <c r="DD46" s="162" t="str">
        <f t="shared" si="78"/>
        <v xml:space="preserve"> </v>
      </c>
      <c r="DE46" s="162" t="str">
        <f t="shared" si="78"/>
        <v xml:space="preserve"> </v>
      </c>
      <c r="DF46" s="162" t="str">
        <f t="shared" si="78"/>
        <v xml:space="preserve"> </v>
      </c>
      <c r="DG46" s="162" t="str">
        <f t="shared" si="78"/>
        <v xml:space="preserve"> </v>
      </c>
      <c r="DH46" s="162" t="str">
        <f t="shared" si="78"/>
        <v xml:space="preserve"> </v>
      </c>
      <c r="DI46" s="162" t="str">
        <f t="shared" si="78"/>
        <v xml:space="preserve"> </v>
      </c>
      <c r="DJ46" s="162" t="str">
        <f t="shared" si="78"/>
        <v xml:space="preserve"> </v>
      </c>
      <c r="DK46" s="162" t="str">
        <f t="shared" si="78"/>
        <v xml:space="preserve"> </v>
      </c>
      <c r="DL46" s="162" t="str">
        <f t="shared" si="78"/>
        <v xml:space="preserve"> </v>
      </c>
      <c r="DM46" s="162" t="str">
        <f t="shared" si="78"/>
        <v xml:space="preserve"> </v>
      </c>
      <c r="DN46" s="162" t="str">
        <f t="shared" si="78"/>
        <v xml:space="preserve"> </v>
      </c>
      <c r="DO46" s="162" t="str">
        <f t="shared" si="78"/>
        <v xml:space="preserve"> </v>
      </c>
      <c r="DP46" s="162" t="str">
        <f t="shared" si="78"/>
        <v xml:space="preserve"> </v>
      </c>
      <c r="DQ46" s="162" t="str">
        <f t="shared" si="78"/>
        <v xml:space="preserve"> </v>
      </c>
      <c r="DR46" s="162" t="str">
        <f t="shared" si="78"/>
        <v xml:space="preserve"> </v>
      </c>
      <c r="DS46" s="162" t="str">
        <f t="shared" si="78"/>
        <v xml:space="preserve"> </v>
      </c>
      <c r="DT46" s="162" t="str">
        <f t="shared" si="78"/>
        <v xml:space="preserve"> </v>
      </c>
      <c r="DU46" s="162" t="str">
        <f t="shared" si="78"/>
        <v xml:space="preserve"> </v>
      </c>
      <c r="DV46" s="162" t="str">
        <f t="shared" si="78"/>
        <v xml:space="preserve"> </v>
      </c>
      <c r="DW46" s="162" t="str">
        <f t="shared" si="78"/>
        <v xml:space="preserve"> </v>
      </c>
      <c r="DX46" s="162" t="str">
        <f t="shared" si="78"/>
        <v xml:space="preserve"> </v>
      </c>
      <c r="DY46" s="162" t="str">
        <f t="shared" si="78"/>
        <v xml:space="preserve"> </v>
      </c>
      <c r="DZ46" s="162" t="str">
        <f t="shared" si="78"/>
        <v xml:space="preserve"> </v>
      </c>
      <c r="EA46" s="162" t="str">
        <f t="shared" si="78"/>
        <v xml:space="preserve"> </v>
      </c>
      <c r="EB46" s="162" t="str">
        <f t="shared" si="78"/>
        <v xml:space="preserve"> </v>
      </c>
      <c r="EC46" s="162" t="str">
        <f t="shared" si="78"/>
        <v xml:space="preserve"> </v>
      </c>
      <c r="ED46" s="162" t="str">
        <f t="shared" si="78"/>
        <v xml:space="preserve"> </v>
      </c>
    </row>
    <row r="47" spans="1:134" s="124" customFormat="1" x14ac:dyDescent="0.2">
      <c r="A47" s="125">
        <v>3</v>
      </c>
      <c r="B47" s="189" t="s">
        <v>401</v>
      </c>
      <c r="C47" s="126" t="s">
        <v>404</v>
      </c>
      <c r="D47" s="126"/>
      <c r="E47" s="127"/>
      <c r="F47" s="128"/>
      <c r="G47" s="129"/>
      <c r="H47" s="129"/>
      <c r="I47" s="180">
        <v>44562</v>
      </c>
      <c r="J47" s="130"/>
      <c r="K47" s="131"/>
      <c r="L47" s="180">
        <v>44592</v>
      </c>
      <c r="M47" s="185"/>
      <c r="N47" s="132">
        <v>1</v>
      </c>
      <c r="O47" s="172" t="s">
        <v>322</v>
      </c>
      <c r="P47" s="184">
        <f>IF(OR(I47&lt;&gt;"",F47&lt;&gt;""),MAX(I47,IF(F47&lt;&gt;"",WORKDAY.INTL(MAX(IFERROR(INDEX($Q$11:$Q$51,MATCH(F47,$B$11:$B$51,0)),0),IFERROR(INDEX($Q$11:$Q$51,MATCH(G47,$B$11:$B$51,0)),0),IFERROR(INDEX($Q$11:$Q$51,MATCH(H47,$B$11:$B$51,0)),0)),1,weekend,holidays),0)),IF(L47&lt;&gt;"",IF(K47&lt;&gt;"",L47-MAX(0,K47-1),WORKDAY.INTL(L47,-(MAX(J47,1)-1),weekend,holidays))," - "))</f>
        <v>44562</v>
      </c>
      <c r="Q47" s="184">
        <f t="shared" ref="Q47" si="115">IF(P47=" - "," - ",MAX(L47,IF(K47&lt;&gt;"",P47+MAX(0,K47-1),WORKDAY.INTL(IF(NETWORKDAYS.INTL(P47,P47,weekend,holidays)=0,WORKDAY.INTL(P47,1,weekend,holidays),P47),MAX(0,J47-1),weekend,holidays))))</f>
        <v>44592</v>
      </c>
      <c r="R47" s="190">
        <f t="shared" ref="R47" si="116">IF(OR(NOT(ISNUMBER(P47)),NOT(ISNUMBER(Q47)))," - ",NETWORKDAYS.INTL(P47,Q47,weekend,holidays))</f>
        <v>20</v>
      </c>
      <c r="S47" s="190">
        <f t="shared" ref="S47" si="117">IF(OR(NOT(ISNUMBER(P47)),NOT(ISNUMBER(Q47)))," - ",Q47-P47+1)</f>
        <v>31</v>
      </c>
      <c r="T47" s="140"/>
      <c r="U47" s="140"/>
      <c r="V47" s="133"/>
      <c r="W47" s="166" t="str">
        <f t="shared" si="43"/>
        <v xml:space="preserve"> </v>
      </c>
      <c r="X47" s="166" t="str">
        <f t="shared" si="43"/>
        <v xml:space="preserve"> </v>
      </c>
      <c r="Y47" s="166" t="str">
        <f t="shared" si="43"/>
        <v xml:space="preserve"> </v>
      </c>
      <c r="Z47" s="166" t="str">
        <f t="shared" si="43"/>
        <v xml:space="preserve"> </v>
      </c>
      <c r="AA47" s="166" t="str">
        <f t="shared" si="43"/>
        <v xml:space="preserve"> </v>
      </c>
      <c r="AB47" s="166" t="str">
        <f t="shared" si="87"/>
        <v xml:space="preserve"> </v>
      </c>
      <c r="AC47" s="166" t="str">
        <f t="shared" si="87"/>
        <v xml:space="preserve"> </v>
      </c>
      <c r="AD47" s="166" t="str">
        <f t="shared" si="87"/>
        <v xml:space="preserve"> </v>
      </c>
      <c r="AE47" s="166" t="str">
        <f t="shared" si="87"/>
        <v xml:space="preserve"> </v>
      </c>
      <c r="AF47" s="166" t="str">
        <f t="shared" si="87"/>
        <v xml:space="preserve"> </v>
      </c>
      <c r="AG47" s="166" t="str">
        <f t="shared" si="44"/>
        <v xml:space="preserve"> </v>
      </c>
      <c r="AH47" s="166" t="str">
        <f t="shared" si="44"/>
        <v xml:space="preserve"> </v>
      </c>
      <c r="AI47" s="166" t="str">
        <f t="shared" si="44"/>
        <v xml:space="preserve"> </v>
      </c>
      <c r="AJ47" s="166" t="str">
        <f t="shared" si="44"/>
        <v xml:space="preserve"> </v>
      </c>
      <c r="AK47" s="166" t="str">
        <f t="shared" si="44"/>
        <v xml:space="preserve"> </v>
      </c>
      <c r="AL47" s="166" t="str">
        <f t="shared" si="88"/>
        <v xml:space="preserve"> </v>
      </c>
      <c r="AM47" s="166" t="str">
        <f t="shared" si="88"/>
        <v xml:space="preserve"> </v>
      </c>
      <c r="AN47" s="166" t="str">
        <f t="shared" si="88"/>
        <v xml:space="preserve"> </v>
      </c>
      <c r="AO47" s="166" t="str">
        <f t="shared" si="88"/>
        <v xml:space="preserve"> </v>
      </c>
      <c r="AP47" s="166" t="str">
        <f t="shared" si="88"/>
        <v xml:space="preserve"> </v>
      </c>
      <c r="AQ47" s="166" t="str">
        <f t="shared" si="45"/>
        <v xml:space="preserve"> </v>
      </c>
      <c r="AR47" s="166" t="str">
        <f t="shared" si="45"/>
        <v xml:space="preserve"> </v>
      </c>
      <c r="AS47" s="166" t="str">
        <f t="shared" si="45"/>
        <v xml:space="preserve"> </v>
      </c>
      <c r="AT47" s="166" t="str">
        <f t="shared" si="45"/>
        <v xml:space="preserve"> </v>
      </c>
      <c r="AU47" s="166" t="str">
        <f t="shared" si="45"/>
        <v xml:space="preserve"> </v>
      </c>
      <c r="AV47" s="166" t="str">
        <f t="shared" si="89"/>
        <v xml:space="preserve"> </v>
      </c>
      <c r="AW47" s="166" t="str">
        <f t="shared" si="89"/>
        <v xml:space="preserve"> </v>
      </c>
      <c r="AX47" s="166" t="str">
        <f t="shared" si="89"/>
        <v xml:space="preserve"> </v>
      </c>
      <c r="AY47" s="166" t="str">
        <f t="shared" si="89"/>
        <v xml:space="preserve"> </v>
      </c>
      <c r="AZ47" s="166" t="str">
        <f t="shared" si="89"/>
        <v xml:space="preserve"> </v>
      </c>
      <c r="BA47" s="166" t="str">
        <f t="shared" si="89"/>
        <v xml:space="preserve"> </v>
      </c>
      <c r="BB47" s="166" t="str">
        <f t="shared" si="89"/>
        <v xml:space="preserve"> </v>
      </c>
      <c r="BC47" s="166" t="str">
        <f t="shared" si="89"/>
        <v xml:space="preserve"> </v>
      </c>
      <c r="BD47" s="166" t="str">
        <f t="shared" si="89"/>
        <v xml:space="preserve"> </v>
      </c>
      <c r="BE47" s="166" t="str">
        <f t="shared" si="89"/>
        <v xml:space="preserve"> </v>
      </c>
      <c r="BF47" s="166" t="str">
        <f t="shared" si="89"/>
        <v xml:space="preserve"> </v>
      </c>
      <c r="BG47" s="166" t="str">
        <f t="shared" si="89"/>
        <v xml:space="preserve"> </v>
      </c>
      <c r="BH47" s="166" t="str">
        <f t="shared" si="89"/>
        <v xml:space="preserve"> </v>
      </c>
      <c r="BI47" s="166" t="str">
        <f t="shared" si="89"/>
        <v xml:space="preserve"> </v>
      </c>
      <c r="BJ47" s="166" t="str">
        <f t="shared" si="89"/>
        <v xml:space="preserve"> </v>
      </c>
      <c r="BK47" s="166" t="str">
        <f t="shared" si="89"/>
        <v xml:space="preserve"> </v>
      </c>
      <c r="BL47" s="166" t="str">
        <f t="shared" si="89"/>
        <v xml:space="preserve"> </v>
      </c>
      <c r="BM47" s="166" t="str">
        <f t="shared" si="89"/>
        <v xml:space="preserve"> </v>
      </c>
      <c r="BN47" s="166" t="str">
        <f t="shared" si="89"/>
        <v xml:space="preserve"> </v>
      </c>
      <c r="BO47" s="166" t="str">
        <f t="shared" si="89"/>
        <v xml:space="preserve"> </v>
      </c>
      <c r="BP47" s="166" t="str">
        <f t="shared" si="89"/>
        <v xml:space="preserve"> </v>
      </c>
      <c r="BQ47" s="166" t="str">
        <f t="shared" si="89"/>
        <v xml:space="preserve"> </v>
      </c>
      <c r="BR47" s="166" t="str">
        <f t="shared" si="85"/>
        <v xml:space="preserve"> </v>
      </c>
      <c r="BS47" s="166" t="str">
        <f t="shared" si="85"/>
        <v xml:space="preserve"> </v>
      </c>
      <c r="BT47" s="166" t="str">
        <f t="shared" si="85"/>
        <v xml:space="preserve"> </v>
      </c>
      <c r="BU47" s="166" t="str">
        <f t="shared" si="85"/>
        <v xml:space="preserve"> </v>
      </c>
      <c r="BV47" s="166" t="str">
        <f t="shared" si="85"/>
        <v xml:space="preserve"> </v>
      </c>
      <c r="BW47" s="166" t="str">
        <f t="shared" si="85"/>
        <v xml:space="preserve"> </v>
      </c>
      <c r="BX47" s="166" t="str">
        <f t="shared" si="85"/>
        <v xml:space="preserve"> </v>
      </c>
      <c r="BY47" s="166" t="str">
        <f t="shared" si="85"/>
        <v xml:space="preserve"> </v>
      </c>
      <c r="BZ47" s="166" t="str">
        <f t="shared" si="85"/>
        <v xml:space="preserve"> </v>
      </c>
      <c r="CA47" s="162" t="str">
        <f t="shared" si="77"/>
        <v xml:space="preserve"> </v>
      </c>
      <c r="CB47" s="162" t="str">
        <f t="shared" si="77"/>
        <v xml:space="preserve"> </v>
      </c>
      <c r="CC47" s="162" t="str">
        <f t="shared" si="77"/>
        <v xml:space="preserve"> </v>
      </c>
      <c r="CD47" s="162" t="str">
        <f t="shared" si="77"/>
        <v xml:space="preserve"> </v>
      </c>
      <c r="CE47" s="162" t="str">
        <f t="shared" si="77"/>
        <v xml:space="preserve"> </v>
      </c>
      <c r="CF47" s="162" t="str">
        <f t="shared" si="77"/>
        <v xml:space="preserve"> </v>
      </c>
      <c r="CG47" s="162" t="str">
        <f t="shared" si="77"/>
        <v xml:space="preserve"> </v>
      </c>
      <c r="CH47" s="162" t="str">
        <f t="shared" si="49"/>
        <v xml:space="preserve"> </v>
      </c>
      <c r="CI47" s="162" t="str">
        <f t="shared" si="49"/>
        <v xml:space="preserve"> </v>
      </c>
      <c r="CJ47" s="162" t="str">
        <f t="shared" si="49"/>
        <v xml:space="preserve"> </v>
      </c>
      <c r="CK47" s="162" t="str">
        <f t="shared" si="49"/>
        <v xml:space="preserve"> </v>
      </c>
      <c r="CL47" s="162" t="str">
        <f t="shared" si="49"/>
        <v xml:space="preserve"> </v>
      </c>
      <c r="CM47" s="162" t="str">
        <f t="shared" si="49"/>
        <v xml:space="preserve"> </v>
      </c>
      <c r="CN47" s="162" t="str">
        <f t="shared" si="49"/>
        <v xml:space="preserve"> </v>
      </c>
      <c r="CO47" s="162" t="str">
        <f t="shared" si="49"/>
        <v xml:space="preserve"> </v>
      </c>
      <c r="CP47" s="162" t="str">
        <f t="shared" si="49"/>
        <v xml:space="preserve"> </v>
      </c>
      <c r="CQ47" s="162" t="str">
        <f t="shared" si="49"/>
        <v xml:space="preserve"> </v>
      </c>
      <c r="CR47" s="162" t="str">
        <f t="shared" si="49"/>
        <v xml:space="preserve"> </v>
      </c>
      <c r="CS47" s="162" t="str">
        <f t="shared" si="49"/>
        <v xml:space="preserve"> </v>
      </c>
      <c r="CT47" s="162" t="str">
        <f t="shared" si="49"/>
        <v xml:space="preserve"> </v>
      </c>
      <c r="CU47" s="162" t="str">
        <f t="shared" si="49"/>
        <v xml:space="preserve"> </v>
      </c>
      <c r="CV47" s="162" t="str">
        <f t="shared" si="49"/>
        <v xml:space="preserve"> </v>
      </c>
      <c r="CW47" s="162" t="str">
        <f t="shared" si="49"/>
        <v xml:space="preserve"> </v>
      </c>
      <c r="CX47" s="162" t="str">
        <f t="shared" si="78"/>
        <v xml:space="preserve"> </v>
      </c>
      <c r="CY47" s="162" t="str">
        <f t="shared" si="78"/>
        <v xml:space="preserve"> </v>
      </c>
      <c r="CZ47" s="162" t="str">
        <f t="shared" si="78"/>
        <v xml:space="preserve"> </v>
      </c>
      <c r="DA47" s="162" t="str">
        <f t="shared" si="78"/>
        <v xml:space="preserve"> </v>
      </c>
      <c r="DB47" s="162" t="str">
        <f t="shared" si="78"/>
        <v xml:space="preserve"> </v>
      </c>
      <c r="DC47" s="162" t="str">
        <f t="shared" si="78"/>
        <v xml:space="preserve"> </v>
      </c>
      <c r="DD47" s="162" t="str">
        <f t="shared" si="78"/>
        <v xml:space="preserve"> </v>
      </c>
      <c r="DE47" s="162" t="str">
        <f t="shared" si="78"/>
        <v xml:space="preserve"> </v>
      </c>
      <c r="DF47" s="162" t="str">
        <f t="shared" si="78"/>
        <v xml:space="preserve"> </v>
      </c>
      <c r="DG47" s="162" t="str">
        <f t="shared" si="78"/>
        <v xml:space="preserve"> </v>
      </c>
      <c r="DH47" s="162" t="str">
        <f t="shared" si="78"/>
        <v xml:space="preserve"> </v>
      </c>
      <c r="DI47" s="162" t="str">
        <f t="shared" si="78"/>
        <v xml:space="preserve"> </v>
      </c>
      <c r="DJ47" s="162" t="str">
        <f t="shared" si="78"/>
        <v xml:space="preserve"> </v>
      </c>
      <c r="DK47" s="162" t="str">
        <f t="shared" si="78"/>
        <v xml:space="preserve"> </v>
      </c>
      <c r="DL47" s="162" t="str">
        <f t="shared" si="78"/>
        <v xml:space="preserve"> </v>
      </c>
      <c r="DM47" s="162" t="str">
        <f t="shared" si="78"/>
        <v xml:space="preserve"> </v>
      </c>
      <c r="DN47" s="162" t="str">
        <f t="shared" si="78"/>
        <v xml:space="preserve"> </v>
      </c>
      <c r="DO47" s="162" t="str">
        <f t="shared" si="78"/>
        <v xml:space="preserve"> </v>
      </c>
      <c r="DP47" s="162" t="str">
        <f t="shared" si="78"/>
        <v xml:space="preserve"> </v>
      </c>
      <c r="DQ47" s="162" t="str">
        <f t="shared" si="78"/>
        <v xml:space="preserve"> </v>
      </c>
      <c r="DR47" s="162" t="str">
        <f t="shared" si="78"/>
        <v xml:space="preserve"> </v>
      </c>
      <c r="DS47" s="162" t="str">
        <f t="shared" si="78"/>
        <v xml:space="preserve"> </v>
      </c>
      <c r="DT47" s="162" t="str">
        <f t="shared" si="78"/>
        <v xml:space="preserve"> </v>
      </c>
      <c r="DU47" s="162" t="str">
        <f t="shared" si="78"/>
        <v xml:space="preserve"> </v>
      </c>
      <c r="DV47" s="162" t="str">
        <f t="shared" si="78"/>
        <v xml:space="preserve"> </v>
      </c>
      <c r="DW47" s="162" t="str">
        <f t="shared" si="78"/>
        <v xml:space="preserve"> </v>
      </c>
      <c r="DX47" s="162" t="str">
        <f t="shared" si="78"/>
        <v xml:space="preserve"> </v>
      </c>
      <c r="DY47" s="162" t="str">
        <f t="shared" si="78"/>
        <v xml:space="preserve"> </v>
      </c>
      <c r="DZ47" s="162" t="str">
        <f t="shared" si="78"/>
        <v xml:space="preserve"> </v>
      </c>
      <c r="EA47" s="162" t="str">
        <f t="shared" si="78"/>
        <v xml:space="preserve"> </v>
      </c>
      <c r="EB47" s="162" t="str">
        <f t="shared" si="78"/>
        <v xml:space="preserve"> </v>
      </c>
      <c r="EC47" s="162" t="str">
        <f t="shared" si="78"/>
        <v xml:space="preserve"> </v>
      </c>
      <c r="ED47" s="162" t="str">
        <f t="shared" si="78"/>
        <v xml:space="preserve"> </v>
      </c>
    </row>
    <row r="48" spans="1:134" s="124" customFormat="1" x14ac:dyDescent="0.2">
      <c r="A48" s="125">
        <v>3</v>
      </c>
      <c r="B48" s="189" t="s">
        <v>402</v>
      </c>
      <c r="C48" s="126" t="s">
        <v>403</v>
      </c>
      <c r="D48" s="126"/>
      <c r="E48" s="127"/>
      <c r="F48" s="128"/>
      <c r="G48" s="129"/>
      <c r="H48" s="129"/>
      <c r="I48" s="180">
        <v>44562</v>
      </c>
      <c r="J48" s="130"/>
      <c r="K48" s="131"/>
      <c r="L48" s="180">
        <v>44592</v>
      </c>
      <c r="M48" s="185"/>
      <c r="N48" s="132">
        <v>1</v>
      </c>
      <c r="O48" s="172" t="s">
        <v>322</v>
      </c>
      <c r="P48" s="184">
        <f>IF(OR(I48&lt;&gt;"",F48&lt;&gt;""),MAX(I48,IF(F48&lt;&gt;"",WORKDAY.INTL(MAX(IFERROR(INDEX($Q$11:$Q$51,MATCH(F48,$B$11:$B$51,0)),0),IFERROR(INDEX($Q$11:$Q$51,MATCH(G48,$B$11:$B$51,0)),0),IFERROR(INDEX($Q$11:$Q$51,MATCH(H48,$B$11:$B$51,0)),0)),1,weekend,holidays),0)),IF(L48&lt;&gt;"",IF(K48&lt;&gt;"",L48-MAX(0,K48-1),WORKDAY.INTL(L48,-(MAX(J48,1)-1),weekend,holidays))," - "))</f>
        <v>44562</v>
      </c>
      <c r="Q48" s="184">
        <f t="shared" ref="Q48" si="118">IF(P48=" - "," - ",MAX(L48,IF(K48&lt;&gt;"",P48+MAX(0,K48-1),WORKDAY.INTL(IF(NETWORKDAYS.INTL(P48,P48,weekend,holidays)=0,WORKDAY.INTL(P48,1,weekend,holidays),P48),MAX(0,J48-1),weekend,holidays))))</f>
        <v>44592</v>
      </c>
      <c r="R48" s="190">
        <f t="shared" ref="R48" si="119">IF(OR(NOT(ISNUMBER(P48)),NOT(ISNUMBER(Q48)))," - ",NETWORKDAYS.INTL(P48,Q48,weekend,holidays))</f>
        <v>20</v>
      </c>
      <c r="S48" s="190">
        <f t="shared" ref="S48" si="120">IF(OR(NOT(ISNUMBER(P48)),NOT(ISNUMBER(Q48)))," - ",Q48-P48+1)</f>
        <v>31</v>
      </c>
      <c r="T48" s="140"/>
      <c r="U48" s="140"/>
      <c r="V48" s="133"/>
      <c r="W48" s="166" t="str">
        <f t="shared" ref="W48:AF48" si="121">" "</f>
        <v xml:space="preserve"> </v>
      </c>
      <c r="X48" s="166" t="str">
        <f t="shared" si="121"/>
        <v xml:space="preserve"> </v>
      </c>
      <c r="Y48" s="166" t="str">
        <f t="shared" si="121"/>
        <v xml:space="preserve"> </v>
      </c>
      <c r="Z48" s="166" t="str">
        <f t="shared" si="121"/>
        <v xml:space="preserve"> </v>
      </c>
      <c r="AA48" s="166" t="str">
        <f t="shared" si="121"/>
        <v xml:space="preserve"> </v>
      </c>
      <c r="AB48" s="166" t="str">
        <f t="shared" si="87"/>
        <v xml:space="preserve"> </v>
      </c>
      <c r="AC48" s="166" t="str">
        <f t="shared" si="87"/>
        <v xml:space="preserve"> </v>
      </c>
      <c r="AD48" s="166" t="str">
        <f t="shared" si="87"/>
        <v xml:space="preserve"> </v>
      </c>
      <c r="AE48" s="166" t="str">
        <f t="shared" si="87"/>
        <v xml:space="preserve"> </v>
      </c>
      <c r="AF48" s="166" t="str">
        <f t="shared" si="87"/>
        <v xml:space="preserve"> </v>
      </c>
      <c r="AG48" s="166" t="str">
        <f t="shared" si="87"/>
        <v xml:space="preserve"> </v>
      </c>
      <c r="AH48" s="166" t="str">
        <f t="shared" si="87"/>
        <v xml:space="preserve"> </v>
      </c>
      <c r="AI48" s="166" t="str">
        <f t="shared" si="87"/>
        <v xml:space="preserve"> </v>
      </c>
      <c r="AJ48" s="166" t="str">
        <f t="shared" si="87"/>
        <v xml:space="preserve"> </v>
      </c>
      <c r="AK48" s="166" t="str">
        <f t="shared" si="87"/>
        <v xml:space="preserve"> </v>
      </c>
      <c r="AL48" s="166" t="str">
        <f t="shared" si="88"/>
        <v xml:space="preserve"> </v>
      </c>
      <c r="AM48" s="166" t="str">
        <f t="shared" si="88"/>
        <v xml:space="preserve"> </v>
      </c>
      <c r="AN48" s="166" t="str">
        <f t="shared" si="88"/>
        <v xml:space="preserve"> </v>
      </c>
      <c r="AO48" s="166" t="str">
        <f t="shared" si="88"/>
        <v xml:space="preserve"> </v>
      </c>
      <c r="AP48" s="166" t="str">
        <f t="shared" si="88"/>
        <v xml:space="preserve"> </v>
      </c>
      <c r="AQ48" s="166" t="str">
        <f t="shared" si="88"/>
        <v xml:space="preserve"> </v>
      </c>
      <c r="AR48" s="166" t="str">
        <f t="shared" si="88"/>
        <v xml:space="preserve"> </v>
      </c>
      <c r="AS48" s="166" t="str">
        <f t="shared" si="88"/>
        <v xml:space="preserve"> </v>
      </c>
      <c r="AT48" s="166" t="str">
        <f t="shared" si="88"/>
        <v xml:space="preserve"> </v>
      </c>
      <c r="AU48" s="166" t="str">
        <f t="shared" si="88"/>
        <v xml:space="preserve"> </v>
      </c>
      <c r="AV48" s="166" t="str">
        <f t="shared" si="89"/>
        <v xml:space="preserve"> </v>
      </c>
      <c r="AW48" s="166" t="str">
        <f t="shared" si="89"/>
        <v xml:space="preserve"> </v>
      </c>
      <c r="AX48" s="166" t="str">
        <f t="shared" si="89"/>
        <v xml:space="preserve"> </v>
      </c>
      <c r="AY48" s="166" t="str">
        <f t="shared" si="89"/>
        <v xml:space="preserve"> </v>
      </c>
      <c r="AZ48" s="166" t="str">
        <f t="shared" si="89"/>
        <v xml:space="preserve"> </v>
      </c>
      <c r="BA48" s="166" t="str">
        <f t="shared" si="89"/>
        <v xml:space="preserve"> </v>
      </c>
      <c r="BB48" s="166" t="str">
        <f t="shared" si="89"/>
        <v xml:space="preserve"> </v>
      </c>
      <c r="BC48" s="166" t="str">
        <f t="shared" si="89"/>
        <v xml:space="preserve"> </v>
      </c>
      <c r="BD48" s="166" t="str">
        <f t="shared" si="89"/>
        <v xml:space="preserve"> </v>
      </c>
      <c r="BE48" s="166" t="str">
        <f t="shared" si="89"/>
        <v xml:space="preserve"> </v>
      </c>
      <c r="BF48" s="166" t="str">
        <f t="shared" si="89"/>
        <v xml:space="preserve"> </v>
      </c>
      <c r="BG48" s="166" t="str">
        <f t="shared" si="89"/>
        <v xml:space="preserve"> </v>
      </c>
      <c r="BH48" s="166" t="str">
        <f t="shared" si="89"/>
        <v xml:space="preserve"> </v>
      </c>
      <c r="BI48" s="166" t="str">
        <f t="shared" si="89"/>
        <v xml:space="preserve"> </v>
      </c>
      <c r="BJ48" s="166" t="str">
        <f t="shared" si="89"/>
        <v xml:space="preserve"> </v>
      </c>
      <c r="BK48" s="166" t="str">
        <f t="shared" si="89"/>
        <v xml:space="preserve"> </v>
      </c>
      <c r="BL48" s="166" t="str">
        <f t="shared" si="89"/>
        <v xml:space="preserve"> </v>
      </c>
      <c r="BM48" s="166" t="str">
        <f t="shared" si="89"/>
        <v xml:space="preserve"> </v>
      </c>
      <c r="BN48" s="166" t="str">
        <f t="shared" si="89"/>
        <v xml:space="preserve"> </v>
      </c>
      <c r="BO48" s="166" t="str">
        <f t="shared" si="89"/>
        <v xml:space="preserve"> </v>
      </c>
      <c r="BP48" s="166" t="str">
        <f t="shared" si="89"/>
        <v xml:space="preserve"> </v>
      </c>
      <c r="BQ48" s="166" t="str">
        <f t="shared" si="89"/>
        <v xml:space="preserve"> </v>
      </c>
      <c r="BR48" s="166" t="str">
        <f t="shared" si="85"/>
        <v xml:space="preserve"> </v>
      </c>
      <c r="BS48" s="166" t="str">
        <f t="shared" si="85"/>
        <v xml:space="preserve"> </v>
      </c>
      <c r="BT48" s="166" t="str">
        <f t="shared" si="85"/>
        <v xml:space="preserve"> </v>
      </c>
      <c r="BU48" s="166" t="str">
        <f t="shared" si="85"/>
        <v xml:space="preserve"> </v>
      </c>
      <c r="BV48" s="166" t="str">
        <f t="shared" si="85"/>
        <v xml:space="preserve"> </v>
      </c>
      <c r="BW48" s="166" t="str">
        <f t="shared" si="85"/>
        <v xml:space="preserve"> </v>
      </c>
      <c r="BX48" s="166" t="str">
        <f t="shared" si="85"/>
        <v xml:space="preserve"> </v>
      </c>
      <c r="BY48" s="166" t="str">
        <f t="shared" si="85"/>
        <v xml:space="preserve"> </v>
      </c>
      <c r="BZ48" s="166" t="str">
        <f t="shared" si="85"/>
        <v xml:space="preserve"> </v>
      </c>
      <c r="CA48" s="162" t="str">
        <f t="shared" si="77"/>
        <v xml:space="preserve"> </v>
      </c>
      <c r="CB48" s="162" t="str">
        <f t="shared" si="77"/>
        <v xml:space="preserve"> </v>
      </c>
      <c r="CC48" s="162" t="str">
        <f t="shared" si="77"/>
        <v xml:space="preserve"> </v>
      </c>
      <c r="CD48" s="162" t="str">
        <f t="shared" si="77"/>
        <v xml:space="preserve"> </v>
      </c>
      <c r="CE48" s="162" t="str">
        <f t="shared" si="77"/>
        <v xml:space="preserve"> </v>
      </c>
      <c r="CF48" s="162" t="str">
        <f t="shared" si="77"/>
        <v xml:space="preserve"> </v>
      </c>
      <c r="CG48" s="162" t="str">
        <f t="shared" si="77"/>
        <v xml:space="preserve"> </v>
      </c>
      <c r="CH48" s="162" t="str">
        <f t="shared" si="77"/>
        <v xml:space="preserve"> </v>
      </c>
      <c r="CI48" s="162" t="str">
        <f t="shared" si="77"/>
        <v xml:space="preserve"> </v>
      </c>
      <c r="CJ48" s="162" t="str">
        <f t="shared" si="77"/>
        <v xml:space="preserve"> </v>
      </c>
      <c r="CK48" s="162" t="str">
        <f t="shared" si="77"/>
        <v xml:space="preserve"> </v>
      </c>
      <c r="CL48" s="162" t="str">
        <f t="shared" si="77"/>
        <v xml:space="preserve"> </v>
      </c>
      <c r="CM48" s="162" t="str">
        <f t="shared" si="77"/>
        <v xml:space="preserve"> </v>
      </c>
      <c r="CN48" s="162" t="str">
        <f t="shared" si="77"/>
        <v xml:space="preserve"> </v>
      </c>
      <c r="CO48" s="162" t="str">
        <f t="shared" si="77"/>
        <v xml:space="preserve"> </v>
      </c>
      <c r="CP48" s="162" t="str">
        <f t="shared" si="77"/>
        <v xml:space="preserve"> </v>
      </c>
      <c r="CQ48" s="162" t="str">
        <f t="shared" ref="CQ48:ED48" si="122">" "</f>
        <v xml:space="preserve"> </v>
      </c>
      <c r="CR48" s="162" t="str">
        <f t="shared" si="122"/>
        <v xml:space="preserve"> </v>
      </c>
      <c r="CS48" s="162" t="str">
        <f t="shared" si="122"/>
        <v xml:space="preserve"> </v>
      </c>
      <c r="CT48" s="162" t="str">
        <f t="shared" si="122"/>
        <v xml:space="preserve"> </v>
      </c>
      <c r="CU48" s="162" t="str">
        <f t="shared" si="122"/>
        <v xml:space="preserve"> </v>
      </c>
      <c r="CV48" s="162" t="str">
        <f t="shared" si="122"/>
        <v xml:space="preserve"> </v>
      </c>
      <c r="CW48" s="162" t="str">
        <f t="shared" si="122"/>
        <v xml:space="preserve"> </v>
      </c>
      <c r="CX48" s="162" t="str">
        <f t="shared" si="122"/>
        <v xml:space="preserve"> </v>
      </c>
      <c r="CY48" s="162" t="str">
        <f t="shared" si="122"/>
        <v xml:space="preserve"> </v>
      </c>
      <c r="CZ48" s="162" t="str">
        <f t="shared" si="122"/>
        <v xml:space="preserve"> </v>
      </c>
      <c r="DA48" s="162" t="str">
        <f t="shared" si="122"/>
        <v xml:space="preserve"> </v>
      </c>
      <c r="DB48" s="162" t="str">
        <f t="shared" si="122"/>
        <v xml:space="preserve"> </v>
      </c>
      <c r="DC48" s="162" t="str">
        <f t="shared" si="122"/>
        <v xml:space="preserve"> </v>
      </c>
      <c r="DD48" s="162" t="str">
        <f t="shared" si="122"/>
        <v xml:space="preserve"> </v>
      </c>
      <c r="DE48" s="162" t="str">
        <f t="shared" si="122"/>
        <v xml:space="preserve"> </v>
      </c>
      <c r="DF48" s="162" t="str">
        <f t="shared" si="122"/>
        <v xml:space="preserve"> </v>
      </c>
      <c r="DG48" s="162" t="str">
        <f t="shared" si="122"/>
        <v xml:space="preserve"> </v>
      </c>
      <c r="DH48" s="162" t="str">
        <f t="shared" si="122"/>
        <v xml:space="preserve"> </v>
      </c>
      <c r="DI48" s="162" t="str">
        <f t="shared" si="122"/>
        <v xml:space="preserve"> </v>
      </c>
      <c r="DJ48" s="162" t="str">
        <f t="shared" si="122"/>
        <v xml:space="preserve"> </v>
      </c>
      <c r="DK48" s="162" t="str">
        <f t="shared" si="122"/>
        <v xml:space="preserve"> </v>
      </c>
      <c r="DL48" s="162" t="str">
        <f t="shared" si="122"/>
        <v xml:space="preserve"> </v>
      </c>
      <c r="DM48" s="162" t="str">
        <f t="shared" si="122"/>
        <v xml:space="preserve"> </v>
      </c>
      <c r="DN48" s="162" t="str">
        <f t="shared" si="122"/>
        <v xml:space="preserve"> </v>
      </c>
      <c r="DO48" s="162" t="str">
        <f t="shared" si="122"/>
        <v xml:space="preserve"> </v>
      </c>
      <c r="DP48" s="162" t="str">
        <f t="shared" si="122"/>
        <v xml:space="preserve"> </v>
      </c>
      <c r="DQ48" s="162" t="str">
        <f t="shared" si="122"/>
        <v xml:space="preserve"> </v>
      </c>
      <c r="DR48" s="162" t="str">
        <f t="shared" si="122"/>
        <v xml:space="preserve"> </v>
      </c>
      <c r="DS48" s="162" t="str">
        <f t="shared" si="122"/>
        <v xml:space="preserve"> </v>
      </c>
      <c r="DT48" s="162" t="str">
        <f t="shared" si="122"/>
        <v xml:space="preserve"> </v>
      </c>
      <c r="DU48" s="162" t="str">
        <f t="shared" si="122"/>
        <v xml:space="preserve"> </v>
      </c>
      <c r="DV48" s="162" t="str">
        <f t="shared" si="122"/>
        <v xml:space="preserve"> </v>
      </c>
      <c r="DW48" s="162" t="str">
        <f t="shared" si="122"/>
        <v xml:space="preserve"> </v>
      </c>
      <c r="DX48" s="162" t="str">
        <f t="shared" si="122"/>
        <v xml:space="preserve"> </v>
      </c>
      <c r="DY48" s="162" t="str">
        <f t="shared" si="122"/>
        <v xml:space="preserve"> </v>
      </c>
      <c r="DZ48" s="162" t="str">
        <f t="shared" si="122"/>
        <v xml:space="preserve"> </v>
      </c>
      <c r="EA48" s="162" t="str">
        <f t="shared" si="122"/>
        <v xml:space="preserve"> </v>
      </c>
      <c r="EB48" s="162" t="str">
        <f t="shared" si="122"/>
        <v xml:space="preserve"> </v>
      </c>
      <c r="EC48" s="162" t="str">
        <f t="shared" si="122"/>
        <v xml:space="preserve"> </v>
      </c>
      <c r="ED48" s="162" t="str">
        <f t="shared" si="122"/>
        <v xml:space="preserve"> </v>
      </c>
    </row>
    <row r="49" spans="1:134" s="124" customFormat="1" x14ac:dyDescent="0.2">
      <c r="A49" s="125">
        <v>2</v>
      </c>
      <c r="B49" s="189">
        <v>2.4</v>
      </c>
      <c r="C49" s="204" t="s">
        <v>368</v>
      </c>
      <c r="D49" s="126"/>
      <c r="E49" s="127"/>
      <c r="F49" s="128">
        <v>2.2999999999999998</v>
      </c>
      <c r="G49" s="129"/>
      <c r="H49" s="129"/>
      <c r="I49" s="180">
        <v>44593</v>
      </c>
      <c r="J49" s="130"/>
      <c r="K49" s="131"/>
      <c r="L49" s="180">
        <v>44620</v>
      </c>
      <c r="M49" s="185"/>
      <c r="N49" s="132">
        <v>0</v>
      </c>
      <c r="O49" s="172" t="s">
        <v>321</v>
      </c>
      <c r="P49" s="184">
        <f>IF(OR(I49&lt;&gt;"",F49&lt;&gt;""),MAX(I49,IF(F49&lt;&gt;"",WORKDAY.INTL(MAX(IFERROR(INDEX($Q$11:$Q$51,MATCH(F49,$B$11:$B$51,0)),0),IFERROR(INDEX($Q$11:$Q$51,MATCH(G49,$B$11:$B$51,0)),0),IFERROR(INDEX($Q$11:$Q$51,MATCH(H49,$B$11:$B$51,0)),0)),1,weekend,holidays),0)),IF(L49&lt;&gt;"",IF(K49&lt;&gt;"",L49-MAX(0,K49-1),WORKDAY.INTL(L49,-(MAX(J49,1)-1),weekend,holidays))," - "))</f>
        <v>44593</v>
      </c>
      <c r="Q49" s="184">
        <f t="shared" ref="Q49" si="123">IF(P49=" - "," - ",MAX(L49,IF(K49&lt;&gt;"",P49+MAX(0,K49-1),WORKDAY.INTL(IF(NETWORKDAYS.INTL(P49,P49,weekend,holidays)=0,WORKDAY.INTL(P49,1,weekend,holidays),P49),MAX(0,J49-1),weekend,holidays))))</f>
        <v>44620</v>
      </c>
      <c r="R49" s="190">
        <f t="shared" ref="R49" si="124">IF(OR(NOT(ISNUMBER(P49)),NOT(ISNUMBER(Q49)))," - ",NETWORKDAYS.INTL(P49,Q49,weekend,holidays))</f>
        <v>19</v>
      </c>
      <c r="S49" s="190">
        <f t="shared" ref="S49" si="125">IF(OR(NOT(ISNUMBER(P49)),NOT(ISNUMBER(Q49)))," - ",Q49-P49+1)</f>
        <v>28</v>
      </c>
      <c r="T49" s="140"/>
      <c r="U49" s="140"/>
      <c r="V49" s="133"/>
      <c r="W49" s="166" t="str">
        <f t="shared" ref="W49:CH50" si="126">" "</f>
        <v xml:space="preserve"> </v>
      </c>
      <c r="X49" s="166" t="str">
        <f t="shared" si="126"/>
        <v xml:space="preserve"> </v>
      </c>
      <c r="Y49" s="166" t="str">
        <f t="shared" si="126"/>
        <v xml:space="preserve"> </v>
      </c>
      <c r="Z49" s="166" t="str">
        <f t="shared" si="126"/>
        <v xml:space="preserve"> </v>
      </c>
      <c r="AA49" s="166" t="str">
        <f t="shared" si="126"/>
        <v xml:space="preserve"> </v>
      </c>
      <c r="AB49" s="166" t="str">
        <f t="shared" si="126"/>
        <v xml:space="preserve"> </v>
      </c>
      <c r="AC49" s="166" t="str">
        <f t="shared" si="126"/>
        <v xml:space="preserve"> </v>
      </c>
      <c r="AD49" s="166" t="str">
        <f t="shared" si="126"/>
        <v xml:space="preserve"> </v>
      </c>
      <c r="AE49" s="166" t="str">
        <f t="shared" si="126"/>
        <v xml:space="preserve"> </v>
      </c>
      <c r="AF49" s="166" t="str">
        <f t="shared" si="126"/>
        <v xml:space="preserve"> </v>
      </c>
      <c r="AG49" s="166" t="str">
        <f t="shared" si="126"/>
        <v xml:space="preserve"> </v>
      </c>
      <c r="AH49" s="166" t="str">
        <f t="shared" si="126"/>
        <v xml:space="preserve"> </v>
      </c>
      <c r="AI49" s="166" t="str">
        <f t="shared" si="126"/>
        <v xml:space="preserve"> </v>
      </c>
      <c r="AJ49" s="166" t="str">
        <f t="shared" si="126"/>
        <v xml:space="preserve"> </v>
      </c>
      <c r="AK49" s="166" t="str">
        <f t="shared" si="126"/>
        <v xml:space="preserve"> </v>
      </c>
      <c r="AL49" s="166" t="str">
        <f t="shared" si="126"/>
        <v xml:space="preserve"> </v>
      </c>
      <c r="AM49" s="166" t="str">
        <f t="shared" si="126"/>
        <v xml:space="preserve"> </v>
      </c>
      <c r="AN49" s="166" t="str">
        <f t="shared" si="126"/>
        <v xml:space="preserve"> </v>
      </c>
      <c r="AO49" s="166" t="str">
        <f t="shared" si="126"/>
        <v xml:space="preserve"> </v>
      </c>
      <c r="AP49" s="166" t="str">
        <f t="shared" si="126"/>
        <v xml:space="preserve"> </v>
      </c>
      <c r="AQ49" s="166" t="str">
        <f t="shared" si="126"/>
        <v xml:space="preserve"> </v>
      </c>
      <c r="AR49" s="166" t="str">
        <f t="shared" si="126"/>
        <v xml:space="preserve"> </v>
      </c>
      <c r="AS49" s="166" t="str">
        <f t="shared" si="126"/>
        <v xml:space="preserve"> </v>
      </c>
      <c r="AT49" s="166" t="str">
        <f t="shared" si="126"/>
        <v xml:space="preserve"> </v>
      </c>
      <c r="AU49" s="166" t="str">
        <f t="shared" si="126"/>
        <v xml:space="preserve"> </v>
      </c>
      <c r="AV49" s="166" t="str">
        <f t="shared" si="126"/>
        <v xml:space="preserve"> </v>
      </c>
      <c r="AW49" s="166" t="str">
        <f t="shared" si="126"/>
        <v xml:space="preserve"> </v>
      </c>
      <c r="AX49" s="166" t="str">
        <f t="shared" si="126"/>
        <v xml:space="preserve"> </v>
      </c>
      <c r="AY49" s="166" t="str">
        <f t="shared" si="126"/>
        <v xml:space="preserve"> </v>
      </c>
      <c r="AZ49" s="166" t="str">
        <f t="shared" si="126"/>
        <v xml:space="preserve"> </v>
      </c>
      <c r="BA49" s="166" t="str">
        <f t="shared" si="126"/>
        <v xml:space="preserve"> </v>
      </c>
      <c r="BB49" s="166" t="str">
        <f t="shared" si="126"/>
        <v xml:space="preserve"> </v>
      </c>
      <c r="BC49" s="166" t="str">
        <f t="shared" si="126"/>
        <v xml:space="preserve"> </v>
      </c>
      <c r="BD49" s="166" t="str">
        <f t="shared" si="126"/>
        <v xml:space="preserve"> </v>
      </c>
      <c r="BE49" s="166" t="str">
        <f t="shared" si="126"/>
        <v xml:space="preserve"> </v>
      </c>
      <c r="BF49" s="166" t="str">
        <f t="shared" si="126"/>
        <v xml:space="preserve"> </v>
      </c>
      <c r="BG49" s="166" t="str">
        <f t="shared" si="126"/>
        <v xml:space="preserve"> </v>
      </c>
      <c r="BH49" s="166" t="str">
        <f t="shared" si="126"/>
        <v xml:space="preserve"> </v>
      </c>
      <c r="BI49" s="166" t="str">
        <f t="shared" si="126"/>
        <v xml:space="preserve"> </v>
      </c>
      <c r="BJ49" s="166" t="str">
        <f t="shared" si="126"/>
        <v xml:space="preserve"> </v>
      </c>
      <c r="BK49" s="166" t="str">
        <f t="shared" si="126"/>
        <v xml:space="preserve"> </v>
      </c>
      <c r="BL49" s="166" t="str">
        <f t="shared" si="126"/>
        <v xml:space="preserve"> </v>
      </c>
      <c r="BM49" s="166" t="str">
        <f t="shared" si="126"/>
        <v xml:space="preserve"> </v>
      </c>
      <c r="BN49" s="166" t="str">
        <f t="shared" si="126"/>
        <v xml:space="preserve"> </v>
      </c>
      <c r="BO49" s="166" t="str">
        <f t="shared" si="126"/>
        <v xml:space="preserve"> </v>
      </c>
      <c r="BP49" s="166" t="str">
        <f t="shared" si="126"/>
        <v xml:space="preserve"> </v>
      </c>
      <c r="BQ49" s="166" t="str">
        <f t="shared" si="126"/>
        <v xml:space="preserve"> </v>
      </c>
      <c r="BR49" s="166" t="str">
        <f t="shared" si="126"/>
        <v xml:space="preserve"> </v>
      </c>
      <c r="BS49" s="166" t="str">
        <f t="shared" si="126"/>
        <v xml:space="preserve"> </v>
      </c>
      <c r="BT49" s="166" t="str">
        <f t="shared" si="126"/>
        <v xml:space="preserve"> </v>
      </c>
      <c r="BU49" s="166" t="str">
        <f t="shared" si="126"/>
        <v xml:space="preserve"> </v>
      </c>
      <c r="BV49" s="166" t="str">
        <f t="shared" si="126"/>
        <v xml:space="preserve"> </v>
      </c>
      <c r="BW49" s="166" t="str">
        <f t="shared" si="126"/>
        <v xml:space="preserve"> </v>
      </c>
      <c r="BX49" s="166" t="str">
        <f t="shared" si="126"/>
        <v xml:space="preserve"> </v>
      </c>
      <c r="BY49" s="166" t="str">
        <f t="shared" si="126"/>
        <v xml:space="preserve"> </v>
      </c>
      <c r="BZ49" s="166" t="str">
        <f t="shared" si="126"/>
        <v xml:space="preserve"> </v>
      </c>
      <c r="CA49" s="162" t="str">
        <f t="shared" si="126"/>
        <v xml:space="preserve"> </v>
      </c>
      <c r="CB49" s="162" t="str">
        <f t="shared" si="126"/>
        <v xml:space="preserve"> </v>
      </c>
      <c r="CC49" s="162" t="str">
        <f t="shared" si="126"/>
        <v xml:space="preserve"> </v>
      </c>
      <c r="CD49" s="162" t="str">
        <f t="shared" si="126"/>
        <v xml:space="preserve"> </v>
      </c>
      <c r="CE49" s="162" t="str">
        <f t="shared" si="126"/>
        <v xml:space="preserve"> </v>
      </c>
      <c r="CF49" s="162" t="str">
        <f t="shared" si="126"/>
        <v xml:space="preserve"> </v>
      </c>
      <c r="CG49" s="162" t="str">
        <f t="shared" si="126"/>
        <v xml:space="preserve"> </v>
      </c>
      <c r="CH49" s="162" t="str">
        <f t="shared" si="126"/>
        <v xml:space="preserve"> </v>
      </c>
      <c r="CI49" s="162" t="str">
        <f t="shared" ref="CI49:ED50" si="127">" "</f>
        <v xml:space="preserve"> </v>
      </c>
      <c r="CJ49" s="162" t="str">
        <f t="shared" si="127"/>
        <v xml:space="preserve"> </v>
      </c>
      <c r="CK49" s="162" t="str">
        <f t="shared" si="127"/>
        <v xml:space="preserve"> </v>
      </c>
      <c r="CL49" s="162" t="str">
        <f t="shared" si="127"/>
        <v xml:space="preserve"> </v>
      </c>
      <c r="CM49" s="162" t="str">
        <f t="shared" si="127"/>
        <v xml:space="preserve"> </v>
      </c>
      <c r="CN49" s="162" t="str">
        <f t="shared" si="127"/>
        <v xml:space="preserve"> </v>
      </c>
      <c r="CO49" s="162" t="str">
        <f t="shared" si="127"/>
        <v xml:space="preserve"> </v>
      </c>
      <c r="CP49" s="162" t="str">
        <f t="shared" si="127"/>
        <v xml:space="preserve"> </v>
      </c>
      <c r="CQ49" s="162" t="str">
        <f t="shared" si="127"/>
        <v xml:space="preserve"> </v>
      </c>
      <c r="CR49" s="162" t="str">
        <f t="shared" si="127"/>
        <v xml:space="preserve"> </v>
      </c>
      <c r="CS49" s="162" t="str">
        <f t="shared" si="127"/>
        <v xml:space="preserve"> </v>
      </c>
      <c r="CT49" s="162" t="str">
        <f t="shared" si="127"/>
        <v xml:space="preserve"> </v>
      </c>
      <c r="CU49" s="162" t="str">
        <f t="shared" si="127"/>
        <v xml:space="preserve"> </v>
      </c>
      <c r="CV49" s="162" t="str">
        <f t="shared" si="127"/>
        <v xml:space="preserve"> </v>
      </c>
      <c r="CW49" s="162" t="str">
        <f t="shared" si="127"/>
        <v xml:space="preserve"> </v>
      </c>
      <c r="CX49" s="162" t="str">
        <f t="shared" si="127"/>
        <v xml:space="preserve"> </v>
      </c>
      <c r="CY49" s="162" t="str">
        <f t="shared" si="127"/>
        <v xml:space="preserve"> </v>
      </c>
      <c r="CZ49" s="162" t="str">
        <f t="shared" si="127"/>
        <v xml:space="preserve"> </v>
      </c>
      <c r="DA49" s="162" t="str">
        <f t="shared" si="127"/>
        <v xml:space="preserve"> </v>
      </c>
      <c r="DB49" s="162" t="str">
        <f t="shared" si="127"/>
        <v xml:space="preserve"> </v>
      </c>
      <c r="DC49" s="162" t="str">
        <f t="shared" si="127"/>
        <v xml:space="preserve"> </v>
      </c>
      <c r="DD49" s="162" t="str">
        <f t="shared" si="127"/>
        <v xml:space="preserve"> </v>
      </c>
      <c r="DE49" s="162" t="str">
        <f t="shared" si="127"/>
        <v xml:space="preserve"> </v>
      </c>
      <c r="DF49" s="162" t="str">
        <f t="shared" si="127"/>
        <v xml:space="preserve"> </v>
      </c>
      <c r="DG49" s="162" t="str">
        <f t="shared" si="127"/>
        <v xml:space="preserve"> </v>
      </c>
      <c r="DH49" s="162" t="str">
        <f t="shared" si="127"/>
        <v xml:space="preserve"> </v>
      </c>
      <c r="DI49" s="162" t="str">
        <f t="shared" si="127"/>
        <v xml:space="preserve"> </v>
      </c>
      <c r="DJ49" s="162" t="str">
        <f t="shared" si="127"/>
        <v xml:space="preserve"> </v>
      </c>
      <c r="DK49" s="162" t="str">
        <f t="shared" si="127"/>
        <v xml:space="preserve"> </v>
      </c>
      <c r="DL49" s="162" t="str">
        <f t="shared" si="127"/>
        <v xml:space="preserve"> </v>
      </c>
      <c r="DM49" s="162" t="str">
        <f t="shared" si="127"/>
        <v xml:space="preserve"> </v>
      </c>
      <c r="DN49" s="162" t="str">
        <f t="shared" si="127"/>
        <v xml:space="preserve"> </v>
      </c>
      <c r="DO49" s="162" t="str">
        <f t="shared" si="127"/>
        <v xml:space="preserve"> </v>
      </c>
      <c r="DP49" s="162" t="str">
        <f t="shared" si="127"/>
        <v xml:space="preserve"> </v>
      </c>
      <c r="DQ49" s="162" t="str">
        <f t="shared" si="127"/>
        <v xml:space="preserve"> </v>
      </c>
      <c r="DR49" s="162" t="str">
        <f t="shared" si="127"/>
        <v xml:space="preserve"> </v>
      </c>
      <c r="DS49" s="162" t="str">
        <f t="shared" si="127"/>
        <v xml:space="preserve"> </v>
      </c>
      <c r="DT49" s="162" t="str">
        <f t="shared" si="127"/>
        <v xml:space="preserve"> </v>
      </c>
      <c r="DU49" s="162" t="str">
        <f t="shared" si="127"/>
        <v xml:space="preserve"> </v>
      </c>
      <c r="DV49" s="162" t="str">
        <f t="shared" si="127"/>
        <v xml:space="preserve"> </v>
      </c>
      <c r="DW49" s="162" t="str">
        <f t="shared" si="127"/>
        <v xml:space="preserve"> </v>
      </c>
      <c r="DX49" s="162" t="str">
        <f t="shared" si="127"/>
        <v xml:space="preserve"> </v>
      </c>
      <c r="DY49" s="162" t="str">
        <f t="shared" si="127"/>
        <v xml:space="preserve"> </v>
      </c>
      <c r="DZ49" s="162" t="str">
        <f t="shared" si="127"/>
        <v xml:space="preserve"> </v>
      </c>
      <c r="EA49" s="162" t="str">
        <f t="shared" si="127"/>
        <v xml:space="preserve"> </v>
      </c>
      <c r="EB49" s="162" t="str">
        <f t="shared" si="127"/>
        <v xml:space="preserve"> </v>
      </c>
      <c r="EC49" s="162" t="str">
        <f t="shared" si="127"/>
        <v xml:space="preserve"> </v>
      </c>
      <c r="ED49" s="162" t="str">
        <f t="shared" si="127"/>
        <v xml:space="preserve"> </v>
      </c>
    </row>
    <row r="50" spans="1:134" s="124" customFormat="1" x14ac:dyDescent="0.2">
      <c r="A50" s="125">
        <v>2</v>
      </c>
      <c r="B50" s="189">
        <v>2.5</v>
      </c>
      <c r="C50" s="204" t="s">
        <v>388</v>
      </c>
      <c r="D50" s="126"/>
      <c r="E50" s="127"/>
      <c r="F50" s="128">
        <v>2.4</v>
      </c>
      <c r="G50" s="129"/>
      <c r="H50" s="129"/>
      <c r="I50" s="180">
        <v>44621</v>
      </c>
      <c r="J50" s="130"/>
      <c r="K50" s="131"/>
      <c r="L50" s="180">
        <v>44651</v>
      </c>
      <c r="M50" s="185"/>
      <c r="N50" s="132">
        <v>0</v>
      </c>
      <c r="O50" s="172" t="s">
        <v>321</v>
      </c>
      <c r="P50" s="184">
        <f>IF(OR(I50&lt;&gt;"",F50&lt;&gt;""),MAX(I50,IF(F50&lt;&gt;"",WORKDAY.INTL(MAX(IFERROR(INDEX($Q$11:$Q$51,MATCH(F50,$B$11:$B$51,0)),0),IFERROR(INDEX($Q$11:$Q$51,MATCH(G50,$B$11:$B$51,0)),0),IFERROR(INDEX($Q$11:$Q$51,MATCH(H50,$B$11:$B$51,0)),0)),1,weekend,holidays),0)),IF(L50&lt;&gt;"",IF(K50&lt;&gt;"",L50-MAX(0,K50-1),WORKDAY.INTL(L50,-(MAX(J50,1)-1),weekend,holidays))," - "))</f>
        <v>44621</v>
      </c>
      <c r="Q50" s="184">
        <f t="shared" ref="Q50" si="128">IF(P50=" - "," - ",MAX(L50,IF(K50&lt;&gt;"",P50+MAX(0,K50-1),WORKDAY.INTL(IF(NETWORKDAYS.INTL(P50,P50,weekend,holidays)=0,WORKDAY.INTL(P50,1,weekend,holidays),P50),MAX(0,J50-1),weekend,holidays))))</f>
        <v>44651</v>
      </c>
      <c r="R50" s="190">
        <f t="shared" ref="R50" si="129">IF(OR(NOT(ISNUMBER(P50)),NOT(ISNUMBER(Q50)))," - ",NETWORKDAYS.INTL(P50,Q50,weekend,holidays))</f>
        <v>23</v>
      </c>
      <c r="S50" s="190">
        <f t="shared" ref="S50" si="130">IF(OR(NOT(ISNUMBER(P50)),NOT(ISNUMBER(Q50)))," - ",Q50-P50+1)</f>
        <v>31</v>
      </c>
      <c r="T50" s="140"/>
      <c r="U50" s="140"/>
      <c r="V50" s="133"/>
      <c r="W50" s="166" t="str">
        <f t="shared" si="126"/>
        <v xml:space="preserve"> </v>
      </c>
      <c r="X50" s="166" t="str">
        <f t="shared" si="126"/>
        <v xml:space="preserve"> </v>
      </c>
      <c r="Y50" s="166" t="str">
        <f t="shared" si="126"/>
        <v xml:space="preserve"> </v>
      </c>
      <c r="Z50" s="166" t="str">
        <f t="shared" si="126"/>
        <v xml:space="preserve"> </v>
      </c>
      <c r="AA50" s="166" t="str">
        <f t="shared" si="126"/>
        <v xml:space="preserve"> </v>
      </c>
      <c r="AB50" s="166" t="str">
        <f t="shared" si="126"/>
        <v xml:space="preserve"> </v>
      </c>
      <c r="AC50" s="166" t="str">
        <f t="shared" si="126"/>
        <v xml:space="preserve"> </v>
      </c>
      <c r="AD50" s="166" t="str">
        <f t="shared" si="126"/>
        <v xml:space="preserve"> </v>
      </c>
      <c r="AE50" s="166" t="str">
        <f t="shared" si="126"/>
        <v xml:space="preserve"> </v>
      </c>
      <c r="AF50" s="166" t="str">
        <f t="shared" si="126"/>
        <v xml:space="preserve"> </v>
      </c>
      <c r="AG50" s="166" t="str">
        <f t="shared" si="126"/>
        <v xml:space="preserve"> </v>
      </c>
      <c r="AH50" s="166" t="str">
        <f t="shared" si="126"/>
        <v xml:space="preserve"> </v>
      </c>
      <c r="AI50" s="166" t="str">
        <f t="shared" si="126"/>
        <v xml:space="preserve"> </v>
      </c>
      <c r="AJ50" s="166" t="str">
        <f t="shared" si="126"/>
        <v xml:space="preserve"> </v>
      </c>
      <c r="AK50" s="166" t="str">
        <f t="shared" si="126"/>
        <v xml:space="preserve"> </v>
      </c>
      <c r="AL50" s="166" t="str">
        <f t="shared" si="126"/>
        <v xml:space="preserve"> </v>
      </c>
      <c r="AM50" s="166" t="str">
        <f t="shared" si="126"/>
        <v xml:space="preserve"> </v>
      </c>
      <c r="AN50" s="166" t="str">
        <f t="shared" si="126"/>
        <v xml:space="preserve"> </v>
      </c>
      <c r="AO50" s="166" t="str">
        <f t="shared" si="126"/>
        <v xml:space="preserve"> </v>
      </c>
      <c r="AP50" s="166" t="str">
        <f t="shared" si="126"/>
        <v xml:space="preserve"> </v>
      </c>
      <c r="AQ50" s="166" t="str">
        <f t="shared" si="126"/>
        <v xml:space="preserve"> </v>
      </c>
      <c r="AR50" s="166" t="str">
        <f t="shared" si="126"/>
        <v xml:space="preserve"> </v>
      </c>
      <c r="AS50" s="166" t="str">
        <f t="shared" si="126"/>
        <v xml:space="preserve"> </v>
      </c>
      <c r="AT50" s="166" t="str">
        <f t="shared" si="126"/>
        <v xml:space="preserve"> </v>
      </c>
      <c r="AU50" s="166" t="str">
        <f t="shared" si="126"/>
        <v xml:space="preserve"> </v>
      </c>
      <c r="AV50" s="166" t="str">
        <f t="shared" si="126"/>
        <v xml:space="preserve"> </v>
      </c>
      <c r="AW50" s="166" t="str">
        <f t="shared" si="126"/>
        <v xml:space="preserve"> </v>
      </c>
      <c r="AX50" s="166" t="str">
        <f t="shared" si="126"/>
        <v xml:space="preserve"> </v>
      </c>
      <c r="AY50" s="166" t="str">
        <f t="shared" si="126"/>
        <v xml:space="preserve"> </v>
      </c>
      <c r="AZ50" s="166" t="str">
        <f t="shared" si="126"/>
        <v xml:space="preserve"> </v>
      </c>
      <c r="BA50" s="166" t="str">
        <f t="shared" si="126"/>
        <v xml:space="preserve"> </v>
      </c>
      <c r="BB50" s="166" t="str">
        <f t="shared" si="126"/>
        <v xml:space="preserve"> </v>
      </c>
      <c r="BC50" s="166" t="str">
        <f t="shared" si="126"/>
        <v xml:space="preserve"> </v>
      </c>
      <c r="BD50" s="166" t="str">
        <f t="shared" si="126"/>
        <v xml:space="preserve"> </v>
      </c>
      <c r="BE50" s="166" t="str">
        <f t="shared" si="126"/>
        <v xml:space="preserve"> </v>
      </c>
      <c r="BF50" s="166" t="str">
        <f t="shared" si="126"/>
        <v xml:space="preserve"> </v>
      </c>
      <c r="BG50" s="166" t="str">
        <f t="shared" si="126"/>
        <v xml:space="preserve"> </v>
      </c>
      <c r="BH50" s="166" t="str">
        <f t="shared" si="126"/>
        <v xml:space="preserve"> </v>
      </c>
      <c r="BI50" s="166" t="str">
        <f t="shared" si="126"/>
        <v xml:space="preserve"> </v>
      </c>
      <c r="BJ50" s="166" t="str">
        <f t="shared" si="126"/>
        <v xml:space="preserve"> </v>
      </c>
      <c r="BK50" s="166" t="str">
        <f t="shared" si="126"/>
        <v xml:space="preserve"> </v>
      </c>
      <c r="BL50" s="166" t="str">
        <f t="shared" si="126"/>
        <v xml:space="preserve"> </v>
      </c>
      <c r="BM50" s="166" t="str">
        <f t="shared" si="126"/>
        <v xml:space="preserve"> </v>
      </c>
      <c r="BN50" s="166" t="str">
        <f t="shared" si="126"/>
        <v xml:space="preserve"> </v>
      </c>
      <c r="BO50" s="166" t="str">
        <f t="shared" si="126"/>
        <v xml:space="preserve"> </v>
      </c>
      <c r="BP50" s="166" t="str">
        <f t="shared" si="126"/>
        <v xml:space="preserve"> </v>
      </c>
      <c r="BQ50" s="166" t="str">
        <f t="shared" si="126"/>
        <v xml:space="preserve"> </v>
      </c>
      <c r="BR50" s="166" t="str">
        <f t="shared" si="126"/>
        <v xml:space="preserve"> </v>
      </c>
      <c r="BS50" s="166" t="str">
        <f t="shared" si="126"/>
        <v xml:space="preserve"> </v>
      </c>
      <c r="BT50" s="166" t="str">
        <f t="shared" si="126"/>
        <v xml:space="preserve"> </v>
      </c>
      <c r="BU50" s="166" t="str">
        <f t="shared" si="126"/>
        <v xml:space="preserve"> </v>
      </c>
      <c r="BV50" s="166" t="str">
        <f t="shared" si="126"/>
        <v xml:space="preserve"> </v>
      </c>
      <c r="BW50" s="166" t="str">
        <f t="shared" si="126"/>
        <v xml:space="preserve"> </v>
      </c>
      <c r="BX50" s="166" t="str">
        <f t="shared" si="126"/>
        <v xml:space="preserve"> </v>
      </c>
      <c r="BY50" s="166" t="str">
        <f t="shared" si="126"/>
        <v xml:space="preserve"> </v>
      </c>
      <c r="BZ50" s="166" t="str">
        <f t="shared" si="126"/>
        <v xml:space="preserve"> </v>
      </c>
      <c r="CA50" s="162" t="str">
        <f t="shared" si="126"/>
        <v xml:space="preserve"> </v>
      </c>
      <c r="CB50" s="162" t="str">
        <f t="shared" si="126"/>
        <v xml:space="preserve"> </v>
      </c>
      <c r="CC50" s="162" t="str">
        <f t="shared" si="126"/>
        <v xml:space="preserve"> </v>
      </c>
      <c r="CD50" s="162" t="str">
        <f t="shared" si="126"/>
        <v xml:space="preserve"> </v>
      </c>
      <c r="CE50" s="162" t="str">
        <f t="shared" si="126"/>
        <v xml:space="preserve"> </v>
      </c>
      <c r="CF50" s="162" t="str">
        <f t="shared" si="126"/>
        <v xml:space="preserve"> </v>
      </c>
      <c r="CG50" s="162" t="str">
        <f t="shared" si="126"/>
        <v xml:space="preserve"> </v>
      </c>
      <c r="CH50" s="162" t="str">
        <f t="shared" si="126"/>
        <v xml:space="preserve"> </v>
      </c>
      <c r="CI50" s="162" t="str">
        <f t="shared" si="127"/>
        <v xml:space="preserve"> </v>
      </c>
      <c r="CJ50" s="162" t="str">
        <f t="shared" si="127"/>
        <v xml:space="preserve"> </v>
      </c>
      <c r="CK50" s="162" t="str">
        <f t="shared" si="127"/>
        <v xml:space="preserve"> </v>
      </c>
      <c r="CL50" s="162" t="str">
        <f t="shared" si="127"/>
        <v xml:space="preserve"> </v>
      </c>
      <c r="CM50" s="162" t="str">
        <f t="shared" si="127"/>
        <v xml:space="preserve"> </v>
      </c>
      <c r="CN50" s="162" t="str">
        <f t="shared" si="127"/>
        <v xml:space="preserve"> </v>
      </c>
      <c r="CO50" s="162" t="str">
        <f t="shared" si="127"/>
        <v xml:space="preserve"> </v>
      </c>
      <c r="CP50" s="162" t="str">
        <f t="shared" si="127"/>
        <v xml:space="preserve"> </v>
      </c>
      <c r="CQ50" s="162" t="str">
        <f t="shared" si="127"/>
        <v xml:space="preserve"> </v>
      </c>
      <c r="CR50" s="162" t="str">
        <f t="shared" si="127"/>
        <v xml:space="preserve"> </v>
      </c>
      <c r="CS50" s="162" t="str">
        <f t="shared" si="127"/>
        <v xml:space="preserve"> </v>
      </c>
      <c r="CT50" s="162" t="str">
        <f t="shared" si="127"/>
        <v xml:space="preserve"> </v>
      </c>
      <c r="CU50" s="162" t="str">
        <f t="shared" si="127"/>
        <v xml:space="preserve"> </v>
      </c>
      <c r="CV50" s="162" t="str">
        <f t="shared" si="127"/>
        <v xml:space="preserve"> </v>
      </c>
      <c r="CW50" s="162" t="str">
        <f t="shared" si="127"/>
        <v xml:space="preserve"> </v>
      </c>
      <c r="CX50" s="162" t="str">
        <f t="shared" si="127"/>
        <v xml:space="preserve"> </v>
      </c>
      <c r="CY50" s="162" t="str">
        <f t="shared" si="127"/>
        <v xml:space="preserve"> </v>
      </c>
      <c r="CZ50" s="162" t="str">
        <f t="shared" si="127"/>
        <v xml:space="preserve"> </v>
      </c>
      <c r="DA50" s="162" t="str">
        <f t="shared" si="127"/>
        <v xml:space="preserve"> </v>
      </c>
      <c r="DB50" s="162" t="str">
        <f t="shared" si="127"/>
        <v xml:space="preserve"> </v>
      </c>
      <c r="DC50" s="162" t="str">
        <f t="shared" si="127"/>
        <v xml:space="preserve"> </v>
      </c>
      <c r="DD50" s="162" t="str">
        <f t="shared" si="127"/>
        <v xml:space="preserve"> </v>
      </c>
      <c r="DE50" s="162" t="str">
        <f t="shared" si="127"/>
        <v xml:space="preserve"> </v>
      </c>
      <c r="DF50" s="162" t="str">
        <f t="shared" si="127"/>
        <v xml:space="preserve"> </v>
      </c>
      <c r="DG50" s="162" t="str">
        <f t="shared" si="127"/>
        <v xml:space="preserve"> </v>
      </c>
      <c r="DH50" s="162" t="str">
        <f t="shared" si="127"/>
        <v xml:space="preserve"> </v>
      </c>
      <c r="DI50" s="162" t="str">
        <f t="shared" si="127"/>
        <v xml:space="preserve"> </v>
      </c>
      <c r="DJ50" s="162" t="str">
        <f t="shared" si="127"/>
        <v xml:space="preserve"> </v>
      </c>
      <c r="DK50" s="162" t="str">
        <f t="shared" si="127"/>
        <v xml:space="preserve"> </v>
      </c>
      <c r="DL50" s="162" t="str">
        <f t="shared" si="127"/>
        <v xml:space="preserve"> </v>
      </c>
      <c r="DM50" s="162" t="str">
        <f t="shared" si="127"/>
        <v xml:space="preserve"> </v>
      </c>
      <c r="DN50" s="162" t="str">
        <f t="shared" si="127"/>
        <v xml:space="preserve"> </v>
      </c>
      <c r="DO50" s="162" t="str">
        <f t="shared" si="127"/>
        <v xml:space="preserve"> </v>
      </c>
      <c r="DP50" s="162" t="str">
        <f t="shared" si="127"/>
        <v xml:space="preserve"> </v>
      </c>
      <c r="DQ50" s="162" t="str">
        <f t="shared" si="127"/>
        <v xml:space="preserve"> </v>
      </c>
      <c r="DR50" s="162" t="str">
        <f t="shared" si="127"/>
        <v xml:space="preserve"> </v>
      </c>
      <c r="DS50" s="162" t="str">
        <f t="shared" si="127"/>
        <v xml:space="preserve"> </v>
      </c>
      <c r="DT50" s="162" t="str">
        <f t="shared" si="127"/>
        <v xml:space="preserve"> </v>
      </c>
      <c r="DU50" s="162" t="str">
        <f t="shared" si="127"/>
        <v xml:space="preserve"> </v>
      </c>
      <c r="DV50" s="162" t="str">
        <f t="shared" si="127"/>
        <v xml:space="preserve"> </v>
      </c>
      <c r="DW50" s="162" t="str">
        <f t="shared" si="127"/>
        <v xml:space="preserve"> </v>
      </c>
      <c r="DX50" s="162" t="str">
        <f t="shared" si="127"/>
        <v xml:space="preserve"> </v>
      </c>
      <c r="DY50" s="162" t="str">
        <f t="shared" si="127"/>
        <v xml:space="preserve"> </v>
      </c>
      <c r="DZ50" s="162" t="str">
        <f t="shared" si="127"/>
        <v xml:space="preserve"> </v>
      </c>
      <c r="EA50" s="162" t="str">
        <f t="shared" si="127"/>
        <v xml:space="preserve"> </v>
      </c>
      <c r="EB50" s="162" t="str">
        <f t="shared" si="127"/>
        <v xml:space="preserve"> </v>
      </c>
      <c r="EC50" s="162" t="str">
        <f t="shared" si="127"/>
        <v xml:space="preserve"> </v>
      </c>
      <c r="ED50" s="162" t="str">
        <f t="shared" si="127"/>
        <v xml:space="preserve"> </v>
      </c>
    </row>
    <row r="51" spans="1:134" s="32" customFormat="1" x14ac:dyDescent="0.2">
      <c r="A51" s="155" t="s">
        <v>130</v>
      </c>
      <c r="B51" s="156"/>
      <c r="C51" s="157"/>
      <c r="D51" s="158"/>
      <c r="E51" s="159"/>
      <c r="F51" s="160"/>
      <c r="G51" s="158"/>
      <c r="H51" s="158"/>
      <c r="I51" s="182"/>
      <c r="J51" s="160"/>
      <c r="K51" s="158"/>
      <c r="L51" s="182"/>
      <c r="M51" s="187"/>
      <c r="N51" s="161"/>
      <c r="O51" s="173" t="s">
        <v>321</v>
      </c>
      <c r="P51" s="184" t="str">
        <f>IF(OR(I51&lt;&gt;"",F51&lt;&gt;""),MAX(I51,IF(F51&lt;&gt;"",WORKDAY.INTL(MAX(IFERROR(INDEX($Q$11:$Q$51,MATCH(F51,$B$11:$B$51,0)),0),IFERROR(INDEX($Q$11:$Q$51,MATCH(G51,$B$11:$B$51,0)),0),IFERROR(INDEX($Q$11:$Q$51,MATCH(H51,$B$11:$B$51,0)),0)),1,weekend,holidays),0)),IF(L51&lt;&gt;"",IF(K51&lt;&gt;"",L51-MAX(0,K51-1),WORKDAY.INTL(L51,-(MAX(J51,1)-1),weekend,holidays))," - "))</f>
        <v xml:space="preserve"> - </v>
      </c>
      <c r="Q51" s="184" t="str">
        <f>IF(P51=" - "," - ",MAX(L51,IF(K51&lt;&gt;"",P51+MAX(0,K51-1),WORKDAY.INTL(IF(NETWORKDAYS.INTL(P51,P51,weekend,holidays)=0,WORKDAY.INTL(P51,1,weekend,holidays),P51),MAX(0,J51-1),weekend,holidays))))</f>
        <v xml:space="preserve"> - </v>
      </c>
      <c r="R51" s="190" t="str">
        <f>IF(OR(NOT(ISNUMBER(P51)),NOT(ISNUMBER(Q51)))," - ",NETWORKDAYS.INTL(P51,Q51,weekend,holidays))</f>
        <v xml:space="preserve"> - </v>
      </c>
      <c r="S51" s="161"/>
      <c r="T51" s="183"/>
      <c r="U51" s="183"/>
      <c r="V51" s="161"/>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3"/>
      <c r="CB51" s="163"/>
      <c r="CC51" s="163"/>
      <c r="CD51" s="163"/>
      <c r="CE51" s="163"/>
      <c r="CF51" s="163"/>
      <c r="CG51" s="163"/>
      <c r="CH51" s="163"/>
      <c r="CI51" s="163"/>
      <c r="CJ51" s="163"/>
      <c r="CK51" s="163"/>
      <c r="CL51" s="163"/>
      <c r="CM51" s="163"/>
      <c r="CN51" s="163"/>
      <c r="CO51" s="163"/>
      <c r="CP51" s="163"/>
      <c r="CQ51" s="163"/>
      <c r="CR51" s="163"/>
      <c r="CS51" s="163"/>
      <c r="CT51" s="163"/>
      <c r="CU51" s="163"/>
      <c r="CV51" s="163"/>
      <c r="CW51" s="163"/>
      <c r="CX51" s="163"/>
      <c r="CY51" s="163"/>
      <c r="CZ51" s="163"/>
      <c r="DA51" s="163"/>
      <c r="DB51" s="163"/>
      <c r="DC51" s="163"/>
      <c r="DD51" s="163"/>
      <c r="DE51" s="163"/>
      <c r="DF51" s="163"/>
      <c r="DG51" s="163"/>
      <c r="DH51" s="163"/>
      <c r="DI51" s="163"/>
      <c r="DJ51" s="163"/>
      <c r="DK51" s="163"/>
      <c r="DL51" s="163"/>
      <c r="DM51" s="163"/>
      <c r="DN51" s="163"/>
      <c r="DO51" s="163"/>
      <c r="DP51" s="163"/>
      <c r="DQ51" s="163"/>
      <c r="DR51" s="163"/>
      <c r="DS51" s="163"/>
      <c r="DT51" s="163"/>
      <c r="DU51" s="163"/>
      <c r="DV51" s="163"/>
      <c r="DW51" s="163"/>
      <c r="DX51" s="163"/>
      <c r="DY51" s="163"/>
      <c r="DZ51" s="163"/>
      <c r="EA51" s="163"/>
      <c r="EB51" s="163"/>
      <c r="EC51" s="163"/>
      <c r="ED51" s="163"/>
    </row>
  </sheetData>
  <sheetProtection formatCells="0" formatColumns="0" formatRows="0" insertColumns="0" insertRows="0" insertHyperlinks="0" deleteColumns="0" deleteRows="0" autoFilter="0"/>
  <mergeCells count="53">
    <mergeCell ref="BT9:BZ9"/>
    <mergeCell ref="BT10:BZ10"/>
    <mergeCell ref="AY10:BE10"/>
    <mergeCell ref="BF9:BL9"/>
    <mergeCell ref="BF10:BL10"/>
    <mergeCell ref="AY9:BE9"/>
    <mergeCell ref="BM9:BS9"/>
    <mergeCell ref="BM10:BS10"/>
    <mergeCell ref="AR9:AX9"/>
    <mergeCell ref="AR10:AX10"/>
    <mergeCell ref="AD10:AJ10"/>
    <mergeCell ref="W10:AC10"/>
    <mergeCell ref="AD9:AJ9"/>
    <mergeCell ref="W9:AC9"/>
    <mergeCell ref="AK9:AQ9"/>
    <mergeCell ref="AK10:AQ10"/>
    <mergeCell ref="A11:A12"/>
    <mergeCell ref="L11:L12"/>
    <mergeCell ref="J11:J12"/>
    <mergeCell ref="B11:B12"/>
    <mergeCell ref="C11:C12"/>
    <mergeCell ref="D11:D12"/>
    <mergeCell ref="E11:E12"/>
    <mergeCell ref="I11:I12"/>
    <mergeCell ref="F11:H12"/>
    <mergeCell ref="K11:K12"/>
    <mergeCell ref="F10:I10"/>
    <mergeCell ref="J10:L10"/>
    <mergeCell ref="O11:O12"/>
    <mergeCell ref="T11:T12"/>
    <mergeCell ref="U11:U12"/>
    <mergeCell ref="R11:R12"/>
    <mergeCell ref="P11:P12"/>
    <mergeCell ref="Q11:Q12"/>
    <mergeCell ref="S11:S12"/>
    <mergeCell ref="N11:N12"/>
    <mergeCell ref="M11:M12"/>
    <mergeCell ref="CA9:CG9"/>
    <mergeCell ref="CA10:CG10"/>
    <mergeCell ref="CH9:CN9"/>
    <mergeCell ref="CH10:CN10"/>
    <mergeCell ref="CO9:CU9"/>
    <mergeCell ref="CO10:CU10"/>
    <mergeCell ref="DQ9:DW9"/>
    <mergeCell ref="DX9:ED9"/>
    <mergeCell ref="DQ10:DW10"/>
    <mergeCell ref="DX10:ED10"/>
    <mergeCell ref="CV9:DB9"/>
    <mergeCell ref="CV10:DB10"/>
    <mergeCell ref="DC9:DI9"/>
    <mergeCell ref="DJ9:DP9"/>
    <mergeCell ref="DC10:DI10"/>
    <mergeCell ref="DJ10:DP10"/>
  </mergeCells>
  <phoneticPr fontId="3" type="noConversion"/>
  <conditionalFormatting sqref="N13:N17 N51 N38 N47">
    <cfRule type="cellIs" dxfId="657" priority="1218" stopIfTrue="1" operator="greaterThanOrEqual">
      <formula>1</formula>
    </cfRule>
    <cfRule type="dataBar" priority="1221">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C9:C10 C4:C6 I13:I17 L13:L17 T13:U17 T51:U51 L51 I51 P51:Q51 T38:U38 T47:U47 L38 L47 I38 I47 P38:Q38 P47:Q47">
    <cfRule type="expression" dxfId="656" priority="1207">
      <formula>(dateformat="dmy")</formula>
    </cfRule>
  </conditionalFormatting>
  <conditionalFormatting sqref="Q13:Q17 Q19:Q21 Q51 Q33:Q34 Q24 Q40:Q41 Q45:Q47">
    <cfRule type="expression" dxfId="655" priority="1222">
      <formula>AND($Q$10="Yes",Q13&lt;$C$10,N13&lt;1)</formula>
    </cfRule>
    <cfRule type="expression" dxfId="654" priority="1227">
      <formula>AND($Q$10="Yes",Q13&lt;=$C$10+enddate_highlight_days,N13&lt;1)</formula>
    </cfRule>
  </conditionalFormatting>
  <conditionalFormatting sqref="C13:C17 C19:C21 C51 C24 C26 C33:C34 C38 C40:C41 C45:C47">
    <cfRule type="expression" dxfId="653" priority="1228">
      <formula>$A13=7</formula>
    </cfRule>
    <cfRule type="expression" dxfId="652" priority="1419">
      <formula>$A13=6</formula>
    </cfRule>
    <cfRule type="expression" dxfId="651" priority="1420">
      <formula>$A13=5</formula>
    </cfRule>
    <cfRule type="expression" dxfId="650" priority="1421">
      <formula>$A13=4</formula>
    </cfRule>
    <cfRule type="expression" dxfId="649" priority="1422">
      <formula>$A13=3</formula>
    </cfRule>
    <cfRule type="expression" dxfId="648" priority="1423">
      <formula>$A13=2</formula>
    </cfRule>
  </conditionalFormatting>
  <conditionalFormatting sqref="W11:ED12">
    <cfRule type="expression" dxfId="647" priority="1737">
      <formula>W$7=1</formula>
    </cfRule>
    <cfRule type="expression" dxfId="646" priority="1738">
      <formula>AND($C$10&gt;=W$5,$C$10&lt;X$5)</formula>
    </cfRule>
    <cfRule type="expression" dxfId="645" priority="1739">
      <formula>W$8=1</formula>
    </cfRule>
  </conditionalFormatting>
  <conditionalFormatting sqref="W13:ED17 W19:ED21 W23:ED24 W26:ED26 W33:ED34 W38:ED47 W49:ED51">
    <cfRule type="expression" dxfId="644" priority="1210">
      <formula>AND(W$5&lt;=$C$10,$C$10&lt;=W$6)</formula>
    </cfRule>
    <cfRule type="expression" dxfId="643" priority="1214">
      <formula>AND($U$4="Yes",$U13&gt;=W$5,$T13&lt;=W$6)</formula>
    </cfRule>
    <cfRule type="expression" dxfId="642" priority="1762">
      <formula>AND($U$4="Yes",NOT(ISBLANK($U$9)),$M13&lt;&gt;"M",$U13&gt;=W$5,$T13&lt;=W$6)</formula>
    </cfRule>
    <cfRule type="expression" dxfId="641" priority="1763">
      <formula>AND($Q$4="Daily",show_percent_complete="Yes",$P13&lt;=W$6,ROUNDDOWN(($Q13-$P13+1)*$N13,0)+$P13-1&gt;=W$5)</formula>
    </cfRule>
    <cfRule type="expression" dxfId="640" priority="1764" stopIfTrue="1">
      <formula>AND(OR($M13="b",$M13=""),$P13&lt;=W$6,$Q13&gt;=W$5)</formula>
    </cfRule>
    <cfRule type="expression" dxfId="639" priority="1765" stopIfTrue="1">
      <formula>AND($M13="K",$P13&lt;=W$6,$Q13&gt;=W$5)</formula>
    </cfRule>
    <cfRule type="expression" dxfId="638" priority="1766" stopIfTrue="1">
      <formula>AND($M13="x",$P13&lt;=W$6,$Q13&gt;=W$5)</formula>
    </cfRule>
    <cfRule type="expression" dxfId="637" priority="1767" stopIfTrue="1">
      <formula>AND($M13="G",$P13&lt;=W$6,$Q13&gt;=W$5)</formula>
    </cfRule>
    <cfRule type="expression" dxfId="636" priority="1768" stopIfTrue="1">
      <formula>AND($M13="P",$P13&lt;=W$6,$Q13&gt;=W$5)</formula>
    </cfRule>
    <cfRule type="expression" dxfId="635" priority="1769" stopIfTrue="1">
      <formula>AND($M13="Y",$P13&lt;=W$6,$Q13&gt;=W$5)</formula>
    </cfRule>
    <cfRule type="expression" dxfId="634" priority="1770" stopIfTrue="1">
      <formula>AND($M13="O",$P13&lt;=W$6,$Q13&gt;=W$5)</formula>
    </cfRule>
    <cfRule type="expression" dxfId="633" priority="1771" stopIfTrue="1">
      <formula>AND($M13="R",$P13&lt;=W$6,$Q13&gt;=W$5)</formula>
    </cfRule>
    <cfRule type="expression" dxfId="632" priority="1772" stopIfTrue="1">
      <formula>AND($M13=1,$P13&lt;=W$6,$Q13&gt;=W$5)</formula>
    </cfRule>
    <cfRule type="expression" dxfId="631" priority="1773" stopIfTrue="1">
      <formula>AND($M13=2,$P13&lt;=W$6,$Q13&gt;=W$5)</formula>
    </cfRule>
    <cfRule type="expression" dxfId="630" priority="1774" stopIfTrue="1">
      <formula>AND($M13=3,$P13&lt;=W$6,$Q13&gt;=W$5)</formula>
    </cfRule>
    <cfRule type="expression" dxfId="629" priority="1775" stopIfTrue="1">
      <formula>AND($M13=4,$P13&lt;=W$6,$Q13&gt;=W$5)</formula>
    </cfRule>
    <cfRule type="expression" dxfId="628" priority="1776" stopIfTrue="1">
      <formula>AND($M13=5,$P13&lt;=W$6,$Q13&gt;=W$5)</formula>
    </cfRule>
    <cfRule type="expression" dxfId="627" priority="1777" stopIfTrue="1">
      <formula>AND($M13=6,$P13&lt;=W$6,$Q13&gt;=W$5)</formula>
    </cfRule>
    <cfRule type="expression" dxfId="626" priority="1778" stopIfTrue="1">
      <formula>AND($M13=7,$P13&lt;=W$6,$Q13&gt;=W$5)</formula>
    </cfRule>
    <cfRule type="expression" dxfId="625" priority="1779" stopIfTrue="1">
      <formula>AND($M13="M",$P13&lt;=W$6,$Q13&gt;=W$5)</formula>
    </cfRule>
    <cfRule type="expression" dxfId="624" priority="1780" stopIfTrue="1">
      <formula>AND($Q$10="Yes",show_overdue_in_chart="Yes",$N13&lt;1,$P13&lt;X$5,$C$10&gt;=W$5)</formula>
    </cfRule>
    <cfRule type="expression" dxfId="623" priority="1781" stopIfTrue="1">
      <formula>AND($P13&lt;=W$6,$Q13&gt;=W$5)</formula>
    </cfRule>
    <cfRule type="expression" dxfId="622" priority="1782">
      <formula>IF($Q$4&lt;&gt;"Weekly",MOD(COLUMN()-COLUMN($W$5),IF($Q$4="Daily",7,MONTH(W$5)=1))=0,FALSE)</formula>
    </cfRule>
    <cfRule type="expression" dxfId="621" priority="1783">
      <formula>W$8=1</formula>
    </cfRule>
  </conditionalFormatting>
  <conditionalFormatting sqref="W12:ED12">
    <cfRule type="expression" dxfId="620" priority="1209">
      <formula>$Q$4="Daily"</formula>
    </cfRule>
  </conditionalFormatting>
  <conditionalFormatting sqref="P13:Q17">
    <cfRule type="expression" dxfId="619" priority="1206">
      <formula>(dateformat="dmy")</formula>
    </cfRule>
  </conditionalFormatting>
  <conditionalFormatting sqref="N18">
    <cfRule type="cellIs" dxfId="618" priority="1173" stopIfTrue="1" operator="greaterThanOrEqual">
      <formula>1</formula>
    </cfRule>
    <cfRule type="dataBar" priority="1174">
      <dataBar>
        <cfvo type="num" val="0"/>
        <cfvo type="num" val="1"/>
        <color theme="1" tint="0.499984740745262"/>
      </dataBar>
      <extLst>
        <ext xmlns:x14="http://schemas.microsoft.com/office/spreadsheetml/2009/9/main" uri="{B025F937-C7B1-47D3-B67F-A62EFF666E3E}">
          <x14:id>{575147C1-79C4-46F6-A1E7-AA76F52D79E6}</x14:id>
        </ext>
      </extLst>
    </cfRule>
  </conditionalFormatting>
  <conditionalFormatting sqref="I18 L18 T18:U18">
    <cfRule type="expression" dxfId="617" priority="1170">
      <formula>(dateformat="dmy")</formula>
    </cfRule>
  </conditionalFormatting>
  <conditionalFormatting sqref="Q18">
    <cfRule type="expression" dxfId="616" priority="1175">
      <formula>AND($Q$10="Yes",Q18&lt;$C$10,N18&lt;1)</formula>
    </cfRule>
    <cfRule type="expression" dxfId="615" priority="1176">
      <formula>AND($Q$10="Yes",Q18&lt;=$C$10+enddate_highlight_days,N18&lt;1)</formula>
    </cfRule>
  </conditionalFormatting>
  <conditionalFormatting sqref="C18">
    <cfRule type="expression" dxfId="614" priority="1177">
      <formula>$A18=7</formula>
    </cfRule>
    <cfRule type="expression" dxfId="613" priority="1178">
      <formula>$A18=6</formula>
    </cfRule>
    <cfRule type="expression" dxfId="612" priority="1179">
      <formula>$A18=5</formula>
    </cfRule>
    <cfRule type="expression" dxfId="611" priority="1180">
      <formula>$A18=4</formula>
    </cfRule>
    <cfRule type="expression" dxfId="610" priority="1181">
      <formula>$A18=3</formula>
    </cfRule>
    <cfRule type="expression" dxfId="609" priority="1182">
      <formula>$A18=2</formula>
    </cfRule>
  </conditionalFormatting>
  <conditionalFormatting sqref="W18:ED18">
    <cfRule type="expression" dxfId="608" priority="1171">
      <formula>AND(W$5&lt;=$C$10,$C$10&lt;=W$6)</formula>
    </cfRule>
    <cfRule type="expression" dxfId="607" priority="1172">
      <formula>AND($U$4="Yes",$U18&gt;=W$5,$T18&lt;=W$6)</formula>
    </cfRule>
    <cfRule type="expression" dxfId="606" priority="1183">
      <formula>AND($U$4="Yes",NOT(ISBLANK($U$9)),$M18&lt;&gt;"M",$U18&gt;=W$5,$T18&lt;=W$6)</formula>
    </cfRule>
    <cfRule type="expression" dxfId="605" priority="1184">
      <formula>AND($Q$4="Daily",show_percent_complete="Yes",$P18&lt;=W$6,ROUNDDOWN(($Q18-$P18+1)*$N18,0)+$P18-1&gt;=W$5)</formula>
    </cfRule>
    <cfRule type="expression" dxfId="604" priority="1185" stopIfTrue="1">
      <formula>AND(OR($M18="b",$M18=""),$P18&lt;=W$6,$Q18&gt;=W$5)</formula>
    </cfRule>
    <cfRule type="expression" dxfId="603" priority="1186" stopIfTrue="1">
      <formula>AND($M18="K",$P18&lt;=W$6,$Q18&gt;=W$5)</formula>
    </cfRule>
    <cfRule type="expression" dxfId="602" priority="1187" stopIfTrue="1">
      <formula>AND($M18="x",$P18&lt;=W$6,$Q18&gt;=W$5)</formula>
    </cfRule>
    <cfRule type="expression" dxfId="601" priority="1188" stopIfTrue="1">
      <formula>AND($M18="G",$P18&lt;=W$6,$Q18&gt;=W$5)</formula>
    </cfRule>
    <cfRule type="expression" dxfId="600" priority="1189" stopIfTrue="1">
      <formula>AND($M18="P",$P18&lt;=W$6,$Q18&gt;=W$5)</formula>
    </cfRule>
    <cfRule type="expression" dxfId="599" priority="1190" stopIfTrue="1">
      <formula>AND($M18="Y",$P18&lt;=W$6,$Q18&gt;=W$5)</formula>
    </cfRule>
    <cfRule type="expression" dxfId="598" priority="1191" stopIfTrue="1">
      <formula>AND($M18="O",$P18&lt;=W$6,$Q18&gt;=W$5)</formula>
    </cfRule>
    <cfRule type="expression" dxfId="597" priority="1192" stopIfTrue="1">
      <formula>AND($M18="R",$P18&lt;=W$6,$Q18&gt;=W$5)</formula>
    </cfRule>
    <cfRule type="expression" dxfId="596" priority="1193" stopIfTrue="1">
      <formula>AND($M18=1,$P18&lt;=W$6,$Q18&gt;=W$5)</formula>
    </cfRule>
    <cfRule type="expression" dxfId="595" priority="1194" stopIfTrue="1">
      <formula>AND($M18=2,$P18&lt;=W$6,$Q18&gt;=W$5)</formula>
    </cfRule>
    <cfRule type="expression" dxfId="594" priority="1195" stopIfTrue="1">
      <formula>AND($M18=3,$P18&lt;=W$6,$Q18&gt;=W$5)</formula>
    </cfRule>
    <cfRule type="expression" dxfId="593" priority="1196" stopIfTrue="1">
      <formula>AND($M18=4,$P18&lt;=W$6,$Q18&gt;=W$5)</formula>
    </cfRule>
    <cfRule type="expression" dxfId="592" priority="1197" stopIfTrue="1">
      <formula>AND($M18=5,$P18&lt;=W$6,$Q18&gt;=W$5)</formula>
    </cfRule>
    <cfRule type="expression" dxfId="591" priority="1198" stopIfTrue="1">
      <formula>AND($M18=6,$P18&lt;=W$6,$Q18&gt;=W$5)</formula>
    </cfRule>
    <cfRule type="expression" dxfId="590" priority="1199" stopIfTrue="1">
      <formula>AND($M18=7,$P18&lt;=W$6,$Q18&gt;=W$5)</formula>
    </cfRule>
    <cfRule type="expression" dxfId="589" priority="1200" stopIfTrue="1">
      <formula>AND($M18="M",$P18&lt;=W$6,$Q18&gt;=W$5)</formula>
    </cfRule>
    <cfRule type="expression" dxfId="588" priority="1201" stopIfTrue="1">
      <formula>AND($Q$10="Yes",show_overdue_in_chart="Yes",$N18&lt;1,$P18&lt;X$5,$C$10&gt;=W$5)</formula>
    </cfRule>
    <cfRule type="expression" dxfId="587" priority="1202" stopIfTrue="1">
      <formula>AND($P18&lt;=W$6,$Q18&gt;=W$5)</formula>
    </cfRule>
    <cfRule type="expression" dxfId="586" priority="1203">
      <formula>IF($Q$4&lt;&gt;"Weekly",MOD(COLUMN()-COLUMN($W$5),IF($Q$4="Daily",7,MONTH(W$5)=1))=0,FALSE)</formula>
    </cfRule>
    <cfRule type="expression" dxfId="585" priority="1204">
      <formula>W$8=1</formula>
    </cfRule>
  </conditionalFormatting>
  <conditionalFormatting sqref="O18">
    <cfRule type="iconSet" priority="1205">
      <iconSet iconSet="4RedToBlack" showValue="0">
        <cfvo type="percent" val="0"/>
        <cfvo type="num" val="INDEX(priorities,6)"/>
        <cfvo type="num" val="INDEX(priorities,5)"/>
        <cfvo type="num" val="INDEX(priorities,4)"/>
      </iconSet>
    </cfRule>
  </conditionalFormatting>
  <conditionalFormatting sqref="P18:Q18">
    <cfRule type="expression" dxfId="584" priority="1169">
      <formula>(dateformat="dmy")</formula>
    </cfRule>
  </conditionalFormatting>
  <conditionalFormatting sqref="N19:N21 N33:N34 N40 N45:N47">
    <cfRule type="cellIs" dxfId="583" priority="1136" stopIfTrue="1" operator="greaterThanOrEqual">
      <formula>1</formula>
    </cfRule>
    <cfRule type="dataBar" priority="1137">
      <dataBar>
        <cfvo type="num" val="0"/>
        <cfvo type="num" val="1"/>
        <color theme="1" tint="0.499984740745262"/>
      </dataBar>
      <extLst>
        <ext xmlns:x14="http://schemas.microsoft.com/office/spreadsheetml/2009/9/main" uri="{B025F937-C7B1-47D3-B67F-A62EFF666E3E}">
          <x14:id>{9567DFF5-330C-4B88-8216-95295B65A48A}</x14:id>
        </ext>
      </extLst>
    </cfRule>
  </conditionalFormatting>
  <conditionalFormatting sqref="I19:I21 L19:L21 T19:U21 T33:U34 L33:L34 I33:I34 I40 L40 T40:U40 T45:U47 L45:L47 I45:I47">
    <cfRule type="expression" dxfId="582" priority="1133">
      <formula>(dateformat="dmy")</formula>
    </cfRule>
  </conditionalFormatting>
  <conditionalFormatting sqref="P19:Q21 P33:Q34 P40:Q40 P45:Q47">
    <cfRule type="expression" dxfId="581" priority="1132">
      <formula>(dateformat="dmy")</formula>
    </cfRule>
  </conditionalFormatting>
  <conditionalFormatting sqref="O51 O13:O17">
    <cfRule type="iconSet" priority="2125">
      <iconSet iconSet="4RedToBlack" showValue="0">
        <cfvo type="percent" val="0"/>
        <cfvo type="num" val="INDEX(priorities,6)"/>
        <cfvo type="num" val="INDEX(priorities,5)"/>
        <cfvo type="num" val="INDEX(priorities,4)"/>
      </iconSet>
    </cfRule>
  </conditionalFormatting>
  <conditionalFormatting sqref="O45 O40 O33:O34 O19:O21">
    <cfRule type="iconSet" priority="2182">
      <iconSet iconSet="4RedToBlack" showValue="0">
        <cfvo type="percent" val="0"/>
        <cfvo type="num" val="INDEX(priorities,6)"/>
        <cfvo type="num" val="INDEX(priorities,5)"/>
        <cfvo type="num" val="INDEX(priorities,4)"/>
      </iconSet>
    </cfRule>
  </conditionalFormatting>
  <conditionalFormatting sqref="Q49">
    <cfRule type="expression" dxfId="580" priority="1101">
      <formula>AND($Q$10="Yes",Q49&lt;$C$10,N49&lt;1)</formula>
    </cfRule>
    <cfRule type="expression" dxfId="579" priority="1102">
      <formula>AND($Q$10="Yes",Q49&lt;=$C$10+enddate_highlight_days,N49&lt;1)</formula>
    </cfRule>
  </conditionalFormatting>
  <conditionalFormatting sqref="C49">
    <cfRule type="expression" dxfId="578" priority="1103">
      <formula>$A49=7</formula>
    </cfRule>
    <cfRule type="expression" dxfId="577" priority="1104">
      <formula>$A49=6</formula>
    </cfRule>
    <cfRule type="expression" dxfId="576" priority="1105">
      <formula>$A49=5</formula>
    </cfRule>
    <cfRule type="expression" dxfId="575" priority="1106">
      <formula>$A49=4</formula>
    </cfRule>
    <cfRule type="expression" dxfId="574" priority="1107">
      <formula>$A49=3</formula>
    </cfRule>
    <cfRule type="expression" dxfId="573" priority="1108">
      <formula>$A49=2</formula>
    </cfRule>
  </conditionalFormatting>
  <conditionalFormatting sqref="N49">
    <cfRule type="cellIs" dxfId="572" priority="1097" stopIfTrue="1" operator="greaterThanOrEqual">
      <formula>1</formula>
    </cfRule>
    <cfRule type="dataBar" priority="1098">
      <dataBar>
        <cfvo type="num" val="0"/>
        <cfvo type="num" val="1"/>
        <color theme="1" tint="0.499984740745262"/>
      </dataBar>
      <extLst>
        <ext xmlns:x14="http://schemas.microsoft.com/office/spreadsheetml/2009/9/main" uri="{B025F937-C7B1-47D3-B67F-A62EFF666E3E}">
          <x14:id>{5FB55760-8DF0-4106-84A2-3CA7228FB0F8}</x14:id>
        </ext>
      </extLst>
    </cfRule>
  </conditionalFormatting>
  <conditionalFormatting sqref="I49 L49 T49:U49">
    <cfRule type="expression" dxfId="571" priority="1096">
      <formula>(dateformat="dmy")</formula>
    </cfRule>
  </conditionalFormatting>
  <conditionalFormatting sqref="P49:Q49">
    <cfRule type="expression" dxfId="570" priority="1095">
      <formula>(dateformat="dmy")</formula>
    </cfRule>
  </conditionalFormatting>
  <conditionalFormatting sqref="O49">
    <cfRule type="iconSet" priority="1131">
      <iconSet iconSet="4RedToBlack" showValue="0">
        <cfvo type="percent" val="0"/>
        <cfvo type="num" val="INDEX(priorities,6)"/>
        <cfvo type="num" val="INDEX(priorities,5)"/>
        <cfvo type="num" val="INDEX(priorities,4)"/>
      </iconSet>
    </cfRule>
  </conditionalFormatting>
  <conditionalFormatting sqref="Q50">
    <cfRule type="expression" dxfId="569" priority="1064">
      <formula>AND($Q$10="Yes",Q50&lt;$C$10,N50&lt;1)</formula>
    </cfRule>
    <cfRule type="expression" dxfId="568" priority="1065">
      <formula>AND($Q$10="Yes",Q50&lt;=$C$10+enddate_highlight_days,N50&lt;1)</formula>
    </cfRule>
  </conditionalFormatting>
  <conditionalFormatting sqref="C50">
    <cfRule type="expression" dxfId="567" priority="1066">
      <formula>$A50=7</formula>
    </cfRule>
    <cfRule type="expression" dxfId="566" priority="1067">
      <formula>$A50=6</formula>
    </cfRule>
    <cfRule type="expression" dxfId="565" priority="1068">
      <formula>$A50=5</formula>
    </cfRule>
    <cfRule type="expression" dxfId="564" priority="1069">
      <formula>$A50=4</formula>
    </cfRule>
    <cfRule type="expression" dxfId="563" priority="1070">
      <formula>$A50=3</formula>
    </cfRule>
    <cfRule type="expression" dxfId="562" priority="1071">
      <formula>$A50=2</formula>
    </cfRule>
  </conditionalFormatting>
  <conditionalFormatting sqref="N50">
    <cfRule type="cellIs" dxfId="561" priority="1060" stopIfTrue="1" operator="greaterThanOrEqual">
      <formula>1</formula>
    </cfRule>
    <cfRule type="dataBar" priority="1061">
      <dataBar>
        <cfvo type="num" val="0"/>
        <cfvo type="num" val="1"/>
        <color theme="1" tint="0.499984740745262"/>
      </dataBar>
      <extLst>
        <ext xmlns:x14="http://schemas.microsoft.com/office/spreadsheetml/2009/9/main" uri="{B025F937-C7B1-47D3-B67F-A62EFF666E3E}">
          <x14:id>{06ED3AFB-4250-4CC4-A5FA-AAB9C1C1A4D1}</x14:id>
        </ext>
      </extLst>
    </cfRule>
  </conditionalFormatting>
  <conditionalFormatting sqref="I50 L50 T50:U50">
    <cfRule type="expression" dxfId="560" priority="1059">
      <formula>(dateformat="dmy")</formula>
    </cfRule>
  </conditionalFormatting>
  <conditionalFormatting sqref="P50:Q50">
    <cfRule type="expression" dxfId="559" priority="1058">
      <formula>(dateformat="dmy")</formula>
    </cfRule>
  </conditionalFormatting>
  <conditionalFormatting sqref="O50">
    <cfRule type="iconSet" priority="1094">
      <iconSet iconSet="4RedToBlack" showValue="0">
        <cfvo type="percent" val="0"/>
        <cfvo type="num" val="INDEX(priorities,6)"/>
        <cfvo type="num" val="INDEX(priorities,5)"/>
        <cfvo type="num" val="INDEX(priorities,4)"/>
      </iconSet>
    </cfRule>
  </conditionalFormatting>
  <conditionalFormatting sqref="Q23">
    <cfRule type="expression" dxfId="558" priority="1027">
      <formula>AND($Q$10="Yes",Q23&lt;$C$10,N23&lt;1)</formula>
    </cfRule>
    <cfRule type="expression" dxfId="557" priority="1028">
      <formula>AND($Q$10="Yes",Q23&lt;=$C$10+enddate_highlight_days,N23&lt;1)</formula>
    </cfRule>
  </conditionalFormatting>
  <conditionalFormatting sqref="C23">
    <cfRule type="expression" dxfId="556" priority="1029">
      <formula>$A23=7</formula>
    </cfRule>
    <cfRule type="expression" dxfId="555" priority="1030">
      <formula>$A23=6</formula>
    </cfRule>
    <cfRule type="expression" dxfId="554" priority="1031">
      <formula>$A23=5</formula>
    </cfRule>
    <cfRule type="expression" dxfId="553" priority="1032">
      <formula>$A23=4</formula>
    </cfRule>
    <cfRule type="expression" dxfId="552" priority="1033">
      <formula>$A23=3</formula>
    </cfRule>
    <cfRule type="expression" dxfId="551" priority="1034">
      <formula>$A23=2</formula>
    </cfRule>
  </conditionalFormatting>
  <conditionalFormatting sqref="N23">
    <cfRule type="cellIs" dxfId="550" priority="1023" stopIfTrue="1" operator="greaterThanOrEqual">
      <formula>1</formula>
    </cfRule>
    <cfRule type="dataBar" priority="1024">
      <dataBar>
        <cfvo type="num" val="0"/>
        <cfvo type="num" val="1"/>
        <color theme="1" tint="0.499984740745262"/>
      </dataBar>
      <extLst>
        <ext xmlns:x14="http://schemas.microsoft.com/office/spreadsheetml/2009/9/main" uri="{B025F937-C7B1-47D3-B67F-A62EFF666E3E}">
          <x14:id>{3F1DC103-D728-416F-BBDE-B01A2D94AA00}</x14:id>
        </ext>
      </extLst>
    </cfRule>
  </conditionalFormatting>
  <conditionalFormatting sqref="I23 L23 T23:U23">
    <cfRule type="expression" dxfId="549" priority="1022">
      <formula>(dateformat="dmy")</formula>
    </cfRule>
  </conditionalFormatting>
  <conditionalFormatting sqref="P23:Q23">
    <cfRule type="expression" dxfId="548" priority="1021">
      <formula>(dateformat="dmy")</formula>
    </cfRule>
  </conditionalFormatting>
  <conditionalFormatting sqref="O23">
    <cfRule type="iconSet" priority="1057">
      <iconSet iconSet="4RedToBlack" showValue="0">
        <cfvo type="percent" val="0"/>
        <cfvo type="num" val="INDEX(priorities,6)"/>
        <cfvo type="num" val="INDEX(priorities,5)"/>
        <cfvo type="num" val="INDEX(priorities,4)"/>
      </iconSet>
    </cfRule>
  </conditionalFormatting>
  <conditionalFormatting sqref="Q22">
    <cfRule type="expression" dxfId="547" priority="990">
      <formula>AND($Q$10="Yes",Q22&lt;$C$10,N22&lt;1)</formula>
    </cfRule>
    <cfRule type="expression" dxfId="546" priority="991">
      <formula>AND($Q$10="Yes",Q22&lt;=$C$10+enddate_highlight_days,N22&lt;1)</formula>
    </cfRule>
  </conditionalFormatting>
  <conditionalFormatting sqref="C22">
    <cfRule type="expression" dxfId="545" priority="992">
      <formula>$A22=7</formula>
    </cfRule>
    <cfRule type="expression" dxfId="544" priority="993">
      <formula>$A22=6</formula>
    </cfRule>
    <cfRule type="expression" dxfId="543" priority="994">
      <formula>$A22=5</formula>
    </cfRule>
    <cfRule type="expression" dxfId="542" priority="995">
      <formula>$A22=4</formula>
    </cfRule>
    <cfRule type="expression" dxfId="541" priority="996">
      <formula>$A22=3</formula>
    </cfRule>
    <cfRule type="expression" dxfId="540" priority="997">
      <formula>$A22=2</formula>
    </cfRule>
  </conditionalFormatting>
  <conditionalFormatting sqref="W22:ED22">
    <cfRule type="expression" dxfId="539" priority="988">
      <formula>AND(W$5&lt;=$C$10,$C$10&lt;=W$6)</formula>
    </cfRule>
    <cfRule type="expression" dxfId="538" priority="989">
      <formula>AND($U$4="Yes",$U22&gt;=W$5,$T22&lt;=W$6)</formula>
    </cfRule>
    <cfRule type="expression" dxfId="537" priority="998">
      <formula>AND($U$4="Yes",NOT(ISBLANK($U$9)),$M22&lt;&gt;"M",$U22&gt;=W$5,$T22&lt;=W$6)</formula>
    </cfRule>
    <cfRule type="expression" dxfId="536" priority="999">
      <formula>AND($Q$4="Daily",show_percent_complete="Yes",$P22&lt;=W$6,ROUNDDOWN(($Q22-$P22+1)*$N22,0)+$P22-1&gt;=W$5)</formula>
    </cfRule>
    <cfRule type="expression" dxfId="535" priority="1000" stopIfTrue="1">
      <formula>AND(OR($M22="b",$M22=""),$P22&lt;=W$6,$Q22&gt;=W$5)</formula>
    </cfRule>
    <cfRule type="expression" dxfId="534" priority="1001" stopIfTrue="1">
      <formula>AND($M22="K",$P22&lt;=W$6,$Q22&gt;=W$5)</formula>
    </cfRule>
    <cfRule type="expression" dxfId="533" priority="1002" stopIfTrue="1">
      <formula>AND($M22="x",$P22&lt;=W$6,$Q22&gt;=W$5)</formula>
    </cfRule>
    <cfRule type="expression" dxfId="532" priority="1003" stopIfTrue="1">
      <formula>AND($M22="G",$P22&lt;=W$6,$Q22&gt;=W$5)</formula>
    </cfRule>
    <cfRule type="expression" dxfId="531" priority="1004" stopIfTrue="1">
      <formula>AND($M22="P",$P22&lt;=W$6,$Q22&gt;=W$5)</formula>
    </cfRule>
    <cfRule type="expression" dxfId="530" priority="1005" stopIfTrue="1">
      <formula>AND($M22="Y",$P22&lt;=W$6,$Q22&gt;=W$5)</formula>
    </cfRule>
    <cfRule type="expression" dxfId="529" priority="1006" stopIfTrue="1">
      <formula>AND($M22="O",$P22&lt;=W$6,$Q22&gt;=W$5)</formula>
    </cfRule>
    <cfRule type="expression" dxfId="528" priority="1007" stopIfTrue="1">
      <formula>AND($M22="R",$P22&lt;=W$6,$Q22&gt;=W$5)</formula>
    </cfRule>
    <cfRule type="expression" dxfId="527" priority="1008" stopIfTrue="1">
      <formula>AND($M22=1,$P22&lt;=W$6,$Q22&gt;=W$5)</formula>
    </cfRule>
    <cfRule type="expression" dxfId="526" priority="1009" stopIfTrue="1">
      <formula>AND($M22=2,$P22&lt;=W$6,$Q22&gt;=W$5)</formula>
    </cfRule>
    <cfRule type="expression" dxfId="525" priority="1010" stopIfTrue="1">
      <formula>AND($M22=3,$P22&lt;=W$6,$Q22&gt;=W$5)</formula>
    </cfRule>
    <cfRule type="expression" dxfId="524" priority="1011" stopIfTrue="1">
      <formula>AND($M22=4,$P22&lt;=W$6,$Q22&gt;=W$5)</formula>
    </cfRule>
    <cfRule type="expression" dxfId="523" priority="1012" stopIfTrue="1">
      <formula>AND($M22=5,$P22&lt;=W$6,$Q22&gt;=W$5)</formula>
    </cfRule>
    <cfRule type="expression" dxfId="522" priority="1013" stopIfTrue="1">
      <formula>AND($M22=6,$P22&lt;=W$6,$Q22&gt;=W$5)</formula>
    </cfRule>
    <cfRule type="expression" dxfId="521" priority="1014" stopIfTrue="1">
      <formula>AND($M22=7,$P22&lt;=W$6,$Q22&gt;=W$5)</formula>
    </cfRule>
    <cfRule type="expression" dxfId="520" priority="1015" stopIfTrue="1">
      <formula>AND($M22="M",$P22&lt;=W$6,$Q22&gt;=W$5)</formula>
    </cfRule>
    <cfRule type="expression" dxfId="519" priority="1016" stopIfTrue="1">
      <formula>AND($Q$10="Yes",show_overdue_in_chart="Yes",$N22&lt;1,$P22&lt;X$5,$C$10&gt;=W$5)</formula>
    </cfRule>
    <cfRule type="expression" dxfId="518" priority="1017" stopIfTrue="1">
      <formula>AND($P22&lt;=W$6,$Q22&gt;=W$5)</formula>
    </cfRule>
    <cfRule type="expression" dxfId="517" priority="1018">
      <formula>IF($Q$4&lt;&gt;"Weekly",MOD(COLUMN()-COLUMN($W$5),IF($Q$4="Daily",7,MONTH(W$5)=1))=0,FALSE)</formula>
    </cfRule>
    <cfRule type="expression" dxfId="516" priority="1019">
      <formula>W$8=1</formula>
    </cfRule>
  </conditionalFormatting>
  <conditionalFormatting sqref="N22">
    <cfRule type="cellIs" dxfId="515" priority="986" stopIfTrue="1" operator="greaterThanOrEqual">
      <formula>1</formula>
    </cfRule>
    <cfRule type="dataBar" priority="987">
      <dataBar>
        <cfvo type="num" val="0"/>
        <cfvo type="num" val="1"/>
        <color theme="1" tint="0.499984740745262"/>
      </dataBar>
      <extLst>
        <ext xmlns:x14="http://schemas.microsoft.com/office/spreadsheetml/2009/9/main" uri="{B025F937-C7B1-47D3-B67F-A62EFF666E3E}">
          <x14:id>{92DBA24F-B74E-4A1F-8F35-C321FBF3D97D}</x14:id>
        </ext>
      </extLst>
    </cfRule>
  </conditionalFormatting>
  <conditionalFormatting sqref="I22 L22 T22:U22">
    <cfRule type="expression" dxfId="514" priority="985">
      <formula>(dateformat="dmy")</formula>
    </cfRule>
  </conditionalFormatting>
  <conditionalFormatting sqref="P22:Q22">
    <cfRule type="expression" dxfId="513" priority="984">
      <formula>(dateformat="dmy")</formula>
    </cfRule>
  </conditionalFormatting>
  <conditionalFormatting sqref="O22">
    <cfRule type="iconSet" priority="1020">
      <iconSet iconSet="4RedToBlack" showValue="0">
        <cfvo type="percent" val="0"/>
        <cfvo type="num" val="INDEX(priorities,6)"/>
        <cfvo type="num" val="INDEX(priorities,5)"/>
        <cfvo type="num" val="INDEX(priorities,4)"/>
      </iconSet>
    </cfRule>
  </conditionalFormatting>
  <conditionalFormatting sqref="Q26">
    <cfRule type="expression" dxfId="512" priority="953">
      <formula>AND($Q$10="Yes",Q26&lt;$C$10,N26&lt;1)</formula>
    </cfRule>
    <cfRule type="expression" dxfId="511" priority="954">
      <formula>AND($Q$10="Yes",Q26&lt;=$C$10+enddate_highlight_days,N26&lt;1)</formula>
    </cfRule>
  </conditionalFormatting>
  <conditionalFormatting sqref="N26">
    <cfRule type="cellIs" dxfId="510" priority="949" stopIfTrue="1" operator="greaterThanOrEqual">
      <formula>1</formula>
    </cfRule>
    <cfRule type="dataBar" priority="950">
      <dataBar>
        <cfvo type="num" val="0"/>
        <cfvo type="num" val="1"/>
        <color theme="1" tint="0.499984740745262"/>
      </dataBar>
      <extLst>
        <ext xmlns:x14="http://schemas.microsoft.com/office/spreadsheetml/2009/9/main" uri="{B025F937-C7B1-47D3-B67F-A62EFF666E3E}">
          <x14:id>{82DB5B55-75D9-45FA-B225-9EA0D498BE3F}</x14:id>
        </ext>
      </extLst>
    </cfRule>
  </conditionalFormatting>
  <conditionalFormatting sqref="I26 L26 T26:U26">
    <cfRule type="expression" dxfId="509" priority="948">
      <formula>(dateformat="dmy")</formula>
    </cfRule>
  </conditionalFormatting>
  <conditionalFormatting sqref="P26:Q26">
    <cfRule type="expression" dxfId="508" priority="947">
      <formula>(dateformat="dmy")</formula>
    </cfRule>
  </conditionalFormatting>
  <conditionalFormatting sqref="O26">
    <cfRule type="iconSet" priority="983">
      <iconSet iconSet="4RedToBlack" showValue="0">
        <cfvo type="percent" val="0"/>
        <cfvo type="num" val="INDEX(priorities,6)"/>
        <cfvo type="num" val="INDEX(priorities,5)"/>
        <cfvo type="num" val="INDEX(priorities,4)"/>
      </iconSet>
    </cfRule>
  </conditionalFormatting>
  <conditionalFormatting sqref="N26 N24">
    <cfRule type="cellIs" dxfId="507" priority="875" stopIfTrue="1" operator="greaterThanOrEqual">
      <formula>1</formula>
    </cfRule>
    <cfRule type="dataBar" priority="876">
      <dataBar>
        <cfvo type="num" val="0"/>
        <cfvo type="num" val="1"/>
        <color theme="1" tint="0.499984740745262"/>
      </dataBar>
      <extLst>
        <ext xmlns:x14="http://schemas.microsoft.com/office/spreadsheetml/2009/9/main" uri="{B025F937-C7B1-47D3-B67F-A62EFF666E3E}">
          <x14:id>{EED5D33C-5940-4C0B-B227-653CE4F9CABB}</x14:id>
        </ext>
      </extLst>
    </cfRule>
  </conditionalFormatting>
  <conditionalFormatting sqref="I24 L24 T24:U24 T26:U26 L26 I26">
    <cfRule type="expression" dxfId="506" priority="874">
      <formula>(dateformat="dmy")</formula>
    </cfRule>
  </conditionalFormatting>
  <conditionalFormatting sqref="P24:Q24 P26:Q26">
    <cfRule type="expression" dxfId="505" priority="873">
      <formula>(dateformat="dmy")</formula>
    </cfRule>
  </conditionalFormatting>
  <conditionalFormatting sqref="O24">
    <cfRule type="iconSet" priority="885">
      <iconSet iconSet="4RedToBlack" showValue="0">
        <cfvo type="percent" val="0"/>
        <cfvo type="num" val="INDEX(priorities,6)"/>
        <cfvo type="num" val="INDEX(priorities,5)"/>
        <cfvo type="num" val="INDEX(priorities,4)"/>
      </iconSet>
    </cfRule>
  </conditionalFormatting>
  <conditionalFormatting sqref="C25">
    <cfRule type="expression" dxfId="504" priority="845">
      <formula>$A25=7</formula>
    </cfRule>
    <cfRule type="expression" dxfId="503" priority="846">
      <formula>$A25=6</formula>
    </cfRule>
    <cfRule type="expression" dxfId="502" priority="847">
      <formula>$A25=5</formula>
    </cfRule>
    <cfRule type="expression" dxfId="501" priority="848">
      <formula>$A25=4</formula>
    </cfRule>
    <cfRule type="expression" dxfId="500" priority="849">
      <formula>$A25=3</formula>
    </cfRule>
    <cfRule type="expression" dxfId="499" priority="850">
      <formula>$A25=2</formula>
    </cfRule>
  </conditionalFormatting>
  <conditionalFormatting sqref="W25:ED25">
    <cfRule type="expression" dxfId="498" priority="843">
      <formula>AND(W$5&lt;=$C$10,$C$10&lt;=W$6)</formula>
    </cfRule>
    <cfRule type="expression" dxfId="497" priority="844">
      <formula>AND($U$4="Yes",$U25&gt;=W$5,$T25&lt;=W$6)</formula>
    </cfRule>
    <cfRule type="expression" dxfId="496" priority="851">
      <formula>AND($U$4="Yes",NOT(ISBLANK($U$9)),$M25&lt;&gt;"M",$U25&gt;=W$5,$T25&lt;=W$6)</formula>
    </cfRule>
    <cfRule type="expression" dxfId="495" priority="852">
      <formula>AND($Q$4="Daily",show_percent_complete="Yes",$P25&lt;=W$6,ROUNDDOWN(($Q25-$P25+1)*$N25,0)+$P25-1&gt;=W$5)</formula>
    </cfRule>
    <cfRule type="expression" dxfId="494" priority="853" stopIfTrue="1">
      <formula>AND(OR($M25="b",$M25=""),$P25&lt;=W$6,$Q25&gt;=W$5)</formula>
    </cfRule>
    <cfRule type="expression" dxfId="493" priority="854" stopIfTrue="1">
      <formula>AND($M25="K",$P25&lt;=W$6,$Q25&gt;=W$5)</formula>
    </cfRule>
    <cfRule type="expression" dxfId="492" priority="855" stopIfTrue="1">
      <formula>AND($M25="x",$P25&lt;=W$6,$Q25&gt;=W$5)</formula>
    </cfRule>
    <cfRule type="expression" dxfId="491" priority="856" stopIfTrue="1">
      <formula>AND($M25="G",$P25&lt;=W$6,$Q25&gt;=W$5)</formula>
    </cfRule>
    <cfRule type="expression" dxfId="490" priority="857" stopIfTrue="1">
      <formula>AND($M25="P",$P25&lt;=W$6,$Q25&gt;=W$5)</formula>
    </cfRule>
    <cfRule type="expression" dxfId="489" priority="858" stopIfTrue="1">
      <formula>AND($M25="Y",$P25&lt;=W$6,$Q25&gt;=W$5)</formula>
    </cfRule>
    <cfRule type="expression" dxfId="488" priority="859" stopIfTrue="1">
      <formula>AND($M25="O",$P25&lt;=W$6,$Q25&gt;=W$5)</formula>
    </cfRule>
    <cfRule type="expression" dxfId="487" priority="860" stopIfTrue="1">
      <formula>AND($M25="R",$P25&lt;=W$6,$Q25&gt;=W$5)</formula>
    </cfRule>
    <cfRule type="expression" dxfId="486" priority="861" stopIfTrue="1">
      <formula>AND($M25=1,$P25&lt;=W$6,$Q25&gt;=W$5)</formula>
    </cfRule>
    <cfRule type="expression" dxfId="485" priority="862" stopIfTrue="1">
      <formula>AND($M25=2,$P25&lt;=W$6,$Q25&gt;=W$5)</formula>
    </cfRule>
    <cfRule type="expression" dxfId="484" priority="863" stopIfTrue="1">
      <formula>AND($M25=3,$P25&lt;=W$6,$Q25&gt;=W$5)</formula>
    </cfRule>
    <cfRule type="expression" dxfId="483" priority="864" stopIfTrue="1">
      <formula>AND($M25=4,$P25&lt;=W$6,$Q25&gt;=W$5)</formula>
    </cfRule>
    <cfRule type="expression" dxfId="482" priority="865" stopIfTrue="1">
      <formula>AND($M25=5,$P25&lt;=W$6,$Q25&gt;=W$5)</formula>
    </cfRule>
    <cfRule type="expression" dxfId="481" priority="866" stopIfTrue="1">
      <formula>AND($M25=6,$P25&lt;=W$6,$Q25&gt;=W$5)</formula>
    </cfRule>
    <cfRule type="expression" dxfId="480" priority="867" stopIfTrue="1">
      <formula>AND($M25=7,$P25&lt;=W$6,$Q25&gt;=W$5)</formula>
    </cfRule>
    <cfRule type="expression" dxfId="479" priority="868" stopIfTrue="1">
      <formula>AND($M25="M",$P25&lt;=W$6,$Q25&gt;=W$5)</formula>
    </cfRule>
    <cfRule type="expression" dxfId="478" priority="869" stopIfTrue="1">
      <formula>AND($Q$10="Yes",show_overdue_in_chart="Yes",$N25&lt;1,$P25&lt;X$5,$C$10&gt;=W$5)</formula>
    </cfRule>
    <cfRule type="expression" dxfId="477" priority="870" stopIfTrue="1">
      <formula>AND($P25&lt;=W$6,$Q25&gt;=W$5)</formula>
    </cfRule>
    <cfRule type="expression" dxfId="476" priority="871">
      <formula>IF($Q$4&lt;&gt;"Weekly",MOD(COLUMN()-COLUMN($W$5),IF($Q$4="Daily",7,MONTH(W$5)=1))=0,FALSE)</formula>
    </cfRule>
    <cfRule type="expression" dxfId="475" priority="872">
      <formula>W$8=1</formula>
    </cfRule>
  </conditionalFormatting>
  <conditionalFormatting sqref="Q25">
    <cfRule type="expression" dxfId="474" priority="840">
      <formula>AND($Q$10="Yes",Q25&lt;$C$10,N25&lt;1)</formula>
    </cfRule>
    <cfRule type="expression" dxfId="473" priority="841">
      <formula>AND($Q$10="Yes",Q25&lt;=$C$10+enddate_highlight_days,N25&lt;1)</formula>
    </cfRule>
  </conditionalFormatting>
  <conditionalFormatting sqref="N25">
    <cfRule type="cellIs" dxfId="472" priority="838" stopIfTrue="1" operator="greaterThanOrEqual">
      <formula>1</formula>
    </cfRule>
    <cfRule type="dataBar" priority="839">
      <dataBar>
        <cfvo type="num" val="0"/>
        <cfvo type="num" val="1"/>
        <color theme="1" tint="0.499984740745262"/>
      </dataBar>
      <extLst>
        <ext xmlns:x14="http://schemas.microsoft.com/office/spreadsheetml/2009/9/main" uri="{B025F937-C7B1-47D3-B67F-A62EFF666E3E}">
          <x14:id>{B3A02F32-1B47-4221-8B22-4AD9733E655A}</x14:id>
        </ext>
      </extLst>
    </cfRule>
  </conditionalFormatting>
  <conditionalFormatting sqref="I25 L25 T25:U25">
    <cfRule type="expression" dxfId="471" priority="837">
      <formula>(dateformat="dmy")</formula>
    </cfRule>
  </conditionalFormatting>
  <conditionalFormatting sqref="P25:Q25">
    <cfRule type="expression" dxfId="470" priority="836">
      <formula>(dateformat="dmy")</formula>
    </cfRule>
  </conditionalFormatting>
  <conditionalFormatting sqref="O25">
    <cfRule type="iconSet" priority="842">
      <iconSet iconSet="4RedToBlack" showValue="0">
        <cfvo type="percent" val="0"/>
        <cfvo type="num" val="INDEX(priorities,6)"/>
        <cfvo type="num" val="INDEX(priorities,5)"/>
        <cfvo type="num" val="INDEX(priorities,4)"/>
      </iconSet>
    </cfRule>
  </conditionalFormatting>
  <conditionalFormatting sqref="N25">
    <cfRule type="cellIs" dxfId="469" priority="834" stopIfTrue="1" operator="greaterThanOrEqual">
      <formula>1</formula>
    </cfRule>
    <cfRule type="dataBar" priority="835">
      <dataBar>
        <cfvo type="num" val="0"/>
        <cfvo type="num" val="1"/>
        <color theme="1" tint="0.499984740745262"/>
      </dataBar>
      <extLst>
        <ext xmlns:x14="http://schemas.microsoft.com/office/spreadsheetml/2009/9/main" uri="{B025F937-C7B1-47D3-B67F-A62EFF666E3E}">
          <x14:id>{5FEF0356-E37E-4013-8AB3-60ED24BDCA40}</x14:id>
        </ext>
      </extLst>
    </cfRule>
  </conditionalFormatting>
  <conditionalFormatting sqref="T25:U25 L25 I25">
    <cfRule type="expression" dxfId="468" priority="833">
      <formula>(dateformat="dmy")</formula>
    </cfRule>
  </conditionalFormatting>
  <conditionalFormatting sqref="P25:Q25">
    <cfRule type="expression" dxfId="467" priority="832">
      <formula>(dateformat="dmy")</formula>
    </cfRule>
  </conditionalFormatting>
  <conditionalFormatting sqref="C28">
    <cfRule type="expression" dxfId="466" priority="804">
      <formula>$A28=7</formula>
    </cfRule>
    <cfRule type="expression" dxfId="465" priority="805">
      <formula>$A28=6</formula>
    </cfRule>
    <cfRule type="expression" dxfId="464" priority="806">
      <formula>$A28=5</formula>
    </cfRule>
    <cfRule type="expression" dxfId="463" priority="807">
      <formula>$A28=4</formula>
    </cfRule>
    <cfRule type="expression" dxfId="462" priority="808">
      <formula>$A28=3</formula>
    </cfRule>
    <cfRule type="expression" dxfId="461" priority="809">
      <formula>$A28=2</formula>
    </cfRule>
  </conditionalFormatting>
  <conditionalFormatting sqref="W28:ED28">
    <cfRule type="expression" dxfId="460" priority="802">
      <formula>AND(W$5&lt;=$C$10,$C$10&lt;=W$6)</formula>
    </cfRule>
    <cfRule type="expression" dxfId="459" priority="803">
      <formula>AND($U$4="Yes",$U28&gt;=W$5,$T28&lt;=W$6)</formula>
    </cfRule>
    <cfRule type="expression" dxfId="458" priority="810">
      <formula>AND($U$4="Yes",NOT(ISBLANK($U$9)),$M28&lt;&gt;"M",$U28&gt;=W$5,$T28&lt;=W$6)</formula>
    </cfRule>
    <cfRule type="expression" dxfId="457" priority="811">
      <formula>AND($Q$4="Daily",show_percent_complete="Yes",$P28&lt;=W$6,ROUNDDOWN(($Q28-$P28+1)*$N28,0)+$P28-1&gt;=W$5)</formula>
    </cfRule>
    <cfRule type="expression" dxfId="456" priority="812" stopIfTrue="1">
      <formula>AND(OR($M28="b",$M28=""),$P28&lt;=W$6,$Q28&gt;=W$5)</formula>
    </cfRule>
    <cfRule type="expression" dxfId="455" priority="813" stopIfTrue="1">
      <formula>AND($M28="K",$P28&lt;=W$6,$Q28&gt;=W$5)</formula>
    </cfRule>
    <cfRule type="expression" dxfId="454" priority="814" stopIfTrue="1">
      <formula>AND($M28="x",$P28&lt;=W$6,$Q28&gt;=W$5)</formula>
    </cfRule>
    <cfRule type="expression" dxfId="453" priority="815" stopIfTrue="1">
      <formula>AND($M28="G",$P28&lt;=W$6,$Q28&gt;=W$5)</formula>
    </cfRule>
    <cfRule type="expression" dxfId="452" priority="816" stopIfTrue="1">
      <formula>AND($M28="P",$P28&lt;=W$6,$Q28&gt;=W$5)</formula>
    </cfRule>
    <cfRule type="expression" dxfId="451" priority="817" stopIfTrue="1">
      <formula>AND($M28="Y",$P28&lt;=W$6,$Q28&gt;=W$5)</formula>
    </cfRule>
    <cfRule type="expression" dxfId="450" priority="818" stopIfTrue="1">
      <formula>AND($M28="O",$P28&lt;=W$6,$Q28&gt;=W$5)</formula>
    </cfRule>
    <cfRule type="expression" dxfId="449" priority="819" stopIfTrue="1">
      <formula>AND($M28="R",$P28&lt;=W$6,$Q28&gt;=W$5)</formula>
    </cfRule>
    <cfRule type="expression" dxfId="448" priority="820" stopIfTrue="1">
      <formula>AND($M28=1,$P28&lt;=W$6,$Q28&gt;=W$5)</formula>
    </cfRule>
    <cfRule type="expression" dxfId="447" priority="821" stopIfTrue="1">
      <formula>AND($M28=2,$P28&lt;=W$6,$Q28&gt;=W$5)</formula>
    </cfRule>
    <cfRule type="expression" dxfId="446" priority="822" stopIfTrue="1">
      <formula>AND($M28=3,$P28&lt;=W$6,$Q28&gt;=W$5)</formula>
    </cfRule>
    <cfRule type="expression" dxfId="445" priority="823" stopIfTrue="1">
      <formula>AND($M28=4,$P28&lt;=W$6,$Q28&gt;=W$5)</formula>
    </cfRule>
    <cfRule type="expression" dxfId="444" priority="824" stopIfTrue="1">
      <formula>AND($M28=5,$P28&lt;=W$6,$Q28&gt;=W$5)</formula>
    </cfRule>
    <cfRule type="expression" dxfId="443" priority="825" stopIfTrue="1">
      <formula>AND($M28=6,$P28&lt;=W$6,$Q28&gt;=W$5)</formula>
    </cfRule>
    <cfRule type="expression" dxfId="442" priority="826" stopIfTrue="1">
      <formula>AND($M28=7,$P28&lt;=W$6,$Q28&gt;=W$5)</formula>
    </cfRule>
    <cfRule type="expression" dxfId="441" priority="827" stopIfTrue="1">
      <formula>AND($M28="M",$P28&lt;=W$6,$Q28&gt;=W$5)</formula>
    </cfRule>
    <cfRule type="expression" dxfId="440" priority="828" stopIfTrue="1">
      <formula>AND($Q$10="Yes",show_overdue_in_chart="Yes",$N28&lt;1,$P28&lt;X$5,$C$10&gt;=W$5)</formula>
    </cfRule>
    <cfRule type="expression" dxfId="439" priority="829" stopIfTrue="1">
      <formula>AND($P28&lt;=W$6,$Q28&gt;=W$5)</formula>
    </cfRule>
    <cfRule type="expression" dxfId="438" priority="830">
      <formula>IF($Q$4&lt;&gt;"Weekly",MOD(COLUMN()-COLUMN($W$5),IF($Q$4="Daily",7,MONTH(W$5)=1))=0,FALSE)</formula>
    </cfRule>
    <cfRule type="expression" dxfId="437" priority="831">
      <formula>W$8=1</formula>
    </cfRule>
  </conditionalFormatting>
  <conditionalFormatting sqref="Q28">
    <cfRule type="expression" dxfId="436" priority="799">
      <formula>AND($Q$10="Yes",Q28&lt;$C$10,N28&lt;1)</formula>
    </cfRule>
    <cfRule type="expression" dxfId="435" priority="800">
      <formula>AND($Q$10="Yes",Q28&lt;=$C$10+enddate_highlight_days,N28&lt;1)</formula>
    </cfRule>
  </conditionalFormatting>
  <conditionalFormatting sqref="N28">
    <cfRule type="cellIs" dxfId="434" priority="797" stopIfTrue="1" operator="greaterThanOrEqual">
      <formula>1</formula>
    </cfRule>
    <cfRule type="dataBar" priority="798">
      <dataBar>
        <cfvo type="num" val="0"/>
        <cfvo type="num" val="1"/>
        <color theme="1" tint="0.499984740745262"/>
      </dataBar>
      <extLst>
        <ext xmlns:x14="http://schemas.microsoft.com/office/spreadsheetml/2009/9/main" uri="{B025F937-C7B1-47D3-B67F-A62EFF666E3E}">
          <x14:id>{4CBDFB3A-9D38-4DC4-817A-8007F71EAA61}</x14:id>
        </ext>
      </extLst>
    </cfRule>
  </conditionalFormatting>
  <conditionalFormatting sqref="I28 L28 T28:U28">
    <cfRule type="expression" dxfId="433" priority="796">
      <formula>(dateformat="dmy")</formula>
    </cfRule>
  </conditionalFormatting>
  <conditionalFormatting sqref="P28:Q28">
    <cfRule type="expression" dxfId="432" priority="795">
      <formula>(dateformat="dmy")</formula>
    </cfRule>
  </conditionalFormatting>
  <conditionalFormatting sqref="O28">
    <cfRule type="iconSet" priority="801">
      <iconSet iconSet="4RedToBlack" showValue="0">
        <cfvo type="percent" val="0"/>
        <cfvo type="num" val="INDEX(priorities,6)"/>
        <cfvo type="num" val="INDEX(priorities,5)"/>
        <cfvo type="num" val="INDEX(priorities,4)"/>
      </iconSet>
    </cfRule>
  </conditionalFormatting>
  <conditionalFormatting sqref="N28">
    <cfRule type="cellIs" dxfId="431" priority="793" stopIfTrue="1" operator="greaterThanOrEqual">
      <formula>1</formula>
    </cfRule>
    <cfRule type="dataBar" priority="794">
      <dataBar>
        <cfvo type="num" val="0"/>
        <cfvo type="num" val="1"/>
        <color theme="1" tint="0.499984740745262"/>
      </dataBar>
      <extLst>
        <ext xmlns:x14="http://schemas.microsoft.com/office/spreadsheetml/2009/9/main" uri="{B025F937-C7B1-47D3-B67F-A62EFF666E3E}">
          <x14:id>{00606A11-1165-4951-A3DB-E93A1C898800}</x14:id>
        </ext>
      </extLst>
    </cfRule>
  </conditionalFormatting>
  <conditionalFormatting sqref="T28:U28 L28 I28">
    <cfRule type="expression" dxfId="430" priority="792">
      <formula>(dateformat="dmy")</formula>
    </cfRule>
  </conditionalFormatting>
  <conditionalFormatting sqref="P28:Q28">
    <cfRule type="expression" dxfId="429" priority="791">
      <formula>(dateformat="dmy")</formula>
    </cfRule>
  </conditionalFormatting>
  <conditionalFormatting sqref="C27">
    <cfRule type="expression" dxfId="428" priority="763">
      <formula>$A27=7</formula>
    </cfRule>
    <cfRule type="expression" dxfId="427" priority="764">
      <formula>$A27=6</formula>
    </cfRule>
    <cfRule type="expression" dxfId="426" priority="765">
      <formula>$A27=5</formula>
    </cfRule>
    <cfRule type="expression" dxfId="425" priority="766">
      <formula>$A27=4</formula>
    </cfRule>
    <cfRule type="expression" dxfId="424" priority="767">
      <formula>$A27=3</formula>
    </cfRule>
    <cfRule type="expression" dxfId="423" priority="768">
      <formula>$A27=2</formula>
    </cfRule>
  </conditionalFormatting>
  <conditionalFormatting sqref="W27:ED27">
    <cfRule type="expression" dxfId="422" priority="761">
      <formula>AND(W$5&lt;=$C$10,$C$10&lt;=W$6)</formula>
    </cfRule>
    <cfRule type="expression" dxfId="421" priority="762">
      <formula>AND($U$4="Yes",$U27&gt;=W$5,$T27&lt;=W$6)</formula>
    </cfRule>
    <cfRule type="expression" dxfId="420" priority="769">
      <formula>AND($U$4="Yes",NOT(ISBLANK($U$9)),$M27&lt;&gt;"M",$U27&gt;=W$5,$T27&lt;=W$6)</formula>
    </cfRule>
    <cfRule type="expression" dxfId="419" priority="770">
      <formula>AND($Q$4="Daily",show_percent_complete="Yes",$P27&lt;=W$6,ROUNDDOWN(($Q27-$P27+1)*$N27,0)+$P27-1&gt;=W$5)</formula>
    </cfRule>
    <cfRule type="expression" dxfId="418" priority="771" stopIfTrue="1">
      <formula>AND(OR($M27="b",$M27=""),$P27&lt;=W$6,$Q27&gt;=W$5)</formula>
    </cfRule>
    <cfRule type="expression" dxfId="417" priority="772" stopIfTrue="1">
      <formula>AND($M27="K",$P27&lt;=W$6,$Q27&gt;=W$5)</formula>
    </cfRule>
    <cfRule type="expression" dxfId="416" priority="773" stopIfTrue="1">
      <formula>AND($M27="x",$P27&lt;=W$6,$Q27&gt;=W$5)</formula>
    </cfRule>
    <cfRule type="expression" dxfId="415" priority="774" stopIfTrue="1">
      <formula>AND($M27="G",$P27&lt;=W$6,$Q27&gt;=W$5)</formula>
    </cfRule>
    <cfRule type="expression" dxfId="414" priority="775" stopIfTrue="1">
      <formula>AND($M27="P",$P27&lt;=W$6,$Q27&gt;=W$5)</formula>
    </cfRule>
    <cfRule type="expression" dxfId="413" priority="776" stopIfTrue="1">
      <formula>AND($M27="Y",$P27&lt;=W$6,$Q27&gt;=W$5)</formula>
    </cfRule>
    <cfRule type="expression" dxfId="412" priority="777" stopIfTrue="1">
      <formula>AND($M27="O",$P27&lt;=W$6,$Q27&gt;=W$5)</formula>
    </cfRule>
    <cfRule type="expression" dxfId="411" priority="778" stopIfTrue="1">
      <formula>AND($M27="R",$P27&lt;=W$6,$Q27&gt;=W$5)</formula>
    </cfRule>
    <cfRule type="expression" dxfId="410" priority="779" stopIfTrue="1">
      <formula>AND($M27=1,$P27&lt;=W$6,$Q27&gt;=W$5)</formula>
    </cfRule>
    <cfRule type="expression" dxfId="409" priority="780" stopIfTrue="1">
      <formula>AND($M27=2,$P27&lt;=W$6,$Q27&gt;=W$5)</formula>
    </cfRule>
    <cfRule type="expression" dxfId="408" priority="781" stopIfTrue="1">
      <formula>AND($M27=3,$P27&lt;=W$6,$Q27&gt;=W$5)</formula>
    </cfRule>
    <cfRule type="expression" dxfId="407" priority="782" stopIfTrue="1">
      <formula>AND($M27=4,$P27&lt;=W$6,$Q27&gt;=W$5)</formula>
    </cfRule>
    <cfRule type="expression" dxfId="406" priority="783" stopIfTrue="1">
      <formula>AND($M27=5,$P27&lt;=W$6,$Q27&gt;=W$5)</formula>
    </cfRule>
    <cfRule type="expression" dxfId="405" priority="784" stopIfTrue="1">
      <formula>AND($M27=6,$P27&lt;=W$6,$Q27&gt;=W$5)</formula>
    </cfRule>
    <cfRule type="expression" dxfId="404" priority="785" stopIfTrue="1">
      <formula>AND($M27=7,$P27&lt;=W$6,$Q27&gt;=W$5)</formula>
    </cfRule>
    <cfRule type="expression" dxfId="403" priority="786" stopIfTrue="1">
      <formula>AND($M27="M",$P27&lt;=W$6,$Q27&gt;=W$5)</formula>
    </cfRule>
    <cfRule type="expression" dxfId="402" priority="787" stopIfTrue="1">
      <formula>AND($Q$10="Yes",show_overdue_in_chart="Yes",$N27&lt;1,$P27&lt;X$5,$C$10&gt;=W$5)</formula>
    </cfRule>
    <cfRule type="expression" dxfId="401" priority="788" stopIfTrue="1">
      <formula>AND($P27&lt;=W$6,$Q27&gt;=W$5)</formula>
    </cfRule>
    <cfRule type="expression" dxfId="400" priority="789">
      <formula>IF($Q$4&lt;&gt;"Weekly",MOD(COLUMN()-COLUMN($W$5),IF($Q$4="Daily",7,MONTH(W$5)=1))=0,FALSE)</formula>
    </cfRule>
    <cfRule type="expression" dxfId="399" priority="790">
      <formula>W$8=1</formula>
    </cfRule>
  </conditionalFormatting>
  <conditionalFormatting sqref="Q27">
    <cfRule type="expression" dxfId="398" priority="758">
      <formula>AND($Q$10="Yes",Q27&lt;$C$10,N27&lt;1)</formula>
    </cfRule>
    <cfRule type="expression" dxfId="397" priority="759">
      <formula>AND($Q$10="Yes",Q27&lt;=$C$10+enddate_highlight_days,N27&lt;1)</formula>
    </cfRule>
  </conditionalFormatting>
  <conditionalFormatting sqref="N27">
    <cfRule type="cellIs" dxfId="396" priority="756" stopIfTrue="1" operator="greaterThanOrEqual">
      <formula>1</formula>
    </cfRule>
    <cfRule type="dataBar" priority="757">
      <dataBar>
        <cfvo type="num" val="0"/>
        <cfvo type="num" val="1"/>
        <color theme="1" tint="0.499984740745262"/>
      </dataBar>
      <extLst>
        <ext xmlns:x14="http://schemas.microsoft.com/office/spreadsheetml/2009/9/main" uri="{B025F937-C7B1-47D3-B67F-A62EFF666E3E}">
          <x14:id>{B01814FD-D190-4384-A368-7B0C78492348}</x14:id>
        </ext>
      </extLst>
    </cfRule>
  </conditionalFormatting>
  <conditionalFormatting sqref="I27 L27 T27:U27">
    <cfRule type="expression" dxfId="395" priority="755">
      <formula>(dateformat="dmy")</formula>
    </cfRule>
  </conditionalFormatting>
  <conditionalFormatting sqref="P27:Q27">
    <cfRule type="expression" dxfId="394" priority="754">
      <formula>(dateformat="dmy")</formula>
    </cfRule>
  </conditionalFormatting>
  <conditionalFormatting sqref="O27">
    <cfRule type="iconSet" priority="760">
      <iconSet iconSet="4RedToBlack" showValue="0">
        <cfvo type="percent" val="0"/>
        <cfvo type="num" val="INDEX(priorities,6)"/>
        <cfvo type="num" val="INDEX(priorities,5)"/>
        <cfvo type="num" val="INDEX(priorities,4)"/>
      </iconSet>
    </cfRule>
  </conditionalFormatting>
  <conditionalFormatting sqref="N27">
    <cfRule type="cellIs" dxfId="393" priority="752" stopIfTrue="1" operator="greaterThanOrEqual">
      <formula>1</formula>
    </cfRule>
    <cfRule type="dataBar" priority="753">
      <dataBar>
        <cfvo type="num" val="0"/>
        <cfvo type="num" val="1"/>
        <color theme="1" tint="0.499984740745262"/>
      </dataBar>
      <extLst>
        <ext xmlns:x14="http://schemas.microsoft.com/office/spreadsheetml/2009/9/main" uri="{B025F937-C7B1-47D3-B67F-A62EFF666E3E}">
          <x14:id>{26AE92EA-42C3-4138-ACC7-CDD5D6E1569D}</x14:id>
        </ext>
      </extLst>
    </cfRule>
  </conditionalFormatting>
  <conditionalFormatting sqref="T27:U27 L27 I27">
    <cfRule type="expression" dxfId="392" priority="751">
      <formula>(dateformat="dmy")</formula>
    </cfRule>
  </conditionalFormatting>
  <conditionalFormatting sqref="P27:Q27">
    <cfRule type="expression" dxfId="391" priority="750">
      <formula>(dateformat="dmy")</formula>
    </cfRule>
  </conditionalFormatting>
  <conditionalFormatting sqref="C29">
    <cfRule type="expression" dxfId="390" priority="722">
      <formula>$A29=7</formula>
    </cfRule>
    <cfRule type="expression" dxfId="389" priority="723">
      <formula>$A29=6</formula>
    </cfRule>
    <cfRule type="expression" dxfId="388" priority="724">
      <formula>$A29=5</formula>
    </cfRule>
    <cfRule type="expression" dxfId="387" priority="725">
      <formula>$A29=4</formula>
    </cfRule>
    <cfRule type="expression" dxfId="386" priority="726">
      <formula>$A29=3</formula>
    </cfRule>
    <cfRule type="expression" dxfId="385" priority="727">
      <formula>$A29=2</formula>
    </cfRule>
  </conditionalFormatting>
  <conditionalFormatting sqref="W29:ED29">
    <cfRule type="expression" dxfId="384" priority="720">
      <formula>AND(W$5&lt;=$C$10,$C$10&lt;=W$6)</formula>
    </cfRule>
    <cfRule type="expression" dxfId="383" priority="721">
      <formula>AND($U$4="Yes",$U29&gt;=W$5,$T29&lt;=W$6)</formula>
    </cfRule>
    <cfRule type="expression" dxfId="382" priority="728">
      <formula>AND($U$4="Yes",NOT(ISBLANK($U$9)),$M29&lt;&gt;"M",$U29&gt;=W$5,$T29&lt;=W$6)</formula>
    </cfRule>
    <cfRule type="expression" dxfId="381" priority="729">
      <formula>AND($Q$4="Daily",show_percent_complete="Yes",$P29&lt;=W$6,ROUNDDOWN(($Q29-$P29+1)*$N29,0)+$P29-1&gt;=W$5)</formula>
    </cfRule>
    <cfRule type="expression" dxfId="380" priority="730" stopIfTrue="1">
      <formula>AND(OR($M29="b",$M29=""),$P29&lt;=W$6,$Q29&gt;=W$5)</formula>
    </cfRule>
    <cfRule type="expression" dxfId="379" priority="731" stopIfTrue="1">
      <formula>AND($M29="K",$P29&lt;=W$6,$Q29&gt;=W$5)</formula>
    </cfRule>
    <cfRule type="expression" dxfId="378" priority="732" stopIfTrue="1">
      <formula>AND($M29="x",$P29&lt;=W$6,$Q29&gt;=W$5)</formula>
    </cfRule>
    <cfRule type="expression" dxfId="377" priority="733" stopIfTrue="1">
      <formula>AND($M29="G",$P29&lt;=W$6,$Q29&gt;=W$5)</formula>
    </cfRule>
    <cfRule type="expression" dxfId="376" priority="734" stopIfTrue="1">
      <formula>AND($M29="P",$P29&lt;=W$6,$Q29&gt;=W$5)</formula>
    </cfRule>
    <cfRule type="expression" dxfId="375" priority="735" stopIfTrue="1">
      <formula>AND($M29="Y",$P29&lt;=W$6,$Q29&gt;=W$5)</formula>
    </cfRule>
    <cfRule type="expression" dxfId="374" priority="736" stopIfTrue="1">
      <formula>AND($M29="O",$P29&lt;=W$6,$Q29&gt;=W$5)</formula>
    </cfRule>
    <cfRule type="expression" dxfId="373" priority="737" stopIfTrue="1">
      <formula>AND($M29="R",$P29&lt;=W$6,$Q29&gt;=W$5)</formula>
    </cfRule>
    <cfRule type="expression" dxfId="372" priority="738" stopIfTrue="1">
      <formula>AND($M29=1,$P29&lt;=W$6,$Q29&gt;=W$5)</formula>
    </cfRule>
    <cfRule type="expression" dxfId="371" priority="739" stopIfTrue="1">
      <formula>AND($M29=2,$P29&lt;=W$6,$Q29&gt;=W$5)</formula>
    </cfRule>
    <cfRule type="expression" dxfId="370" priority="740" stopIfTrue="1">
      <formula>AND($M29=3,$P29&lt;=W$6,$Q29&gt;=W$5)</formula>
    </cfRule>
    <cfRule type="expression" dxfId="369" priority="741" stopIfTrue="1">
      <formula>AND($M29=4,$P29&lt;=W$6,$Q29&gt;=W$5)</formula>
    </cfRule>
    <cfRule type="expression" dxfId="368" priority="742" stopIfTrue="1">
      <formula>AND($M29=5,$P29&lt;=W$6,$Q29&gt;=W$5)</formula>
    </cfRule>
    <cfRule type="expression" dxfId="367" priority="743" stopIfTrue="1">
      <formula>AND($M29=6,$P29&lt;=W$6,$Q29&gt;=W$5)</formula>
    </cfRule>
    <cfRule type="expression" dxfId="366" priority="744" stopIfTrue="1">
      <formula>AND($M29=7,$P29&lt;=W$6,$Q29&gt;=W$5)</formula>
    </cfRule>
    <cfRule type="expression" dxfId="365" priority="745" stopIfTrue="1">
      <formula>AND($M29="M",$P29&lt;=W$6,$Q29&gt;=W$5)</formula>
    </cfRule>
    <cfRule type="expression" dxfId="364" priority="746" stopIfTrue="1">
      <formula>AND($Q$10="Yes",show_overdue_in_chart="Yes",$N29&lt;1,$P29&lt;X$5,$C$10&gt;=W$5)</formula>
    </cfRule>
    <cfRule type="expression" dxfId="363" priority="747" stopIfTrue="1">
      <formula>AND($P29&lt;=W$6,$Q29&gt;=W$5)</formula>
    </cfRule>
    <cfRule type="expression" dxfId="362" priority="748">
      <formula>IF($Q$4&lt;&gt;"Weekly",MOD(COLUMN()-COLUMN($W$5),IF($Q$4="Daily",7,MONTH(W$5)=1))=0,FALSE)</formula>
    </cfRule>
    <cfRule type="expression" dxfId="361" priority="749">
      <formula>W$8=1</formula>
    </cfRule>
  </conditionalFormatting>
  <conditionalFormatting sqref="Q29">
    <cfRule type="expression" dxfId="360" priority="717">
      <formula>AND($Q$10="Yes",Q29&lt;$C$10,N29&lt;1)</formula>
    </cfRule>
    <cfRule type="expression" dxfId="359" priority="718">
      <formula>AND($Q$10="Yes",Q29&lt;=$C$10+enddate_highlight_days,N29&lt;1)</formula>
    </cfRule>
  </conditionalFormatting>
  <conditionalFormatting sqref="N29">
    <cfRule type="cellIs" dxfId="358" priority="715" stopIfTrue="1" operator="greaterThanOrEqual">
      <formula>1</formula>
    </cfRule>
    <cfRule type="dataBar" priority="716">
      <dataBar>
        <cfvo type="num" val="0"/>
        <cfvo type="num" val="1"/>
        <color theme="1" tint="0.499984740745262"/>
      </dataBar>
      <extLst>
        <ext xmlns:x14="http://schemas.microsoft.com/office/spreadsheetml/2009/9/main" uri="{B025F937-C7B1-47D3-B67F-A62EFF666E3E}">
          <x14:id>{55F7471C-4F1C-4D17-A3C8-AE1F68F6EBE1}</x14:id>
        </ext>
      </extLst>
    </cfRule>
  </conditionalFormatting>
  <conditionalFormatting sqref="I29 L29 T29:U29">
    <cfRule type="expression" dxfId="357" priority="714">
      <formula>(dateformat="dmy")</formula>
    </cfRule>
  </conditionalFormatting>
  <conditionalFormatting sqref="P29:Q29">
    <cfRule type="expression" dxfId="356" priority="713">
      <formula>(dateformat="dmy")</formula>
    </cfRule>
  </conditionalFormatting>
  <conditionalFormatting sqref="O29">
    <cfRule type="iconSet" priority="719">
      <iconSet iconSet="4RedToBlack" showValue="0">
        <cfvo type="percent" val="0"/>
        <cfvo type="num" val="INDEX(priorities,6)"/>
        <cfvo type="num" val="INDEX(priorities,5)"/>
        <cfvo type="num" val="INDEX(priorities,4)"/>
      </iconSet>
    </cfRule>
  </conditionalFormatting>
  <conditionalFormatting sqref="N29">
    <cfRule type="cellIs" dxfId="355" priority="711" stopIfTrue="1" operator="greaterThanOrEqual">
      <formula>1</formula>
    </cfRule>
    <cfRule type="dataBar" priority="712">
      <dataBar>
        <cfvo type="num" val="0"/>
        <cfvo type="num" val="1"/>
        <color theme="1" tint="0.499984740745262"/>
      </dataBar>
      <extLst>
        <ext xmlns:x14="http://schemas.microsoft.com/office/spreadsheetml/2009/9/main" uri="{B025F937-C7B1-47D3-B67F-A62EFF666E3E}">
          <x14:id>{55D56952-ECED-48CA-9829-9D19A3E6FE45}</x14:id>
        </ext>
      </extLst>
    </cfRule>
  </conditionalFormatting>
  <conditionalFormatting sqref="T29:U29 L29 I29">
    <cfRule type="expression" dxfId="354" priority="710">
      <formula>(dateformat="dmy")</formula>
    </cfRule>
  </conditionalFormatting>
  <conditionalFormatting sqref="P29:Q29">
    <cfRule type="expression" dxfId="353" priority="709">
      <formula>(dateformat="dmy")</formula>
    </cfRule>
  </conditionalFormatting>
  <conditionalFormatting sqref="C32">
    <cfRule type="expression" dxfId="352" priority="681">
      <formula>$A32=7</formula>
    </cfRule>
    <cfRule type="expression" dxfId="351" priority="682">
      <formula>$A32=6</formula>
    </cfRule>
    <cfRule type="expression" dxfId="350" priority="683">
      <formula>$A32=5</formula>
    </cfRule>
    <cfRule type="expression" dxfId="349" priority="684">
      <formula>$A32=4</formula>
    </cfRule>
    <cfRule type="expression" dxfId="348" priority="685">
      <formula>$A32=3</formula>
    </cfRule>
    <cfRule type="expression" dxfId="347" priority="686">
      <formula>$A32=2</formula>
    </cfRule>
  </conditionalFormatting>
  <conditionalFormatting sqref="W32:ED32">
    <cfRule type="expression" dxfId="346" priority="679">
      <formula>AND(W$5&lt;=$C$10,$C$10&lt;=W$6)</formula>
    </cfRule>
    <cfRule type="expression" dxfId="345" priority="680">
      <formula>AND($U$4="Yes",$U32&gt;=W$5,$T32&lt;=W$6)</formula>
    </cfRule>
    <cfRule type="expression" dxfId="344" priority="687">
      <formula>AND($U$4="Yes",NOT(ISBLANK($U$9)),$M32&lt;&gt;"M",$U32&gt;=W$5,$T32&lt;=W$6)</formula>
    </cfRule>
    <cfRule type="expression" dxfId="343" priority="688">
      <formula>AND($Q$4="Daily",show_percent_complete="Yes",$P32&lt;=W$6,ROUNDDOWN(($Q32-$P32+1)*$N32,0)+$P32-1&gt;=W$5)</formula>
    </cfRule>
    <cfRule type="expression" dxfId="342" priority="689" stopIfTrue="1">
      <formula>AND(OR($M32="b",$M32=""),$P32&lt;=W$6,$Q32&gt;=W$5)</formula>
    </cfRule>
    <cfRule type="expression" dxfId="341" priority="690" stopIfTrue="1">
      <formula>AND($M32="K",$P32&lt;=W$6,$Q32&gt;=W$5)</formula>
    </cfRule>
    <cfRule type="expression" dxfId="340" priority="691" stopIfTrue="1">
      <formula>AND($M32="x",$P32&lt;=W$6,$Q32&gt;=W$5)</formula>
    </cfRule>
    <cfRule type="expression" dxfId="339" priority="692" stopIfTrue="1">
      <formula>AND($M32="G",$P32&lt;=W$6,$Q32&gt;=W$5)</formula>
    </cfRule>
    <cfRule type="expression" dxfId="338" priority="693" stopIfTrue="1">
      <formula>AND($M32="P",$P32&lt;=W$6,$Q32&gt;=W$5)</formula>
    </cfRule>
    <cfRule type="expression" dxfId="337" priority="694" stopIfTrue="1">
      <formula>AND($M32="Y",$P32&lt;=W$6,$Q32&gt;=W$5)</formula>
    </cfRule>
    <cfRule type="expression" dxfId="336" priority="695" stopIfTrue="1">
      <formula>AND($M32="O",$P32&lt;=W$6,$Q32&gt;=W$5)</formula>
    </cfRule>
    <cfRule type="expression" dxfId="335" priority="696" stopIfTrue="1">
      <formula>AND($M32="R",$P32&lt;=W$6,$Q32&gt;=W$5)</formula>
    </cfRule>
    <cfRule type="expression" dxfId="334" priority="697" stopIfTrue="1">
      <formula>AND($M32=1,$P32&lt;=W$6,$Q32&gt;=W$5)</formula>
    </cfRule>
    <cfRule type="expression" dxfId="333" priority="698" stopIfTrue="1">
      <formula>AND($M32=2,$P32&lt;=W$6,$Q32&gt;=W$5)</formula>
    </cfRule>
    <cfRule type="expression" dxfId="332" priority="699" stopIfTrue="1">
      <formula>AND($M32=3,$P32&lt;=W$6,$Q32&gt;=W$5)</formula>
    </cfRule>
    <cfRule type="expression" dxfId="331" priority="700" stopIfTrue="1">
      <formula>AND($M32=4,$P32&lt;=W$6,$Q32&gt;=W$5)</formula>
    </cfRule>
    <cfRule type="expression" dxfId="330" priority="701" stopIfTrue="1">
      <formula>AND($M32=5,$P32&lt;=W$6,$Q32&gt;=W$5)</formula>
    </cfRule>
    <cfRule type="expression" dxfId="329" priority="702" stopIfTrue="1">
      <formula>AND($M32=6,$P32&lt;=W$6,$Q32&gt;=W$5)</formula>
    </cfRule>
    <cfRule type="expression" dxfId="328" priority="703" stopIfTrue="1">
      <formula>AND($M32=7,$P32&lt;=W$6,$Q32&gt;=W$5)</formula>
    </cfRule>
    <cfRule type="expression" dxfId="327" priority="704" stopIfTrue="1">
      <formula>AND($M32="M",$P32&lt;=W$6,$Q32&gt;=W$5)</formula>
    </cfRule>
    <cfRule type="expression" dxfId="326" priority="705" stopIfTrue="1">
      <formula>AND($Q$10="Yes",show_overdue_in_chart="Yes",$N32&lt;1,$P32&lt;X$5,$C$10&gt;=W$5)</formula>
    </cfRule>
    <cfRule type="expression" dxfId="325" priority="706" stopIfTrue="1">
      <formula>AND($P32&lt;=W$6,$Q32&gt;=W$5)</formula>
    </cfRule>
    <cfRule type="expression" dxfId="324" priority="707">
      <formula>IF($Q$4&lt;&gt;"Weekly",MOD(COLUMN()-COLUMN($W$5),IF($Q$4="Daily",7,MONTH(W$5)=1))=0,FALSE)</formula>
    </cfRule>
    <cfRule type="expression" dxfId="323" priority="708">
      <formula>W$8=1</formula>
    </cfRule>
  </conditionalFormatting>
  <conditionalFormatting sqref="Q32">
    <cfRule type="expression" dxfId="322" priority="676">
      <formula>AND($Q$10="Yes",Q32&lt;$C$10,N32&lt;1)</formula>
    </cfRule>
    <cfRule type="expression" dxfId="321" priority="677">
      <formula>AND($Q$10="Yes",Q32&lt;=$C$10+enddate_highlight_days,N32&lt;1)</formula>
    </cfRule>
  </conditionalFormatting>
  <conditionalFormatting sqref="N32">
    <cfRule type="cellIs" dxfId="320" priority="674" stopIfTrue="1" operator="greaterThanOrEqual">
      <formula>1</formula>
    </cfRule>
    <cfRule type="dataBar" priority="675">
      <dataBar>
        <cfvo type="num" val="0"/>
        <cfvo type="num" val="1"/>
        <color theme="1" tint="0.499984740745262"/>
      </dataBar>
      <extLst>
        <ext xmlns:x14="http://schemas.microsoft.com/office/spreadsheetml/2009/9/main" uri="{B025F937-C7B1-47D3-B67F-A62EFF666E3E}">
          <x14:id>{81764D16-7CB3-4412-A1CC-826DFD11B195}</x14:id>
        </ext>
      </extLst>
    </cfRule>
  </conditionalFormatting>
  <conditionalFormatting sqref="I32 L32 T32:U32">
    <cfRule type="expression" dxfId="319" priority="673">
      <formula>(dateformat="dmy")</formula>
    </cfRule>
  </conditionalFormatting>
  <conditionalFormatting sqref="P32:Q32">
    <cfRule type="expression" dxfId="318" priority="672">
      <formula>(dateformat="dmy")</formula>
    </cfRule>
  </conditionalFormatting>
  <conditionalFormatting sqref="O32">
    <cfRule type="iconSet" priority="678">
      <iconSet iconSet="4RedToBlack" showValue="0">
        <cfvo type="percent" val="0"/>
        <cfvo type="num" val="INDEX(priorities,6)"/>
        <cfvo type="num" val="INDEX(priorities,5)"/>
        <cfvo type="num" val="INDEX(priorities,4)"/>
      </iconSet>
    </cfRule>
  </conditionalFormatting>
  <conditionalFormatting sqref="N32">
    <cfRule type="cellIs" dxfId="317" priority="670" stopIfTrue="1" operator="greaterThanOrEqual">
      <formula>1</formula>
    </cfRule>
    <cfRule type="dataBar" priority="671">
      <dataBar>
        <cfvo type="num" val="0"/>
        <cfvo type="num" val="1"/>
        <color theme="1" tint="0.499984740745262"/>
      </dataBar>
      <extLst>
        <ext xmlns:x14="http://schemas.microsoft.com/office/spreadsheetml/2009/9/main" uri="{B025F937-C7B1-47D3-B67F-A62EFF666E3E}">
          <x14:id>{822BDCEA-A9A7-4E99-A74A-48897782E18D}</x14:id>
        </ext>
      </extLst>
    </cfRule>
  </conditionalFormatting>
  <conditionalFormatting sqref="T32:U32 L32 I32">
    <cfRule type="expression" dxfId="316" priority="669">
      <formula>(dateformat="dmy")</formula>
    </cfRule>
  </conditionalFormatting>
  <conditionalFormatting sqref="P32:Q32">
    <cfRule type="expression" dxfId="315" priority="668">
      <formula>(dateformat="dmy")</formula>
    </cfRule>
  </conditionalFormatting>
  <conditionalFormatting sqref="C30">
    <cfRule type="expression" dxfId="314" priority="599">
      <formula>$A30=7</formula>
    </cfRule>
    <cfRule type="expression" dxfId="313" priority="600">
      <formula>$A30=6</formula>
    </cfRule>
    <cfRule type="expression" dxfId="312" priority="601">
      <formula>$A30=5</formula>
    </cfRule>
    <cfRule type="expression" dxfId="311" priority="602">
      <formula>$A30=4</formula>
    </cfRule>
    <cfRule type="expression" dxfId="310" priority="603">
      <formula>$A30=3</formula>
    </cfRule>
    <cfRule type="expression" dxfId="309" priority="604">
      <formula>$A30=2</formula>
    </cfRule>
  </conditionalFormatting>
  <conditionalFormatting sqref="W30:ED30">
    <cfRule type="expression" dxfId="308" priority="597">
      <formula>AND(W$5&lt;=$C$10,$C$10&lt;=W$6)</formula>
    </cfRule>
    <cfRule type="expression" dxfId="307" priority="598">
      <formula>AND($U$4="Yes",$U30&gt;=W$5,$T30&lt;=W$6)</formula>
    </cfRule>
    <cfRule type="expression" dxfId="306" priority="605">
      <formula>AND($U$4="Yes",NOT(ISBLANK($U$9)),$M30&lt;&gt;"M",$U30&gt;=W$5,$T30&lt;=W$6)</formula>
    </cfRule>
    <cfRule type="expression" dxfId="305" priority="606">
      <formula>AND($Q$4="Daily",show_percent_complete="Yes",$P30&lt;=W$6,ROUNDDOWN(($Q30-$P30+1)*$N30,0)+$P30-1&gt;=W$5)</formula>
    </cfRule>
    <cfRule type="expression" dxfId="304" priority="607" stopIfTrue="1">
      <formula>AND(OR($M30="b",$M30=""),$P30&lt;=W$6,$Q30&gt;=W$5)</formula>
    </cfRule>
    <cfRule type="expression" dxfId="303" priority="608" stopIfTrue="1">
      <formula>AND($M30="K",$P30&lt;=W$6,$Q30&gt;=W$5)</formula>
    </cfRule>
    <cfRule type="expression" dxfId="302" priority="609" stopIfTrue="1">
      <formula>AND($M30="x",$P30&lt;=W$6,$Q30&gt;=W$5)</formula>
    </cfRule>
    <cfRule type="expression" dxfId="301" priority="610" stopIfTrue="1">
      <formula>AND($M30="G",$P30&lt;=W$6,$Q30&gt;=W$5)</formula>
    </cfRule>
    <cfRule type="expression" dxfId="300" priority="611" stopIfTrue="1">
      <formula>AND($M30="P",$P30&lt;=W$6,$Q30&gt;=W$5)</formula>
    </cfRule>
    <cfRule type="expression" dxfId="299" priority="612" stopIfTrue="1">
      <formula>AND($M30="Y",$P30&lt;=W$6,$Q30&gt;=W$5)</formula>
    </cfRule>
    <cfRule type="expression" dxfId="298" priority="613" stopIfTrue="1">
      <formula>AND($M30="O",$P30&lt;=W$6,$Q30&gt;=W$5)</formula>
    </cfRule>
    <cfRule type="expression" dxfId="297" priority="614" stopIfTrue="1">
      <formula>AND($M30="R",$P30&lt;=W$6,$Q30&gt;=W$5)</formula>
    </cfRule>
    <cfRule type="expression" dxfId="296" priority="615" stopIfTrue="1">
      <formula>AND($M30=1,$P30&lt;=W$6,$Q30&gt;=W$5)</formula>
    </cfRule>
    <cfRule type="expression" dxfId="295" priority="616" stopIfTrue="1">
      <formula>AND($M30=2,$P30&lt;=W$6,$Q30&gt;=W$5)</formula>
    </cfRule>
    <cfRule type="expression" dxfId="294" priority="617" stopIfTrue="1">
      <formula>AND($M30=3,$P30&lt;=W$6,$Q30&gt;=W$5)</formula>
    </cfRule>
    <cfRule type="expression" dxfId="293" priority="618" stopIfTrue="1">
      <formula>AND($M30=4,$P30&lt;=W$6,$Q30&gt;=W$5)</formula>
    </cfRule>
    <cfRule type="expression" dxfId="292" priority="619" stopIfTrue="1">
      <formula>AND($M30=5,$P30&lt;=W$6,$Q30&gt;=W$5)</formula>
    </cfRule>
    <cfRule type="expression" dxfId="291" priority="620" stopIfTrue="1">
      <formula>AND($M30=6,$P30&lt;=W$6,$Q30&gt;=W$5)</formula>
    </cfRule>
    <cfRule type="expression" dxfId="290" priority="621" stopIfTrue="1">
      <formula>AND($M30=7,$P30&lt;=W$6,$Q30&gt;=W$5)</formula>
    </cfRule>
    <cfRule type="expression" dxfId="289" priority="622" stopIfTrue="1">
      <formula>AND($M30="M",$P30&lt;=W$6,$Q30&gt;=W$5)</formula>
    </cfRule>
    <cfRule type="expression" dxfId="288" priority="623" stopIfTrue="1">
      <formula>AND($Q$10="Yes",show_overdue_in_chart="Yes",$N30&lt;1,$P30&lt;X$5,$C$10&gt;=W$5)</formula>
    </cfRule>
    <cfRule type="expression" dxfId="287" priority="624" stopIfTrue="1">
      <formula>AND($P30&lt;=W$6,$Q30&gt;=W$5)</formula>
    </cfRule>
    <cfRule type="expression" dxfId="286" priority="625">
      <formula>IF($Q$4&lt;&gt;"Weekly",MOD(COLUMN()-COLUMN($W$5),IF($Q$4="Daily",7,MONTH(W$5)=1))=0,FALSE)</formula>
    </cfRule>
    <cfRule type="expression" dxfId="285" priority="626">
      <formula>W$8=1</formula>
    </cfRule>
  </conditionalFormatting>
  <conditionalFormatting sqref="Q30">
    <cfRule type="expression" dxfId="284" priority="594">
      <formula>AND($Q$10="Yes",Q30&lt;$C$10,N30&lt;1)</formula>
    </cfRule>
    <cfRule type="expression" dxfId="283" priority="595">
      <formula>AND($Q$10="Yes",Q30&lt;=$C$10+enddate_highlight_days,N30&lt;1)</formula>
    </cfRule>
  </conditionalFormatting>
  <conditionalFormatting sqref="N30">
    <cfRule type="cellIs" dxfId="282" priority="592" stopIfTrue="1" operator="greaterThanOrEqual">
      <formula>1</formula>
    </cfRule>
    <cfRule type="dataBar" priority="593">
      <dataBar>
        <cfvo type="num" val="0"/>
        <cfvo type="num" val="1"/>
        <color theme="1" tint="0.499984740745262"/>
      </dataBar>
      <extLst>
        <ext xmlns:x14="http://schemas.microsoft.com/office/spreadsheetml/2009/9/main" uri="{B025F937-C7B1-47D3-B67F-A62EFF666E3E}">
          <x14:id>{F09E7601-C832-4D6D-9499-EA6AC79676B9}</x14:id>
        </ext>
      </extLst>
    </cfRule>
  </conditionalFormatting>
  <conditionalFormatting sqref="I30 L30 T30:U30">
    <cfRule type="expression" dxfId="281" priority="591">
      <formula>(dateformat="dmy")</formula>
    </cfRule>
  </conditionalFormatting>
  <conditionalFormatting sqref="P30:Q30">
    <cfRule type="expression" dxfId="280" priority="590">
      <formula>(dateformat="dmy")</formula>
    </cfRule>
  </conditionalFormatting>
  <conditionalFormatting sqref="O30">
    <cfRule type="iconSet" priority="596">
      <iconSet iconSet="4RedToBlack" showValue="0">
        <cfvo type="percent" val="0"/>
        <cfvo type="num" val="INDEX(priorities,6)"/>
        <cfvo type="num" val="INDEX(priorities,5)"/>
        <cfvo type="num" val="INDEX(priorities,4)"/>
      </iconSet>
    </cfRule>
  </conditionalFormatting>
  <conditionalFormatting sqref="N30">
    <cfRule type="cellIs" dxfId="279" priority="588" stopIfTrue="1" operator="greaterThanOrEqual">
      <formula>1</formula>
    </cfRule>
    <cfRule type="dataBar" priority="589">
      <dataBar>
        <cfvo type="num" val="0"/>
        <cfvo type="num" val="1"/>
        <color theme="1" tint="0.499984740745262"/>
      </dataBar>
      <extLst>
        <ext xmlns:x14="http://schemas.microsoft.com/office/spreadsheetml/2009/9/main" uri="{B025F937-C7B1-47D3-B67F-A62EFF666E3E}">
          <x14:id>{C82FE29F-04C2-4AC6-B4D1-3F28190052D5}</x14:id>
        </ext>
      </extLst>
    </cfRule>
  </conditionalFormatting>
  <conditionalFormatting sqref="T30:U30 L30 I30">
    <cfRule type="expression" dxfId="278" priority="587">
      <formula>(dateformat="dmy")</formula>
    </cfRule>
  </conditionalFormatting>
  <conditionalFormatting sqref="P30:Q30">
    <cfRule type="expression" dxfId="277" priority="586">
      <formula>(dateformat="dmy")</formula>
    </cfRule>
  </conditionalFormatting>
  <conditionalFormatting sqref="C31">
    <cfRule type="expression" dxfId="276" priority="558">
      <formula>$A31=7</formula>
    </cfRule>
    <cfRule type="expression" dxfId="275" priority="559">
      <formula>$A31=6</formula>
    </cfRule>
    <cfRule type="expression" dxfId="274" priority="560">
      <formula>$A31=5</formula>
    </cfRule>
    <cfRule type="expression" dxfId="273" priority="561">
      <formula>$A31=4</formula>
    </cfRule>
    <cfRule type="expression" dxfId="272" priority="562">
      <formula>$A31=3</formula>
    </cfRule>
    <cfRule type="expression" dxfId="271" priority="563">
      <formula>$A31=2</formula>
    </cfRule>
  </conditionalFormatting>
  <conditionalFormatting sqref="W31:ED31">
    <cfRule type="expression" dxfId="270" priority="556">
      <formula>AND(W$5&lt;=$C$10,$C$10&lt;=W$6)</formula>
    </cfRule>
    <cfRule type="expression" dxfId="269" priority="557">
      <formula>AND($U$4="Yes",$U31&gt;=W$5,$T31&lt;=W$6)</formula>
    </cfRule>
    <cfRule type="expression" dxfId="268" priority="564">
      <formula>AND($U$4="Yes",NOT(ISBLANK($U$9)),$M31&lt;&gt;"M",$U31&gt;=W$5,$T31&lt;=W$6)</formula>
    </cfRule>
    <cfRule type="expression" dxfId="267" priority="565">
      <formula>AND($Q$4="Daily",show_percent_complete="Yes",$P31&lt;=W$6,ROUNDDOWN(($Q31-$P31+1)*$N31,0)+$P31-1&gt;=W$5)</formula>
    </cfRule>
    <cfRule type="expression" dxfId="266" priority="566" stopIfTrue="1">
      <formula>AND(OR($M31="b",$M31=""),$P31&lt;=W$6,$Q31&gt;=W$5)</formula>
    </cfRule>
    <cfRule type="expression" dxfId="265" priority="567" stopIfTrue="1">
      <formula>AND($M31="K",$P31&lt;=W$6,$Q31&gt;=W$5)</formula>
    </cfRule>
    <cfRule type="expression" dxfId="264" priority="568" stopIfTrue="1">
      <formula>AND($M31="x",$P31&lt;=W$6,$Q31&gt;=W$5)</formula>
    </cfRule>
    <cfRule type="expression" dxfId="263" priority="569" stopIfTrue="1">
      <formula>AND($M31="G",$P31&lt;=W$6,$Q31&gt;=W$5)</formula>
    </cfRule>
    <cfRule type="expression" dxfId="262" priority="570" stopIfTrue="1">
      <formula>AND($M31="P",$P31&lt;=W$6,$Q31&gt;=W$5)</formula>
    </cfRule>
    <cfRule type="expression" dxfId="261" priority="571" stopIfTrue="1">
      <formula>AND($M31="Y",$P31&lt;=W$6,$Q31&gt;=W$5)</formula>
    </cfRule>
    <cfRule type="expression" dxfId="260" priority="572" stopIfTrue="1">
      <formula>AND($M31="O",$P31&lt;=W$6,$Q31&gt;=W$5)</formula>
    </cfRule>
    <cfRule type="expression" dxfId="259" priority="573" stopIfTrue="1">
      <formula>AND($M31="R",$P31&lt;=W$6,$Q31&gt;=W$5)</formula>
    </cfRule>
    <cfRule type="expression" dxfId="258" priority="574" stopIfTrue="1">
      <formula>AND($M31=1,$P31&lt;=W$6,$Q31&gt;=W$5)</formula>
    </cfRule>
    <cfRule type="expression" dxfId="257" priority="575" stopIfTrue="1">
      <formula>AND($M31=2,$P31&lt;=W$6,$Q31&gt;=W$5)</formula>
    </cfRule>
    <cfRule type="expression" dxfId="256" priority="576" stopIfTrue="1">
      <formula>AND($M31=3,$P31&lt;=W$6,$Q31&gt;=W$5)</formula>
    </cfRule>
    <cfRule type="expression" dxfId="255" priority="577" stopIfTrue="1">
      <formula>AND($M31=4,$P31&lt;=W$6,$Q31&gt;=W$5)</formula>
    </cfRule>
    <cfRule type="expression" dxfId="254" priority="578" stopIfTrue="1">
      <formula>AND($M31=5,$P31&lt;=W$6,$Q31&gt;=W$5)</formula>
    </cfRule>
    <cfRule type="expression" dxfId="253" priority="579" stopIfTrue="1">
      <formula>AND($M31=6,$P31&lt;=W$6,$Q31&gt;=W$5)</formula>
    </cfRule>
    <cfRule type="expression" dxfId="252" priority="580" stopIfTrue="1">
      <formula>AND($M31=7,$P31&lt;=W$6,$Q31&gt;=W$5)</formula>
    </cfRule>
    <cfRule type="expression" dxfId="251" priority="581" stopIfTrue="1">
      <formula>AND($M31="M",$P31&lt;=W$6,$Q31&gt;=W$5)</formula>
    </cfRule>
    <cfRule type="expression" dxfId="250" priority="582" stopIfTrue="1">
      <formula>AND($Q$10="Yes",show_overdue_in_chart="Yes",$N31&lt;1,$P31&lt;X$5,$C$10&gt;=W$5)</formula>
    </cfRule>
    <cfRule type="expression" dxfId="249" priority="583" stopIfTrue="1">
      <formula>AND($P31&lt;=W$6,$Q31&gt;=W$5)</formula>
    </cfRule>
    <cfRule type="expression" dxfId="248" priority="584">
      <formula>IF($Q$4&lt;&gt;"Weekly",MOD(COLUMN()-COLUMN($W$5),IF($Q$4="Daily",7,MONTH(W$5)=1))=0,FALSE)</formula>
    </cfRule>
    <cfRule type="expression" dxfId="247" priority="585">
      <formula>W$8=1</formula>
    </cfRule>
  </conditionalFormatting>
  <conditionalFormatting sqref="Q31">
    <cfRule type="expression" dxfId="246" priority="553">
      <formula>AND($Q$10="Yes",Q31&lt;$C$10,N31&lt;1)</formula>
    </cfRule>
    <cfRule type="expression" dxfId="245" priority="554">
      <formula>AND($Q$10="Yes",Q31&lt;=$C$10+enddate_highlight_days,N31&lt;1)</formula>
    </cfRule>
  </conditionalFormatting>
  <conditionalFormatting sqref="N31">
    <cfRule type="cellIs" dxfId="244" priority="551" stopIfTrue="1" operator="greaterThanOrEqual">
      <formula>1</formula>
    </cfRule>
    <cfRule type="dataBar" priority="552">
      <dataBar>
        <cfvo type="num" val="0"/>
        <cfvo type="num" val="1"/>
        <color theme="1" tint="0.499984740745262"/>
      </dataBar>
      <extLst>
        <ext xmlns:x14="http://schemas.microsoft.com/office/spreadsheetml/2009/9/main" uri="{B025F937-C7B1-47D3-B67F-A62EFF666E3E}">
          <x14:id>{110CE685-F632-4235-BADF-FDBB17AAA7F0}</x14:id>
        </ext>
      </extLst>
    </cfRule>
  </conditionalFormatting>
  <conditionalFormatting sqref="I31 L31 T31:U31">
    <cfRule type="expression" dxfId="243" priority="550">
      <formula>(dateformat="dmy")</formula>
    </cfRule>
  </conditionalFormatting>
  <conditionalFormatting sqref="P31:Q31">
    <cfRule type="expression" dxfId="242" priority="549">
      <formula>(dateformat="dmy")</formula>
    </cfRule>
  </conditionalFormatting>
  <conditionalFormatting sqref="O31">
    <cfRule type="iconSet" priority="555">
      <iconSet iconSet="4RedToBlack" showValue="0">
        <cfvo type="percent" val="0"/>
        <cfvo type="num" val="INDEX(priorities,6)"/>
        <cfvo type="num" val="INDEX(priorities,5)"/>
        <cfvo type="num" val="INDEX(priorities,4)"/>
      </iconSet>
    </cfRule>
  </conditionalFormatting>
  <conditionalFormatting sqref="N31">
    <cfRule type="cellIs" dxfId="241" priority="547" stopIfTrue="1" operator="greaterThanOrEqual">
      <formula>1</formula>
    </cfRule>
    <cfRule type="dataBar" priority="548">
      <dataBar>
        <cfvo type="num" val="0"/>
        <cfvo type="num" val="1"/>
        <color theme="1" tint="0.499984740745262"/>
      </dataBar>
      <extLst>
        <ext xmlns:x14="http://schemas.microsoft.com/office/spreadsheetml/2009/9/main" uri="{B025F937-C7B1-47D3-B67F-A62EFF666E3E}">
          <x14:id>{890A16FC-928E-439D-9C97-8343E23334BE}</x14:id>
        </ext>
      </extLst>
    </cfRule>
  </conditionalFormatting>
  <conditionalFormatting sqref="T31:U31 L31 I31">
    <cfRule type="expression" dxfId="240" priority="546">
      <formula>(dateformat="dmy")</formula>
    </cfRule>
  </conditionalFormatting>
  <conditionalFormatting sqref="P31:Q31">
    <cfRule type="expression" dxfId="239" priority="545">
      <formula>(dateformat="dmy")</formula>
    </cfRule>
  </conditionalFormatting>
  <conditionalFormatting sqref="C35">
    <cfRule type="expression" dxfId="238" priority="517">
      <formula>$A35=7</formula>
    </cfRule>
    <cfRule type="expression" dxfId="237" priority="518">
      <formula>$A35=6</formula>
    </cfRule>
    <cfRule type="expression" dxfId="236" priority="519">
      <formula>$A35=5</formula>
    </cfRule>
    <cfRule type="expression" dxfId="235" priority="520">
      <formula>$A35=4</formula>
    </cfRule>
    <cfRule type="expression" dxfId="234" priority="521">
      <formula>$A35=3</formula>
    </cfRule>
    <cfRule type="expression" dxfId="233" priority="522">
      <formula>$A35=2</formula>
    </cfRule>
  </conditionalFormatting>
  <conditionalFormatting sqref="W35:ED35">
    <cfRule type="expression" dxfId="232" priority="515">
      <formula>AND(W$5&lt;=$C$10,$C$10&lt;=W$6)</formula>
    </cfRule>
    <cfRule type="expression" dxfId="231" priority="516">
      <formula>AND($U$4="Yes",$U35&gt;=W$5,$T35&lt;=W$6)</formula>
    </cfRule>
    <cfRule type="expression" dxfId="230" priority="523">
      <formula>AND($U$4="Yes",NOT(ISBLANK($U$9)),$M35&lt;&gt;"M",$U35&gt;=W$5,$T35&lt;=W$6)</formula>
    </cfRule>
    <cfRule type="expression" dxfId="229" priority="524">
      <formula>AND($Q$4="Daily",show_percent_complete="Yes",$P35&lt;=W$6,ROUNDDOWN(($Q35-$P35+1)*$N35,0)+$P35-1&gt;=W$5)</formula>
    </cfRule>
    <cfRule type="expression" dxfId="228" priority="525" stopIfTrue="1">
      <formula>AND(OR($M35="b",$M35=""),$P35&lt;=W$6,$Q35&gt;=W$5)</formula>
    </cfRule>
    <cfRule type="expression" dxfId="227" priority="526" stopIfTrue="1">
      <formula>AND($M35="K",$P35&lt;=W$6,$Q35&gt;=W$5)</formula>
    </cfRule>
    <cfRule type="expression" dxfId="226" priority="527" stopIfTrue="1">
      <formula>AND($M35="x",$P35&lt;=W$6,$Q35&gt;=W$5)</formula>
    </cfRule>
    <cfRule type="expression" dxfId="225" priority="528" stopIfTrue="1">
      <formula>AND($M35="G",$P35&lt;=W$6,$Q35&gt;=W$5)</formula>
    </cfRule>
    <cfRule type="expression" dxfId="224" priority="529" stopIfTrue="1">
      <formula>AND($M35="P",$P35&lt;=W$6,$Q35&gt;=W$5)</formula>
    </cfRule>
    <cfRule type="expression" dxfId="223" priority="530" stopIfTrue="1">
      <formula>AND($M35="Y",$P35&lt;=W$6,$Q35&gt;=W$5)</formula>
    </cfRule>
    <cfRule type="expression" dxfId="222" priority="531" stopIfTrue="1">
      <formula>AND($M35="O",$P35&lt;=W$6,$Q35&gt;=W$5)</formula>
    </cfRule>
    <cfRule type="expression" dxfId="221" priority="532" stopIfTrue="1">
      <formula>AND($M35="R",$P35&lt;=W$6,$Q35&gt;=W$5)</formula>
    </cfRule>
    <cfRule type="expression" dxfId="220" priority="533" stopIfTrue="1">
      <formula>AND($M35=1,$P35&lt;=W$6,$Q35&gt;=W$5)</formula>
    </cfRule>
    <cfRule type="expression" dxfId="219" priority="534" stopIfTrue="1">
      <formula>AND($M35=2,$P35&lt;=W$6,$Q35&gt;=W$5)</formula>
    </cfRule>
    <cfRule type="expression" dxfId="218" priority="535" stopIfTrue="1">
      <formula>AND($M35=3,$P35&lt;=W$6,$Q35&gt;=W$5)</formula>
    </cfRule>
    <cfRule type="expression" dxfId="217" priority="536" stopIfTrue="1">
      <formula>AND($M35=4,$P35&lt;=W$6,$Q35&gt;=W$5)</formula>
    </cfRule>
    <cfRule type="expression" dxfId="216" priority="537" stopIfTrue="1">
      <formula>AND($M35=5,$P35&lt;=W$6,$Q35&gt;=W$5)</formula>
    </cfRule>
    <cfRule type="expression" dxfId="215" priority="538" stopIfTrue="1">
      <formula>AND($M35=6,$P35&lt;=W$6,$Q35&gt;=W$5)</formula>
    </cfRule>
    <cfRule type="expression" dxfId="214" priority="539" stopIfTrue="1">
      <formula>AND($M35=7,$P35&lt;=W$6,$Q35&gt;=W$5)</formula>
    </cfRule>
    <cfRule type="expression" dxfId="213" priority="540" stopIfTrue="1">
      <formula>AND($M35="M",$P35&lt;=W$6,$Q35&gt;=W$5)</formula>
    </cfRule>
    <cfRule type="expression" dxfId="212" priority="541" stopIfTrue="1">
      <formula>AND($Q$10="Yes",show_overdue_in_chart="Yes",$N35&lt;1,$P35&lt;X$5,$C$10&gt;=W$5)</formula>
    </cfRule>
    <cfRule type="expression" dxfId="211" priority="542" stopIfTrue="1">
      <formula>AND($P35&lt;=W$6,$Q35&gt;=W$5)</formula>
    </cfRule>
    <cfRule type="expression" dxfId="210" priority="543">
      <formula>IF($Q$4&lt;&gt;"Weekly",MOD(COLUMN()-COLUMN($W$5),IF($Q$4="Daily",7,MONTH(W$5)=1))=0,FALSE)</formula>
    </cfRule>
    <cfRule type="expression" dxfId="209" priority="544">
      <formula>W$8=1</formula>
    </cfRule>
  </conditionalFormatting>
  <conditionalFormatting sqref="Q35">
    <cfRule type="expression" dxfId="208" priority="512">
      <formula>AND($Q$10="Yes",Q35&lt;$C$10,N35&lt;1)</formula>
    </cfRule>
    <cfRule type="expression" dxfId="207" priority="513">
      <formula>AND($Q$10="Yes",Q35&lt;=$C$10+enddate_highlight_days,N35&lt;1)</formula>
    </cfRule>
  </conditionalFormatting>
  <conditionalFormatting sqref="N35">
    <cfRule type="cellIs" dxfId="206" priority="510" stopIfTrue="1" operator="greaterThanOrEqual">
      <formula>1</formula>
    </cfRule>
    <cfRule type="dataBar" priority="511">
      <dataBar>
        <cfvo type="num" val="0"/>
        <cfvo type="num" val="1"/>
        <color theme="1" tint="0.499984740745262"/>
      </dataBar>
      <extLst>
        <ext xmlns:x14="http://schemas.microsoft.com/office/spreadsheetml/2009/9/main" uri="{B025F937-C7B1-47D3-B67F-A62EFF666E3E}">
          <x14:id>{4A339A63-8BB8-4C93-8AF5-458FB47327E3}</x14:id>
        </ext>
      </extLst>
    </cfRule>
  </conditionalFormatting>
  <conditionalFormatting sqref="I35 L35 T35:U35">
    <cfRule type="expression" dxfId="205" priority="509">
      <formula>(dateformat="dmy")</formula>
    </cfRule>
  </conditionalFormatting>
  <conditionalFormatting sqref="P35:Q35">
    <cfRule type="expression" dxfId="204" priority="508">
      <formula>(dateformat="dmy")</formula>
    </cfRule>
  </conditionalFormatting>
  <conditionalFormatting sqref="O35">
    <cfRule type="iconSet" priority="514">
      <iconSet iconSet="4RedToBlack" showValue="0">
        <cfvo type="percent" val="0"/>
        <cfvo type="num" val="INDEX(priorities,6)"/>
        <cfvo type="num" val="INDEX(priorities,5)"/>
        <cfvo type="num" val="INDEX(priorities,4)"/>
      </iconSet>
    </cfRule>
  </conditionalFormatting>
  <conditionalFormatting sqref="N35">
    <cfRule type="cellIs" dxfId="203" priority="506" stopIfTrue="1" operator="greaterThanOrEqual">
      <formula>1</formula>
    </cfRule>
    <cfRule type="dataBar" priority="507">
      <dataBar>
        <cfvo type="num" val="0"/>
        <cfvo type="num" val="1"/>
        <color theme="1" tint="0.499984740745262"/>
      </dataBar>
      <extLst>
        <ext xmlns:x14="http://schemas.microsoft.com/office/spreadsheetml/2009/9/main" uri="{B025F937-C7B1-47D3-B67F-A62EFF666E3E}">
          <x14:id>{A1C6916C-31C2-4FA5-A7C4-51AFD96CC5F9}</x14:id>
        </ext>
      </extLst>
    </cfRule>
  </conditionalFormatting>
  <conditionalFormatting sqref="T35:U35 L35 I35">
    <cfRule type="expression" dxfId="202" priority="505">
      <formula>(dateformat="dmy")</formula>
    </cfRule>
  </conditionalFormatting>
  <conditionalFormatting sqref="P35:Q35">
    <cfRule type="expression" dxfId="201" priority="504">
      <formula>(dateformat="dmy")</formula>
    </cfRule>
  </conditionalFormatting>
  <conditionalFormatting sqref="C36">
    <cfRule type="expression" dxfId="200" priority="476">
      <formula>$A36=7</formula>
    </cfRule>
    <cfRule type="expression" dxfId="199" priority="477">
      <formula>$A36=6</formula>
    </cfRule>
    <cfRule type="expression" dxfId="198" priority="478">
      <formula>$A36=5</formula>
    </cfRule>
    <cfRule type="expression" dxfId="197" priority="479">
      <formula>$A36=4</formula>
    </cfRule>
    <cfRule type="expression" dxfId="196" priority="480">
      <formula>$A36=3</formula>
    </cfRule>
    <cfRule type="expression" dxfId="195" priority="481">
      <formula>$A36=2</formula>
    </cfRule>
  </conditionalFormatting>
  <conditionalFormatting sqref="W36:ED36">
    <cfRule type="expression" dxfId="194" priority="474">
      <formula>AND(W$5&lt;=$C$10,$C$10&lt;=W$6)</formula>
    </cfRule>
    <cfRule type="expression" dxfId="193" priority="475">
      <formula>AND($U$4="Yes",$U36&gt;=W$5,$T36&lt;=W$6)</formula>
    </cfRule>
    <cfRule type="expression" dxfId="192" priority="482">
      <formula>AND($U$4="Yes",NOT(ISBLANK($U$9)),$M36&lt;&gt;"M",$U36&gt;=W$5,$T36&lt;=W$6)</formula>
    </cfRule>
    <cfRule type="expression" dxfId="191" priority="483">
      <formula>AND($Q$4="Daily",show_percent_complete="Yes",$P36&lt;=W$6,ROUNDDOWN(($Q36-$P36+1)*$N36,0)+$P36-1&gt;=W$5)</formula>
    </cfRule>
    <cfRule type="expression" dxfId="190" priority="484" stopIfTrue="1">
      <formula>AND(OR($M36="b",$M36=""),$P36&lt;=W$6,$Q36&gt;=W$5)</formula>
    </cfRule>
    <cfRule type="expression" dxfId="189" priority="485" stopIfTrue="1">
      <formula>AND($M36="K",$P36&lt;=W$6,$Q36&gt;=W$5)</formula>
    </cfRule>
    <cfRule type="expression" dxfId="188" priority="486" stopIfTrue="1">
      <formula>AND($M36="x",$P36&lt;=W$6,$Q36&gt;=W$5)</formula>
    </cfRule>
    <cfRule type="expression" dxfId="187" priority="487" stopIfTrue="1">
      <formula>AND($M36="G",$P36&lt;=W$6,$Q36&gt;=W$5)</formula>
    </cfRule>
    <cfRule type="expression" dxfId="186" priority="488" stopIfTrue="1">
      <formula>AND($M36="P",$P36&lt;=W$6,$Q36&gt;=W$5)</formula>
    </cfRule>
    <cfRule type="expression" dxfId="185" priority="489" stopIfTrue="1">
      <formula>AND($M36="Y",$P36&lt;=W$6,$Q36&gt;=W$5)</formula>
    </cfRule>
    <cfRule type="expression" dxfId="184" priority="490" stopIfTrue="1">
      <formula>AND($M36="O",$P36&lt;=W$6,$Q36&gt;=W$5)</formula>
    </cfRule>
    <cfRule type="expression" dxfId="183" priority="491" stopIfTrue="1">
      <formula>AND($M36="R",$P36&lt;=W$6,$Q36&gt;=W$5)</formula>
    </cfRule>
    <cfRule type="expression" dxfId="182" priority="492" stopIfTrue="1">
      <formula>AND($M36=1,$P36&lt;=W$6,$Q36&gt;=W$5)</formula>
    </cfRule>
    <cfRule type="expression" dxfId="181" priority="493" stopIfTrue="1">
      <formula>AND($M36=2,$P36&lt;=W$6,$Q36&gt;=W$5)</formula>
    </cfRule>
    <cfRule type="expression" dxfId="180" priority="494" stopIfTrue="1">
      <formula>AND($M36=3,$P36&lt;=W$6,$Q36&gt;=W$5)</formula>
    </cfRule>
    <cfRule type="expression" dxfId="179" priority="495" stopIfTrue="1">
      <formula>AND($M36=4,$P36&lt;=W$6,$Q36&gt;=W$5)</formula>
    </cfRule>
    <cfRule type="expression" dxfId="178" priority="496" stopIfTrue="1">
      <formula>AND($M36=5,$P36&lt;=W$6,$Q36&gt;=W$5)</formula>
    </cfRule>
    <cfRule type="expression" dxfId="177" priority="497" stopIfTrue="1">
      <formula>AND($M36=6,$P36&lt;=W$6,$Q36&gt;=W$5)</formula>
    </cfRule>
    <cfRule type="expression" dxfId="176" priority="498" stopIfTrue="1">
      <formula>AND($M36=7,$P36&lt;=W$6,$Q36&gt;=W$5)</formula>
    </cfRule>
    <cfRule type="expression" dxfId="175" priority="499" stopIfTrue="1">
      <formula>AND($M36="M",$P36&lt;=W$6,$Q36&gt;=W$5)</formula>
    </cfRule>
    <cfRule type="expression" dxfId="174" priority="500" stopIfTrue="1">
      <formula>AND($Q$10="Yes",show_overdue_in_chart="Yes",$N36&lt;1,$P36&lt;X$5,$C$10&gt;=W$5)</formula>
    </cfRule>
    <cfRule type="expression" dxfId="173" priority="501" stopIfTrue="1">
      <formula>AND($P36&lt;=W$6,$Q36&gt;=W$5)</formula>
    </cfRule>
    <cfRule type="expression" dxfId="172" priority="502">
      <formula>IF($Q$4&lt;&gt;"Weekly",MOD(COLUMN()-COLUMN($W$5),IF($Q$4="Daily",7,MONTH(W$5)=1))=0,FALSE)</formula>
    </cfRule>
    <cfRule type="expression" dxfId="171" priority="503">
      <formula>W$8=1</formula>
    </cfRule>
  </conditionalFormatting>
  <conditionalFormatting sqref="Q36">
    <cfRule type="expression" dxfId="170" priority="471">
      <formula>AND($Q$10="Yes",Q36&lt;$C$10,N36&lt;1)</formula>
    </cfRule>
    <cfRule type="expression" dxfId="169" priority="472">
      <formula>AND($Q$10="Yes",Q36&lt;=$C$10+enddate_highlight_days,N36&lt;1)</formula>
    </cfRule>
  </conditionalFormatting>
  <conditionalFormatting sqref="N36">
    <cfRule type="cellIs" dxfId="168" priority="469" stopIfTrue="1" operator="greaterThanOrEqual">
      <formula>1</formula>
    </cfRule>
    <cfRule type="dataBar" priority="470">
      <dataBar>
        <cfvo type="num" val="0"/>
        <cfvo type="num" val="1"/>
        <color theme="1" tint="0.499984740745262"/>
      </dataBar>
      <extLst>
        <ext xmlns:x14="http://schemas.microsoft.com/office/spreadsheetml/2009/9/main" uri="{B025F937-C7B1-47D3-B67F-A62EFF666E3E}">
          <x14:id>{9BB76CF1-813C-40EF-9893-10AD024FE8AD}</x14:id>
        </ext>
      </extLst>
    </cfRule>
  </conditionalFormatting>
  <conditionalFormatting sqref="I36 L36 T36:U36">
    <cfRule type="expression" dxfId="167" priority="468">
      <formula>(dateformat="dmy")</formula>
    </cfRule>
  </conditionalFormatting>
  <conditionalFormatting sqref="P36:Q36">
    <cfRule type="expression" dxfId="166" priority="467">
      <formula>(dateformat="dmy")</formula>
    </cfRule>
  </conditionalFormatting>
  <conditionalFormatting sqref="O36">
    <cfRule type="iconSet" priority="473">
      <iconSet iconSet="4RedToBlack" showValue="0">
        <cfvo type="percent" val="0"/>
        <cfvo type="num" val="INDEX(priorities,6)"/>
        <cfvo type="num" val="INDEX(priorities,5)"/>
        <cfvo type="num" val="INDEX(priorities,4)"/>
      </iconSet>
    </cfRule>
  </conditionalFormatting>
  <conditionalFormatting sqref="N36">
    <cfRule type="cellIs" dxfId="165" priority="465" stopIfTrue="1" operator="greaterThanOrEqual">
      <formula>1</formula>
    </cfRule>
    <cfRule type="dataBar" priority="466">
      <dataBar>
        <cfvo type="num" val="0"/>
        <cfvo type="num" val="1"/>
        <color theme="1" tint="0.499984740745262"/>
      </dataBar>
      <extLst>
        <ext xmlns:x14="http://schemas.microsoft.com/office/spreadsheetml/2009/9/main" uri="{B025F937-C7B1-47D3-B67F-A62EFF666E3E}">
          <x14:id>{05A7CC78-21FA-434F-852B-127EE5D0FDE5}</x14:id>
        </ext>
      </extLst>
    </cfRule>
  </conditionalFormatting>
  <conditionalFormatting sqref="T36:U36 L36 I36">
    <cfRule type="expression" dxfId="164" priority="464">
      <formula>(dateformat="dmy")</formula>
    </cfRule>
  </conditionalFormatting>
  <conditionalFormatting sqref="P36:Q36">
    <cfRule type="expression" dxfId="163" priority="463">
      <formula>(dateformat="dmy")</formula>
    </cfRule>
  </conditionalFormatting>
  <conditionalFormatting sqref="C37">
    <cfRule type="expression" dxfId="162" priority="435">
      <formula>$A37=7</formula>
    </cfRule>
    <cfRule type="expression" dxfId="161" priority="436">
      <formula>$A37=6</formula>
    </cfRule>
    <cfRule type="expression" dxfId="160" priority="437">
      <formula>$A37=5</formula>
    </cfRule>
    <cfRule type="expression" dxfId="159" priority="438">
      <formula>$A37=4</formula>
    </cfRule>
    <cfRule type="expression" dxfId="158" priority="439">
      <formula>$A37=3</formula>
    </cfRule>
    <cfRule type="expression" dxfId="157" priority="440">
      <formula>$A37=2</formula>
    </cfRule>
  </conditionalFormatting>
  <conditionalFormatting sqref="W37:ED37">
    <cfRule type="expression" dxfId="156" priority="433">
      <formula>AND(W$5&lt;=$C$10,$C$10&lt;=W$6)</formula>
    </cfRule>
    <cfRule type="expression" dxfId="155" priority="434">
      <formula>AND($U$4="Yes",$U37&gt;=W$5,$T37&lt;=W$6)</formula>
    </cfRule>
    <cfRule type="expression" dxfId="154" priority="441">
      <formula>AND($U$4="Yes",NOT(ISBLANK($U$9)),$M37&lt;&gt;"M",$U37&gt;=W$5,$T37&lt;=W$6)</formula>
    </cfRule>
    <cfRule type="expression" dxfId="153" priority="442">
      <formula>AND($Q$4="Daily",show_percent_complete="Yes",$P37&lt;=W$6,ROUNDDOWN(($Q37-$P37+1)*$N37,0)+$P37-1&gt;=W$5)</formula>
    </cfRule>
    <cfRule type="expression" dxfId="152" priority="443" stopIfTrue="1">
      <formula>AND(OR($M37="b",$M37=""),$P37&lt;=W$6,$Q37&gt;=W$5)</formula>
    </cfRule>
    <cfRule type="expression" dxfId="151" priority="444" stopIfTrue="1">
      <formula>AND($M37="K",$P37&lt;=W$6,$Q37&gt;=W$5)</formula>
    </cfRule>
    <cfRule type="expression" dxfId="150" priority="445" stopIfTrue="1">
      <formula>AND($M37="x",$P37&lt;=W$6,$Q37&gt;=W$5)</formula>
    </cfRule>
    <cfRule type="expression" dxfId="149" priority="446" stopIfTrue="1">
      <formula>AND($M37="G",$P37&lt;=W$6,$Q37&gt;=W$5)</formula>
    </cfRule>
    <cfRule type="expression" dxfId="148" priority="447" stopIfTrue="1">
      <formula>AND($M37="P",$P37&lt;=W$6,$Q37&gt;=W$5)</formula>
    </cfRule>
    <cfRule type="expression" dxfId="147" priority="448" stopIfTrue="1">
      <formula>AND($M37="Y",$P37&lt;=W$6,$Q37&gt;=W$5)</formula>
    </cfRule>
    <cfRule type="expression" dxfId="146" priority="449" stopIfTrue="1">
      <formula>AND($M37="O",$P37&lt;=W$6,$Q37&gt;=W$5)</formula>
    </cfRule>
    <cfRule type="expression" dxfId="145" priority="450" stopIfTrue="1">
      <formula>AND($M37="R",$P37&lt;=W$6,$Q37&gt;=W$5)</formula>
    </cfRule>
    <cfRule type="expression" dxfId="144" priority="451" stopIfTrue="1">
      <formula>AND($M37=1,$P37&lt;=W$6,$Q37&gt;=W$5)</formula>
    </cfRule>
    <cfRule type="expression" dxfId="143" priority="452" stopIfTrue="1">
      <formula>AND($M37=2,$P37&lt;=W$6,$Q37&gt;=W$5)</formula>
    </cfRule>
    <cfRule type="expression" dxfId="142" priority="453" stopIfTrue="1">
      <formula>AND($M37=3,$P37&lt;=W$6,$Q37&gt;=W$5)</formula>
    </cfRule>
    <cfRule type="expression" dxfId="141" priority="454" stopIfTrue="1">
      <formula>AND($M37=4,$P37&lt;=W$6,$Q37&gt;=W$5)</formula>
    </cfRule>
    <cfRule type="expression" dxfId="140" priority="455" stopIfTrue="1">
      <formula>AND($M37=5,$P37&lt;=W$6,$Q37&gt;=W$5)</formula>
    </cfRule>
    <cfRule type="expression" dxfId="139" priority="456" stopIfTrue="1">
      <formula>AND($M37=6,$P37&lt;=W$6,$Q37&gt;=W$5)</formula>
    </cfRule>
    <cfRule type="expression" dxfId="138" priority="457" stopIfTrue="1">
      <formula>AND($M37=7,$P37&lt;=W$6,$Q37&gt;=W$5)</formula>
    </cfRule>
    <cfRule type="expression" dxfId="137" priority="458" stopIfTrue="1">
      <formula>AND($M37="M",$P37&lt;=W$6,$Q37&gt;=W$5)</formula>
    </cfRule>
    <cfRule type="expression" dxfId="136" priority="459" stopIfTrue="1">
      <formula>AND($Q$10="Yes",show_overdue_in_chart="Yes",$N37&lt;1,$P37&lt;X$5,$C$10&gt;=W$5)</formula>
    </cfRule>
    <cfRule type="expression" dxfId="135" priority="460" stopIfTrue="1">
      <formula>AND($P37&lt;=W$6,$Q37&gt;=W$5)</formula>
    </cfRule>
    <cfRule type="expression" dxfId="134" priority="461">
      <formula>IF($Q$4&lt;&gt;"Weekly",MOD(COLUMN()-COLUMN($W$5),IF($Q$4="Daily",7,MONTH(W$5)=1))=0,FALSE)</formula>
    </cfRule>
    <cfRule type="expression" dxfId="133" priority="462">
      <formula>W$8=1</formula>
    </cfRule>
  </conditionalFormatting>
  <conditionalFormatting sqref="Q37">
    <cfRule type="expression" dxfId="132" priority="430">
      <formula>AND($Q$10="Yes",Q37&lt;$C$10,N37&lt;1)</formula>
    </cfRule>
    <cfRule type="expression" dxfId="131" priority="431">
      <formula>AND($Q$10="Yes",Q37&lt;=$C$10+enddate_highlight_days,N37&lt;1)</formula>
    </cfRule>
  </conditionalFormatting>
  <conditionalFormatting sqref="N37">
    <cfRule type="cellIs" dxfId="130" priority="428" stopIfTrue="1" operator="greaterThanOrEqual">
      <formula>1</formula>
    </cfRule>
    <cfRule type="dataBar" priority="429">
      <dataBar>
        <cfvo type="num" val="0"/>
        <cfvo type="num" val="1"/>
        <color theme="1" tint="0.499984740745262"/>
      </dataBar>
      <extLst>
        <ext xmlns:x14="http://schemas.microsoft.com/office/spreadsheetml/2009/9/main" uri="{B025F937-C7B1-47D3-B67F-A62EFF666E3E}">
          <x14:id>{D4A6E809-D968-4D4C-BA09-E6BF2673BBC6}</x14:id>
        </ext>
      </extLst>
    </cfRule>
  </conditionalFormatting>
  <conditionalFormatting sqref="I37 L37 T37:U37">
    <cfRule type="expression" dxfId="129" priority="427">
      <formula>(dateformat="dmy")</formula>
    </cfRule>
  </conditionalFormatting>
  <conditionalFormatting sqref="P37:Q37">
    <cfRule type="expression" dxfId="128" priority="426">
      <formula>(dateformat="dmy")</formula>
    </cfRule>
  </conditionalFormatting>
  <conditionalFormatting sqref="O37">
    <cfRule type="iconSet" priority="432">
      <iconSet iconSet="4RedToBlack" showValue="0">
        <cfvo type="percent" val="0"/>
        <cfvo type="num" val="INDEX(priorities,6)"/>
        <cfvo type="num" val="INDEX(priorities,5)"/>
        <cfvo type="num" val="INDEX(priorities,4)"/>
      </iconSet>
    </cfRule>
  </conditionalFormatting>
  <conditionalFormatting sqref="N37">
    <cfRule type="cellIs" dxfId="127" priority="424" stopIfTrue="1" operator="greaterThanOrEqual">
      <formula>1</formula>
    </cfRule>
    <cfRule type="dataBar" priority="425">
      <dataBar>
        <cfvo type="num" val="0"/>
        <cfvo type="num" val="1"/>
        <color theme="1" tint="0.499984740745262"/>
      </dataBar>
      <extLst>
        <ext xmlns:x14="http://schemas.microsoft.com/office/spreadsheetml/2009/9/main" uri="{B025F937-C7B1-47D3-B67F-A62EFF666E3E}">
          <x14:id>{08BBF2AB-8112-4479-8F71-9E0B7B74B986}</x14:id>
        </ext>
      </extLst>
    </cfRule>
  </conditionalFormatting>
  <conditionalFormatting sqref="T37:U37 L37 I37">
    <cfRule type="expression" dxfId="126" priority="423">
      <formula>(dateformat="dmy")</formula>
    </cfRule>
  </conditionalFormatting>
  <conditionalFormatting sqref="P37:Q37">
    <cfRule type="expression" dxfId="125" priority="422">
      <formula>(dateformat="dmy")</formula>
    </cfRule>
  </conditionalFormatting>
  <conditionalFormatting sqref="N46:N47">
    <cfRule type="cellIs" dxfId="124" priority="387" stopIfTrue="1" operator="greaterThanOrEqual">
      <formula>1</formula>
    </cfRule>
    <cfRule type="dataBar" priority="388">
      <dataBar>
        <cfvo type="num" val="0"/>
        <cfvo type="num" val="1"/>
        <color theme="1" tint="0.499984740745262"/>
      </dataBar>
      <extLst>
        <ext xmlns:x14="http://schemas.microsoft.com/office/spreadsheetml/2009/9/main" uri="{B025F937-C7B1-47D3-B67F-A62EFF666E3E}">
          <x14:id>{843BFF99-CC4B-4D80-8183-B8134CE59459}</x14:id>
        </ext>
      </extLst>
    </cfRule>
  </conditionalFormatting>
  <conditionalFormatting sqref="I46:I47 L46:L47 T46:U47">
    <cfRule type="expression" dxfId="123" priority="386">
      <formula>(dateformat="dmy")</formula>
    </cfRule>
  </conditionalFormatting>
  <conditionalFormatting sqref="P46:Q47">
    <cfRule type="expression" dxfId="122" priority="385">
      <formula>(dateformat="dmy")</formula>
    </cfRule>
  </conditionalFormatting>
  <conditionalFormatting sqref="O46">
    <cfRule type="iconSet" priority="391">
      <iconSet iconSet="4RedToBlack" showValue="0">
        <cfvo type="percent" val="0"/>
        <cfvo type="num" val="INDEX(priorities,6)"/>
        <cfvo type="num" val="INDEX(priorities,5)"/>
        <cfvo type="num" val="INDEX(priorities,4)"/>
      </iconSet>
    </cfRule>
  </conditionalFormatting>
  <conditionalFormatting sqref="N46:N47">
    <cfRule type="cellIs" dxfId="121" priority="383" stopIfTrue="1" operator="greaterThanOrEqual">
      <formula>1</formula>
    </cfRule>
    <cfRule type="dataBar" priority="384">
      <dataBar>
        <cfvo type="num" val="0"/>
        <cfvo type="num" val="1"/>
        <color theme="1" tint="0.499984740745262"/>
      </dataBar>
      <extLst>
        <ext xmlns:x14="http://schemas.microsoft.com/office/spreadsheetml/2009/9/main" uri="{B025F937-C7B1-47D3-B67F-A62EFF666E3E}">
          <x14:id>{D7CBA63F-20B0-45EE-8E77-7E957BE9EA4A}</x14:id>
        </ext>
      </extLst>
    </cfRule>
  </conditionalFormatting>
  <conditionalFormatting sqref="T46:U47 L46:L47 I46:I47">
    <cfRule type="expression" dxfId="120" priority="382">
      <formula>(dateformat="dmy")</formula>
    </cfRule>
  </conditionalFormatting>
  <conditionalFormatting sqref="P46:Q47">
    <cfRule type="expression" dxfId="119" priority="381">
      <formula>(dateformat="dmy")</formula>
    </cfRule>
  </conditionalFormatting>
  <conditionalFormatting sqref="O47">
    <cfRule type="iconSet" priority="350">
      <iconSet iconSet="4RedToBlack" showValue="0">
        <cfvo type="percent" val="0"/>
        <cfvo type="num" val="INDEX(priorities,6)"/>
        <cfvo type="num" val="INDEX(priorities,5)"/>
        <cfvo type="num" val="INDEX(priorities,4)"/>
      </iconSet>
    </cfRule>
  </conditionalFormatting>
  <conditionalFormatting sqref="C39">
    <cfRule type="expression" dxfId="118" priority="312">
      <formula>$A39=7</formula>
    </cfRule>
    <cfRule type="expression" dxfId="117" priority="313">
      <formula>$A39=6</formula>
    </cfRule>
    <cfRule type="expression" dxfId="116" priority="314">
      <formula>$A39=5</formula>
    </cfRule>
    <cfRule type="expression" dxfId="115" priority="315">
      <formula>$A39=4</formula>
    </cfRule>
    <cfRule type="expression" dxfId="114" priority="316">
      <formula>$A39=3</formula>
    </cfRule>
    <cfRule type="expression" dxfId="113" priority="317">
      <formula>$A39=2</formula>
    </cfRule>
  </conditionalFormatting>
  <conditionalFormatting sqref="Q39">
    <cfRule type="expression" dxfId="112" priority="307">
      <formula>AND($Q$10="Yes",Q39&lt;$C$10,N39&lt;1)</formula>
    </cfRule>
    <cfRule type="expression" dxfId="111" priority="308">
      <formula>AND($Q$10="Yes",Q39&lt;=$C$10+enddate_highlight_days,N39&lt;1)</formula>
    </cfRule>
  </conditionalFormatting>
  <conditionalFormatting sqref="N39">
    <cfRule type="cellIs" dxfId="110" priority="305" stopIfTrue="1" operator="greaterThanOrEqual">
      <formula>1</formula>
    </cfRule>
    <cfRule type="dataBar" priority="306">
      <dataBar>
        <cfvo type="num" val="0"/>
        <cfvo type="num" val="1"/>
        <color theme="1" tint="0.499984740745262"/>
      </dataBar>
      <extLst>
        <ext xmlns:x14="http://schemas.microsoft.com/office/spreadsheetml/2009/9/main" uri="{B025F937-C7B1-47D3-B67F-A62EFF666E3E}">
          <x14:id>{56891BC9-3DC6-49B5-BFF3-F847C15402D5}</x14:id>
        </ext>
      </extLst>
    </cfRule>
  </conditionalFormatting>
  <conditionalFormatting sqref="I39 L39 T39:U39">
    <cfRule type="expression" dxfId="109" priority="304">
      <formula>(dateformat="dmy")</formula>
    </cfRule>
  </conditionalFormatting>
  <conditionalFormatting sqref="P39:Q39">
    <cfRule type="expression" dxfId="108" priority="303">
      <formula>(dateformat="dmy")</formula>
    </cfRule>
  </conditionalFormatting>
  <conditionalFormatting sqref="O39">
    <cfRule type="iconSet" priority="309">
      <iconSet iconSet="4RedToBlack" showValue="0">
        <cfvo type="percent" val="0"/>
        <cfvo type="num" val="INDEX(priorities,6)"/>
        <cfvo type="num" val="INDEX(priorities,5)"/>
        <cfvo type="num" val="INDEX(priorities,4)"/>
      </iconSet>
    </cfRule>
  </conditionalFormatting>
  <conditionalFormatting sqref="N39">
    <cfRule type="cellIs" dxfId="107" priority="301" stopIfTrue="1" operator="greaterThanOrEqual">
      <formula>1</formula>
    </cfRule>
    <cfRule type="dataBar" priority="302">
      <dataBar>
        <cfvo type="num" val="0"/>
        <cfvo type="num" val="1"/>
        <color theme="1" tint="0.499984740745262"/>
      </dataBar>
      <extLst>
        <ext xmlns:x14="http://schemas.microsoft.com/office/spreadsheetml/2009/9/main" uri="{B025F937-C7B1-47D3-B67F-A62EFF666E3E}">
          <x14:id>{C26C7DCF-0DDD-492A-B804-2FC2ACFA9C56}</x14:id>
        </ext>
      </extLst>
    </cfRule>
  </conditionalFormatting>
  <conditionalFormatting sqref="T39:U39 L39 I39">
    <cfRule type="expression" dxfId="106" priority="300">
      <formula>(dateformat="dmy")</formula>
    </cfRule>
  </conditionalFormatting>
  <conditionalFormatting sqref="P39:Q39">
    <cfRule type="expression" dxfId="105" priority="299">
      <formula>(dateformat="dmy")</formula>
    </cfRule>
  </conditionalFormatting>
  <conditionalFormatting sqref="Q38">
    <cfRule type="expression" dxfId="104" priority="229">
      <formula>AND($Q$10="Yes",Q38&lt;$C$10,N38&lt;1)</formula>
    </cfRule>
    <cfRule type="expression" dxfId="103" priority="230">
      <formula>AND($Q$10="Yes",Q38&lt;=$C$10+enddate_highlight_days,N38&lt;1)</formula>
    </cfRule>
  </conditionalFormatting>
  <conditionalFormatting sqref="N38">
    <cfRule type="cellIs" dxfId="102" priority="227" stopIfTrue="1" operator="greaterThanOrEqual">
      <formula>1</formula>
    </cfRule>
    <cfRule type="dataBar" priority="228">
      <dataBar>
        <cfvo type="num" val="0"/>
        <cfvo type="num" val="1"/>
        <color theme="1" tint="0.499984740745262"/>
      </dataBar>
      <extLst>
        <ext xmlns:x14="http://schemas.microsoft.com/office/spreadsheetml/2009/9/main" uri="{B025F937-C7B1-47D3-B67F-A62EFF666E3E}">
          <x14:id>{490D49FA-6A98-4482-A713-1E23A282406B}</x14:id>
        </ext>
      </extLst>
    </cfRule>
  </conditionalFormatting>
  <conditionalFormatting sqref="I38 L38 T38:U38">
    <cfRule type="expression" dxfId="101" priority="226">
      <formula>(dateformat="dmy")</formula>
    </cfRule>
  </conditionalFormatting>
  <conditionalFormatting sqref="P38:Q38">
    <cfRule type="expression" dxfId="100" priority="225">
      <formula>(dateformat="dmy")</formula>
    </cfRule>
  </conditionalFormatting>
  <conditionalFormatting sqref="O38">
    <cfRule type="iconSet" priority="231">
      <iconSet iconSet="4RedToBlack" showValue="0">
        <cfvo type="percent" val="0"/>
        <cfvo type="num" val="INDEX(priorities,6)"/>
        <cfvo type="num" val="INDEX(priorities,5)"/>
        <cfvo type="num" val="INDEX(priorities,4)"/>
      </iconSet>
    </cfRule>
  </conditionalFormatting>
  <conditionalFormatting sqref="N38">
    <cfRule type="cellIs" dxfId="99" priority="223" stopIfTrue="1" operator="greaterThanOrEqual">
      <formula>1</formula>
    </cfRule>
    <cfRule type="dataBar" priority="224">
      <dataBar>
        <cfvo type="num" val="0"/>
        <cfvo type="num" val="1"/>
        <color theme="1" tint="0.499984740745262"/>
      </dataBar>
      <extLst>
        <ext xmlns:x14="http://schemas.microsoft.com/office/spreadsheetml/2009/9/main" uri="{B025F937-C7B1-47D3-B67F-A62EFF666E3E}">
          <x14:id>{6648313B-E169-4898-9F6D-6C48A7640EA4}</x14:id>
        </ext>
      </extLst>
    </cfRule>
  </conditionalFormatting>
  <conditionalFormatting sqref="T38:U38 L38 I38">
    <cfRule type="expression" dxfId="98" priority="222">
      <formula>(dateformat="dmy")</formula>
    </cfRule>
  </conditionalFormatting>
  <conditionalFormatting sqref="P38:Q38">
    <cfRule type="expression" dxfId="97" priority="221">
      <formula>(dateformat="dmy")</formula>
    </cfRule>
  </conditionalFormatting>
  <conditionalFormatting sqref="C44">
    <cfRule type="expression" dxfId="96" priority="191">
      <formula>$A44=7</formula>
    </cfRule>
    <cfRule type="expression" dxfId="95" priority="192">
      <formula>$A44=6</formula>
    </cfRule>
    <cfRule type="expression" dxfId="94" priority="193">
      <formula>$A44=5</formula>
    </cfRule>
    <cfRule type="expression" dxfId="93" priority="194">
      <formula>$A44=4</formula>
    </cfRule>
    <cfRule type="expression" dxfId="92" priority="195">
      <formula>$A44=3</formula>
    </cfRule>
    <cfRule type="expression" dxfId="91" priority="196">
      <formula>$A44=2</formula>
    </cfRule>
  </conditionalFormatting>
  <conditionalFormatting sqref="Q44">
    <cfRule type="expression" dxfId="90" priority="188">
      <formula>AND($Q$10="Yes",Q44&lt;$C$10,N44&lt;1)</formula>
    </cfRule>
    <cfRule type="expression" dxfId="89" priority="189">
      <formula>AND($Q$10="Yes",Q44&lt;=$C$10+enddate_highlight_days,N44&lt;1)</formula>
    </cfRule>
  </conditionalFormatting>
  <conditionalFormatting sqref="N44">
    <cfRule type="cellIs" dxfId="88" priority="186" stopIfTrue="1" operator="greaterThanOrEqual">
      <formula>1</formula>
    </cfRule>
    <cfRule type="dataBar" priority="187">
      <dataBar>
        <cfvo type="num" val="0"/>
        <cfvo type="num" val="1"/>
        <color theme="1" tint="0.499984740745262"/>
      </dataBar>
      <extLst>
        <ext xmlns:x14="http://schemas.microsoft.com/office/spreadsheetml/2009/9/main" uri="{B025F937-C7B1-47D3-B67F-A62EFF666E3E}">
          <x14:id>{79D9D2E5-04BF-4640-8855-95488E907AE1}</x14:id>
        </ext>
      </extLst>
    </cfRule>
  </conditionalFormatting>
  <conditionalFormatting sqref="I44 L44 T44:U44">
    <cfRule type="expression" dxfId="87" priority="185">
      <formula>(dateformat="dmy")</formula>
    </cfRule>
  </conditionalFormatting>
  <conditionalFormatting sqref="P44:Q44">
    <cfRule type="expression" dxfId="86" priority="184">
      <formula>(dateformat="dmy")</formula>
    </cfRule>
  </conditionalFormatting>
  <conditionalFormatting sqref="O44">
    <cfRule type="iconSet" priority="190">
      <iconSet iconSet="4RedToBlack" showValue="0">
        <cfvo type="percent" val="0"/>
        <cfvo type="num" val="INDEX(priorities,6)"/>
        <cfvo type="num" val="INDEX(priorities,5)"/>
        <cfvo type="num" val="INDEX(priorities,4)"/>
      </iconSet>
    </cfRule>
  </conditionalFormatting>
  <conditionalFormatting sqref="N44">
    <cfRule type="cellIs" dxfId="85" priority="182" stopIfTrue="1" operator="greaterThanOrEqual">
      <formula>1</formula>
    </cfRule>
    <cfRule type="dataBar" priority="183">
      <dataBar>
        <cfvo type="num" val="0"/>
        <cfvo type="num" val="1"/>
        <color theme="1" tint="0.499984740745262"/>
      </dataBar>
      <extLst>
        <ext xmlns:x14="http://schemas.microsoft.com/office/spreadsheetml/2009/9/main" uri="{B025F937-C7B1-47D3-B67F-A62EFF666E3E}">
          <x14:id>{17D268F1-89D0-4D3D-8E6A-0E184E5F28E3}</x14:id>
        </ext>
      </extLst>
    </cfRule>
  </conditionalFormatting>
  <conditionalFormatting sqref="T44:U44 L44 I44">
    <cfRule type="expression" dxfId="84" priority="181">
      <formula>(dateformat="dmy")</formula>
    </cfRule>
  </conditionalFormatting>
  <conditionalFormatting sqref="P44:Q44">
    <cfRule type="expression" dxfId="83" priority="180">
      <formula>(dateformat="dmy")</formula>
    </cfRule>
  </conditionalFormatting>
  <conditionalFormatting sqref="N41 N47">
    <cfRule type="cellIs" dxfId="82" priority="145" stopIfTrue="1" operator="greaterThanOrEqual">
      <formula>1</formula>
    </cfRule>
    <cfRule type="dataBar" priority="146">
      <dataBar>
        <cfvo type="num" val="0"/>
        <cfvo type="num" val="1"/>
        <color theme="1" tint="0.499984740745262"/>
      </dataBar>
      <extLst>
        <ext xmlns:x14="http://schemas.microsoft.com/office/spreadsheetml/2009/9/main" uri="{B025F937-C7B1-47D3-B67F-A62EFF666E3E}">
          <x14:id>{C4739E3F-5960-48F9-9F1B-D60EACCE9410}</x14:id>
        </ext>
      </extLst>
    </cfRule>
  </conditionalFormatting>
  <conditionalFormatting sqref="I41 L41 T41:U41 T47:U47 L47 I47">
    <cfRule type="expression" dxfId="81" priority="144">
      <formula>(dateformat="dmy")</formula>
    </cfRule>
  </conditionalFormatting>
  <conditionalFormatting sqref="P41:Q41 P47:Q47">
    <cfRule type="expression" dxfId="80" priority="143">
      <formula>(dateformat="dmy")</formula>
    </cfRule>
  </conditionalFormatting>
  <conditionalFormatting sqref="O41">
    <cfRule type="iconSet" priority="149">
      <iconSet iconSet="4RedToBlack" showValue="0">
        <cfvo type="percent" val="0"/>
        <cfvo type="num" val="INDEX(priorities,6)"/>
        <cfvo type="num" val="INDEX(priorities,5)"/>
        <cfvo type="num" val="INDEX(priorities,4)"/>
      </iconSet>
    </cfRule>
  </conditionalFormatting>
  <conditionalFormatting sqref="N41 N47">
    <cfRule type="cellIs" dxfId="79" priority="141" stopIfTrue="1" operator="greaterThanOrEqual">
      <formula>1</formula>
    </cfRule>
    <cfRule type="dataBar" priority="142">
      <dataBar>
        <cfvo type="num" val="0"/>
        <cfvo type="num" val="1"/>
        <color theme="1" tint="0.499984740745262"/>
      </dataBar>
      <extLst>
        <ext xmlns:x14="http://schemas.microsoft.com/office/spreadsheetml/2009/9/main" uri="{B025F937-C7B1-47D3-B67F-A62EFF666E3E}">
          <x14:id>{9588BFDE-91AC-453F-9E9D-40609ABD7AC7}</x14:id>
        </ext>
      </extLst>
    </cfRule>
  </conditionalFormatting>
  <conditionalFormatting sqref="T41:U41 L41 I41 I47 L47 T47:U47">
    <cfRule type="expression" dxfId="78" priority="140">
      <formula>(dateformat="dmy")</formula>
    </cfRule>
  </conditionalFormatting>
  <conditionalFormatting sqref="P41:Q41 P47:Q47">
    <cfRule type="expression" dxfId="77" priority="139">
      <formula>(dateformat="dmy")</formula>
    </cfRule>
  </conditionalFormatting>
  <conditionalFormatting sqref="Q42">
    <cfRule type="expression" dxfId="76" priority="109">
      <formula>AND($Q$10="Yes",Q42&lt;$C$10,N42&lt;1)</formula>
    </cfRule>
    <cfRule type="expression" dxfId="75" priority="110">
      <formula>AND($Q$10="Yes",Q42&lt;=$C$10+enddate_highlight_days,N42&lt;1)</formula>
    </cfRule>
  </conditionalFormatting>
  <conditionalFormatting sqref="C42">
    <cfRule type="expression" dxfId="74" priority="111">
      <formula>$A42=7</formula>
    </cfRule>
    <cfRule type="expression" dxfId="73" priority="112">
      <formula>$A42=6</formula>
    </cfRule>
    <cfRule type="expression" dxfId="72" priority="113">
      <formula>$A42=5</formula>
    </cfRule>
    <cfRule type="expression" dxfId="71" priority="114">
      <formula>$A42=4</formula>
    </cfRule>
    <cfRule type="expression" dxfId="70" priority="115">
      <formula>$A42=3</formula>
    </cfRule>
    <cfRule type="expression" dxfId="69" priority="116">
      <formula>$A42=2</formula>
    </cfRule>
  </conditionalFormatting>
  <conditionalFormatting sqref="N42">
    <cfRule type="cellIs" dxfId="68" priority="104" stopIfTrue="1" operator="greaterThanOrEqual">
      <formula>1</formula>
    </cfRule>
    <cfRule type="dataBar" priority="105">
      <dataBar>
        <cfvo type="num" val="0"/>
        <cfvo type="num" val="1"/>
        <color theme="1" tint="0.499984740745262"/>
      </dataBar>
      <extLst>
        <ext xmlns:x14="http://schemas.microsoft.com/office/spreadsheetml/2009/9/main" uri="{B025F937-C7B1-47D3-B67F-A62EFF666E3E}">
          <x14:id>{F78B7DCA-D503-4B35-9AC1-B62EAC826A6E}</x14:id>
        </ext>
      </extLst>
    </cfRule>
  </conditionalFormatting>
  <conditionalFormatting sqref="I42 L42 T42:U42">
    <cfRule type="expression" dxfId="67" priority="103">
      <formula>(dateformat="dmy")</formula>
    </cfRule>
  </conditionalFormatting>
  <conditionalFormatting sqref="P42:Q42">
    <cfRule type="expression" dxfId="66" priority="102">
      <formula>(dateformat="dmy")</formula>
    </cfRule>
  </conditionalFormatting>
  <conditionalFormatting sqref="O42">
    <cfRule type="iconSet" priority="106">
      <iconSet iconSet="4RedToBlack" showValue="0">
        <cfvo type="percent" val="0"/>
        <cfvo type="num" val="INDEX(priorities,6)"/>
        <cfvo type="num" val="INDEX(priorities,5)"/>
        <cfvo type="num" val="INDEX(priorities,4)"/>
      </iconSet>
    </cfRule>
  </conditionalFormatting>
  <conditionalFormatting sqref="N42">
    <cfRule type="cellIs" dxfId="65" priority="100" stopIfTrue="1" operator="greaterThanOrEqual">
      <formula>1</formula>
    </cfRule>
    <cfRule type="dataBar" priority="101">
      <dataBar>
        <cfvo type="num" val="0"/>
        <cfvo type="num" val="1"/>
        <color theme="1" tint="0.499984740745262"/>
      </dataBar>
      <extLst>
        <ext xmlns:x14="http://schemas.microsoft.com/office/spreadsheetml/2009/9/main" uri="{B025F937-C7B1-47D3-B67F-A62EFF666E3E}">
          <x14:id>{CD1D6982-A44C-4FAB-9BE8-6918D010DA05}</x14:id>
        </ext>
      </extLst>
    </cfRule>
  </conditionalFormatting>
  <conditionalFormatting sqref="T42:U42 L42 I42">
    <cfRule type="expression" dxfId="64" priority="99">
      <formula>(dateformat="dmy")</formula>
    </cfRule>
  </conditionalFormatting>
  <conditionalFormatting sqref="P42:Q42">
    <cfRule type="expression" dxfId="63" priority="98">
      <formula>(dateformat="dmy")</formula>
    </cfRule>
  </conditionalFormatting>
  <conditionalFormatting sqref="Q43">
    <cfRule type="expression" dxfId="62" priority="68">
      <formula>AND($Q$10="Yes",Q43&lt;$C$10,N43&lt;1)</formula>
    </cfRule>
    <cfRule type="expression" dxfId="61" priority="69">
      <formula>AND($Q$10="Yes",Q43&lt;=$C$10+enddate_highlight_days,N43&lt;1)</formula>
    </cfRule>
  </conditionalFormatting>
  <conditionalFormatting sqref="C43">
    <cfRule type="expression" dxfId="60" priority="70">
      <formula>$A43=7</formula>
    </cfRule>
    <cfRule type="expression" dxfId="59" priority="71">
      <formula>$A43=6</formula>
    </cfRule>
    <cfRule type="expression" dxfId="58" priority="72">
      <formula>$A43=5</formula>
    </cfRule>
    <cfRule type="expression" dxfId="57" priority="73">
      <formula>$A43=4</formula>
    </cfRule>
    <cfRule type="expression" dxfId="56" priority="74">
      <formula>$A43=3</formula>
    </cfRule>
    <cfRule type="expression" dxfId="55" priority="75">
      <formula>$A43=2</formula>
    </cfRule>
  </conditionalFormatting>
  <conditionalFormatting sqref="N43">
    <cfRule type="cellIs" dxfId="54" priority="63" stopIfTrue="1" operator="greaterThanOrEqual">
      <formula>1</formula>
    </cfRule>
    <cfRule type="dataBar" priority="64">
      <dataBar>
        <cfvo type="num" val="0"/>
        <cfvo type="num" val="1"/>
        <color theme="1" tint="0.499984740745262"/>
      </dataBar>
      <extLst>
        <ext xmlns:x14="http://schemas.microsoft.com/office/spreadsheetml/2009/9/main" uri="{B025F937-C7B1-47D3-B67F-A62EFF666E3E}">
          <x14:id>{91D1659E-3BED-46A2-9525-566FB9C69946}</x14:id>
        </ext>
      </extLst>
    </cfRule>
  </conditionalFormatting>
  <conditionalFormatting sqref="I43 L43 T43:U43">
    <cfRule type="expression" dxfId="53" priority="62">
      <formula>(dateformat="dmy")</formula>
    </cfRule>
  </conditionalFormatting>
  <conditionalFormatting sqref="P43:Q43">
    <cfRule type="expression" dxfId="52" priority="61">
      <formula>(dateformat="dmy")</formula>
    </cfRule>
  </conditionalFormatting>
  <conditionalFormatting sqref="O43">
    <cfRule type="iconSet" priority="65">
      <iconSet iconSet="4RedToBlack" showValue="0">
        <cfvo type="percent" val="0"/>
        <cfvo type="num" val="INDEX(priorities,6)"/>
        <cfvo type="num" val="INDEX(priorities,5)"/>
        <cfvo type="num" val="INDEX(priorities,4)"/>
      </iconSet>
    </cfRule>
  </conditionalFormatting>
  <conditionalFormatting sqref="N43">
    <cfRule type="cellIs" dxfId="51" priority="59" stopIfTrue="1" operator="greaterThanOrEqual">
      <formula>1</formula>
    </cfRule>
    <cfRule type="dataBar" priority="60">
      <dataBar>
        <cfvo type="num" val="0"/>
        <cfvo type="num" val="1"/>
        <color theme="1" tint="0.499984740745262"/>
      </dataBar>
      <extLst>
        <ext xmlns:x14="http://schemas.microsoft.com/office/spreadsheetml/2009/9/main" uri="{B025F937-C7B1-47D3-B67F-A62EFF666E3E}">
          <x14:id>{97790D96-B974-47D0-98B0-9EBDAB29A404}</x14:id>
        </ext>
      </extLst>
    </cfRule>
  </conditionalFormatting>
  <conditionalFormatting sqref="T43:U43 L43 I43">
    <cfRule type="expression" dxfId="50" priority="58">
      <formula>(dateformat="dmy")</formula>
    </cfRule>
  </conditionalFormatting>
  <conditionalFormatting sqref="P43:Q43">
    <cfRule type="expression" dxfId="49" priority="57">
      <formula>(dateformat="dmy")</formula>
    </cfRule>
  </conditionalFormatting>
  <conditionalFormatting sqref="N48">
    <cfRule type="cellIs" dxfId="48" priority="25" stopIfTrue="1" operator="greaterThanOrEqual">
      <formula>1</formula>
    </cfRule>
    <cfRule type="dataBar" priority="26">
      <dataBar>
        <cfvo type="num" val="0"/>
        <cfvo type="num" val="1"/>
        <color theme="1" tint="0.499984740745262"/>
      </dataBar>
      <extLst>
        <ext xmlns:x14="http://schemas.microsoft.com/office/spreadsheetml/2009/9/main" uri="{B025F937-C7B1-47D3-B67F-A62EFF666E3E}">
          <x14:id>{0746FFDE-3766-44E7-8D23-88749B090993}</x14:id>
        </ext>
      </extLst>
    </cfRule>
  </conditionalFormatting>
  <conditionalFormatting sqref="T48:U48 L48 I48 P48:Q48">
    <cfRule type="expression" dxfId="47" priority="22">
      <formula>(dateformat="dmy")</formula>
    </cfRule>
  </conditionalFormatting>
  <conditionalFormatting sqref="Q48">
    <cfRule type="expression" dxfId="46" priority="27">
      <formula>AND($Q$10="Yes",Q48&lt;$C$10,N48&lt;1)</formula>
    </cfRule>
    <cfRule type="expression" dxfId="45" priority="28">
      <formula>AND($Q$10="Yes",Q48&lt;=$C$10+enddate_highlight_days,N48&lt;1)</formula>
    </cfRule>
  </conditionalFormatting>
  <conditionalFormatting sqref="C48">
    <cfRule type="expression" dxfId="44" priority="29">
      <formula>$A48=7</formula>
    </cfRule>
    <cfRule type="expression" dxfId="43" priority="30">
      <formula>$A48=6</formula>
    </cfRule>
    <cfRule type="expression" dxfId="42" priority="31">
      <formula>$A48=5</formula>
    </cfRule>
    <cfRule type="expression" dxfId="41" priority="32">
      <formula>$A48=4</formula>
    </cfRule>
    <cfRule type="expression" dxfId="40" priority="33">
      <formula>$A48=3</formula>
    </cfRule>
    <cfRule type="expression" dxfId="39" priority="34">
      <formula>$A48=2</formula>
    </cfRule>
  </conditionalFormatting>
  <conditionalFormatting sqref="W48:ED48">
    <cfRule type="expression" dxfId="38" priority="23">
      <formula>AND(W$5&lt;=$C$10,$C$10&lt;=W$6)</formula>
    </cfRule>
    <cfRule type="expression" dxfId="37" priority="24">
      <formula>AND($U$4="Yes",$U48&gt;=W$5,$T48&lt;=W$6)</formula>
    </cfRule>
    <cfRule type="expression" dxfId="36" priority="35">
      <formula>AND($U$4="Yes",NOT(ISBLANK($U$9)),$M48&lt;&gt;"M",$U48&gt;=W$5,$T48&lt;=W$6)</formula>
    </cfRule>
    <cfRule type="expression" dxfId="35" priority="36">
      <formula>AND($Q$4="Daily",show_percent_complete="Yes",$P48&lt;=W$6,ROUNDDOWN(($Q48-$P48+1)*$N48,0)+$P48-1&gt;=W$5)</formula>
    </cfRule>
    <cfRule type="expression" dxfId="34" priority="37" stopIfTrue="1">
      <formula>AND(OR($M48="b",$M48=""),$P48&lt;=W$6,$Q48&gt;=W$5)</formula>
    </cfRule>
    <cfRule type="expression" dxfId="33" priority="38" stopIfTrue="1">
      <formula>AND($M48="K",$P48&lt;=W$6,$Q48&gt;=W$5)</formula>
    </cfRule>
    <cfRule type="expression" dxfId="32" priority="39" stopIfTrue="1">
      <formula>AND($M48="x",$P48&lt;=W$6,$Q48&gt;=W$5)</formula>
    </cfRule>
    <cfRule type="expression" dxfId="31" priority="40" stopIfTrue="1">
      <formula>AND($M48="G",$P48&lt;=W$6,$Q48&gt;=W$5)</formula>
    </cfRule>
    <cfRule type="expression" dxfId="30" priority="41" stopIfTrue="1">
      <formula>AND($M48="P",$P48&lt;=W$6,$Q48&gt;=W$5)</formula>
    </cfRule>
    <cfRule type="expression" dxfId="29" priority="42" stopIfTrue="1">
      <formula>AND($M48="Y",$P48&lt;=W$6,$Q48&gt;=W$5)</formula>
    </cfRule>
    <cfRule type="expression" dxfId="28" priority="43" stopIfTrue="1">
      <formula>AND($M48="O",$P48&lt;=W$6,$Q48&gt;=W$5)</formula>
    </cfRule>
    <cfRule type="expression" dxfId="27" priority="44" stopIfTrue="1">
      <formula>AND($M48="R",$P48&lt;=W$6,$Q48&gt;=W$5)</formula>
    </cfRule>
    <cfRule type="expression" dxfId="26" priority="45" stopIfTrue="1">
      <formula>AND($M48=1,$P48&lt;=W$6,$Q48&gt;=W$5)</formula>
    </cfRule>
    <cfRule type="expression" dxfId="25" priority="46" stopIfTrue="1">
      <formula>AND($M48=2,$P48&lt;=W$6,$Q48&gt;=W$5)</formula>
    </cfRule>
    <cfRule type="expression" dxfId="24" priority="47" stopIfTrue="1">
      <formula>AND($M48=3,$P48&lt;=W$6,$Q48&gt;=W$5)</formula>
    </cfRule>
    <cfRule type="expression" dxfId="23" priority="48" stopIfTrue="1">
      <formula>AND($M48=4,$P48&lt;=W$6,$Q48&gt;=W$5)</formula>
    </cfRule>
    <cfRule type="expression" dxfId="22" priority="49" stopIfTrue="1">
      <formula>AND($M48=5,$P48&lt;=W$6,$Q48&gt;=W$5)</formula>
    </cfRule>
    <cfRule type="expression" dxfId="21" priority="50" stopIfTrue="1">
      <formula>AND($M48=6,$P48&lt;=W$6,$Q48&gt;=W$5)</formula>
    </cfRule>
    <cfRule type="expression" dxfId="20" priority="51" stopIfTrue="1">
      <formula>AND($M48=7,$P48&lt;=W$6,$Q48&gt;=W$5)</formula>
    </cfRule>
    <cfRule type="expression" dxfId="19" priority="52" stopIfTrue="1">
      <formula>AND($M48="M",$P48&lt;=W$6,$Q48&gt;=W$5)</formula>
    </cfRule>
    <cfRule type="expression" dxfId="18" priority="53" stopIfTrue="1">
      <formula>AND($Q$10="Yes",show_overdue_in_chart="Yes",$N48&lt;1,$P48&lt;X$5,$C$10&gt;=W$5)</formula>
    </cfRule>
    <cfRule type="expression" dxfId="17" priority="54" stopIfTrue="1">
      <formula>AND($P48&lt;=W$6,$Q48&gt;=W$5)</formula>
    </cfRule>
    <cfRule type="expression" dxfId="16" priority="55">
      <formula>IF($Q$4&lt;&gt;"Weekly",MOD(COLUMN()-COLUMN($W$5),IF($Q$4="Daily",7,MONTH(W$5)=1))=0,FALSE)</formula>
    </cfRule>
    <cfRule type="expression" dxfId="15" priority="56">
      <formula>W$8=1</formula>
    </cfRule>
  </conditionalFormatting>
  <conditionalFormatting sqref="N48">
    <cfRule type="cellIs" dxfId="14" priority="20" stopIfTrue="1" operator="greaterThanOrEqual">
      <formula>1</formula>
    </cfRule>
    <cfRule type="dataBar" priority="21">
      <dataBar>
        <cfvo type="num" val="0"/>
        <cfvo type="num" val="1"/>
        <color theme="1" tint="0.499984740745262"/>
      </dataBar>
      <extLst>
        <ext xmlns:x14="http://schemas.microsoft.com/office/spreadsheetml/2009/9/main" uri="{B025F937-C7B1-47D3-B67F-A62EFF666E3E}">
          <x14:id>{46AE0073-324C-4914-A07D-59317A1F0C77}</x14:id>
        </ext>
      </extLst>
    </cfRule>
  </conditionalFormatting>
  <conditionalFormatting sqref="T48:U48 L48 I48">
    <cfRule type="expression" dxfId="13" priority="19">
      <formula>(dateformat="dmy")</formula>
    </cfRule>
  </conditionalFormatting>
  <conditionalFormatting sqref="P48:Q48">
    <cfRule type="expression" dxfId="12" priority="18">
      <formula>(dateformat="dmy")</formula>
    </cfRule>
  </conditionalFormatting>
  <conditionalFormatting sqref="N48">
    <cfRule type="cellIs" dxfId="11" priority="16" stopIfTrue="1" operator="greaterThanOrEqual">
      <formula>1</formula>
    </cfRule>
    <cfRule type="dataBar" priority="17">
      <dataBar>
        <cfvo type="num" val="0"/>
        <cfvo type="num" val="1"/>
        <color theme="1" tint="0.499984740745262"/>
      </dataBar>
      <extLst>
        <ext xmlns:x14="http://schemas.microsoft.com/office/spreadsheetml/2009/9/main" uri="{B025F937-C7B1-47D3-B67F-A62EFF666E3E}">
          <x14:id>{F9E33FA8-770C-432D-AF51-2D742FB77EFD}</x14:id>
        </ext>
      </extLst>
    </cfRule>
  </conditionalFormatting>
  <conditionalFormatting sqref="I48 L48 T48:U48">
    <cfRule type="expression" dxfId="10" priority="15">
      <formula>(dateformat="dmy")</formula>
    </cfRule>
  </conditionalFormatting>
  <conditionalFormatting sqref="P48:Q48">
    <cfRule type="expression" dxfId="9" priority="14">
      <formula>(dateformat="dmy")</formula>
    </cfRule>
  </conditionalFormatting>
  <conditionalFormatting sqref="N48">
    <cfRule type="cellIs" dxfId="8" priority="12" stopIfTrue="1" operator="greaterThanOrEqual">
      <formula>1</formula>
    </cfRule>
    <cfRule type="dataBar" priority="13">
      <dataBar>
        <cfvo type="num" val="0"/>
        <cfvo type="num" val="1"/>
        <color theme="1" tint="0.499984740745262"/>
      </dataBar>
      <extLst>
        <ext xmlns:x14="http://schemas.microsoft.com/office/spreadsheetml/2009/9/main" uri="{B025F937-C7B1-47D3-B67F-A62EFF666E3E}">
          <x14:id>{F3A9B216-42B7-4A4C-BC81-0749919F2590}</x14:id>
        </ext>
      </extLst>
    </cfRule>
  </conditionalFormatting>
  <conditionalFormatting sqref="T48:U48 L48 I48">
    <cfRule type="expression" dxfId="7" priority="11">
      <formula>(dateformat="dmy")</formula>
    </cfRule>
  </conditionalFormatting>
  <conditionalFormatting sqref="P48:Q48">
    <cfRule type="expression" dxfId="6" priority="10">
      <formula>(dateformat="dmy")</formula>
    </cfRule>
  </conditionalFormatting>
  <conditionalFormatting sqref="O48">
    <cfRule type="iconSet" priority="9">
      <iconSet iconSet="4RedToBlack" showValue="0">
        <cfvo type="percent" val="0"/>
        <cfvo type="num" val="INDEX(priorities,6)"/>
        <cfvo type="num" val="INDEX(priorities,5)"/>
        <cfvo type="num" val="INDEX(priorities,4)"/>
      </iconSet>
    </cfRule>
  </conditionalFormatting>
  <conditionalFormatting sqref="N48">
    <cfRule type="cellIs" dxfId="5" priority="7" stopIfTrue="1" operator="greaterThanOrEqual">
      <formula>1</formula>
    </cfRule>
    <cfRule type="dataBar" priority="8">
      <dataBar>
        <cfvo type="num" val="0"/>
        <cfvo type="num" val="1"/>
        <color theme="1" tint="0.499984740745262"/>
      </dataBar>
      <extLst>
        <ext xmlns:x14="http://schemas.microsoft.com/office/spreadsheetml/2009/9/main" uri="{B025F937-C7B1-47D3-B67F-A62EFF666E3E}">
          <x14:id>{E1EEB796-4EC1-4D81-8950-1AC95E2ADC73}</x14:id>
        </ext>
      </extLst>
    </cfRule>
  </conditionalFormatting>
  <conditionalFormatting sqref="T48:U48 L48 I48">
    <cfRule type="expression" dxfId="4" priority="6">
      <formula>(dateformat="dmy")</formula>
    </cfRule>
  </conditionalFormatting>
  <conditionalFormatting sqref="P48:Q48">
    <cfRule type="expression" dxfId="3" priority="5">
      <formula>(dateformat="dmy")</formula>
    </cfRule>
  </conditionalFormatting>
  <conditionalFormatting sqref="N48">
    <cfRule type="cellIs" dxfId="2" priority="3" stopIfTrue="1" operator="greaterThanOrEqual">
      <formula>1</formula>
    </cfRule>
    <cfRule type="dataBar" priority="4">
      <dataBar>
        <cfvo type="num" val="0"/>
        <cfvo type="num" val="1"/>
        <color theme="1" tint="0.499984740745262"/>
      </dataBar>
      <extLst>
        <ext xmlns:x14="http://schemas.microsoft.com/office/spreadsheetml/2009/9/main" uri="{B025F937-C7B1-47D3-B67F-A62EFF666E3E}">
          <x14:id>{E0E40233-9C2C-411A-A10A-07413A24B8B3}</x14:id>
        </ext>
      </extLst>
    </cfRule>
  </conditionalFormatting>
  <conditionalFormatting sqref="I48 L48 T48:U48">
    <cfRule type="expression" dxfId="1" priority="2">
      <formula>(dateformat="dmy")</formula>
    </cfRule>
  </conditionalFormatting>
  <conditionalFormatting sqref="P48:Q48">
    <cfRule type="expression" dxfId="0" priority="1">
      <formula>(dateformat="dmy")</formula>
    </cfRule>
  </conditionalFormatting>
  <dataValidations count="40">
    <dataValidation type="list" allowBlank="1" promptTitle="Display Planned Dates in Chart?" prompt="Choose whether to display the planned schedule in the Gantt Chart." sqref="U4" xr:uid="{C604F649-83B9-4ACE-90E5-9CDFBE18B100}">
      <formula1>"Yes,No"</formula1>
    </dataValidation>
    <dataValidation type="list" allowBlank="1" promptTitle="Show (Highlight) Overdue Tasks" prompt="Use this option to highlight the end dates for overdue tasks red and tasks approaching the due date orange. See the Help &amp; Settings worksheet to change the urgency days and other options." sqref="Q10" xr:uid="{758BF9BF-413B-4C6E-934B-980F49ECF05B}">
      <formula1>"Yes,No"</formula1>
    </dataValidation>
    <dataValidation type="list" allowBlank="1" showInputMessage="1" showErrorMessage="1" sqref="Q5:Q6" xr:uid="{00000000-0002-0000-0000-000000000000}">
      <formula1>"Daily,Weekly,Monthly,Quarterly"</formula1>
    </dataValidation>
    <dataValidation type="list" allowBlank="1" showErrorMessage="1" promptTitle="Change the Gantt Chart View" prompt="Use this drop-down to change the Gantt chart view to Daily, Weekly, Monthly or Quarterly if you want to see a larger range of dates. Note that the weekly, monthly and quarterly views result in a loss of detail." sqref="Q4" xr:uid="{11FB1601-C387-4A2B-9EDF-414BE92E857D}">
      <formula1>"Daily,Weekly,Monthly,Quarterly"</formula1>
    </dataValidation>
    <dataValidation allowBlank="1" showErrorMessage="1" promptTitle="Scroll the Gantt Chart" prompt="Enter a number to change the first week, month, or year shown in the Gantt chart area (relative to the project Start date)." sqref="Q9" xr:uid="{4E2875C5-C5FD-4662-9950-6D2299DE7427}"/>
    <dataValidation allowBlank="1" showInputMessage="1" showErrorMessage="1" promptTitle="Fill Pattern for Planned Dates" prompt="If you do not see a cross-hatch fill pattern in this cell, then the version of Excel you are using does not permit cross-hatch fill patterns. If that is the case, enter an &quot;X&quot; in this cell to see the Planned Schedule using an alternate method." sqref="T9" xr:uid="{853107C3-63A2-4463-B628-5AC52C0907BD}"/>
    <dataValidation allowBlank="1" showInputMessage="1" showErrorMessage="1" promptTitle="Calculated Work Days" prompt="This column is mainly for reference and can be hidden if not needed. It is useful when you want to create your own formulas that reference work days (such as calculating an overall percent complete - see the Help &amp; Settings worksheet)." sqref="R11:R12" xr:uid="{E514AE3F-94DD-44E5-97A3-C59001D931F4}"/>
    <dataValidation allowBlank="1" showInputMessage="1" showErrorMessage="1" promptTitle="Calculated Calendar Days" prompt="This column is calculated as the End date minus the Start date plus 1 day (plus 1 because a task that starts and ends on the same day has a duration of 1 day). This column is mainly for reference, and can be hidden if not needed." sqref="S11:S12" xr:uid="{A86448A9-CA80-418D-A188-64580BBAD7E6}"/>
    <dataValidation allowBlank="1" showInputMessage="1" showErrorMessage="1" promptTitle="Calculated End Date" prompt="This column is used to create the Gantt chart. It is calculated based on the inputs you enter in the Task Start and Duration columns." sqref="Q11:Q12" xr:uid="{A3E69591-E278-471F-BBAB-2A0E87E8AE29}"/>
    <dataValidation allowBlank="1" showInputMessage="1" showErrorMessage="1" promptTitle="Calculated Start Date" prompt="This column used to create the Gantt chart. It is calculated based on the inputs you enter in the Task Start and Duration columns." sqref="P11:P12" xr:uid="{E12FB373-A126-4A6D-BD1F-B7EA1F18DA65}"/>
    <dataValidation allowBlank="1" showInputMessage="1" showErrorMessage="1" promptTitle="Priority" prompt="This optional column is used to mark the task priority as needed. You can use the values in the drop-down list or enter numbers 3,2,1,0 for Very High, High, Medium, Low priority." sqref="O11:O12" xr:uid="{49D9C7FF-F1E3-40C2-89D7-52CE9942C50A}"/>
    <dataValidation allowBlank="1" showInputMessage="1" showErrorMessage="1" promptTitle="Percent Complete" prompt="Enter a percentage 0% to 100% to update the status of this task. The column uses conditional formatting. See the Help &amp; Settings worksheet for other related options." sqref="N11:N12" xr:uid="{4B915604-5013-4BC0-8A3C-B59C051E07DA}"/>
    <dataValidation allowBlank="1" showInputMessage="1" showErrorMessage="1" promptTitle="Planned Start Dates" prompt="Use this column to record the planned start date for each task, if you want to show the original planned schedule in the Gantt chart." sqref="T11:T12" xr:uid="{0D78D56E-1C62-4FAF-939E-44E597B2F613}"/>
    <dataValidation allowBlank="1" showInputMessage="1" showErrorMessage="1" promptTitle="Planned End Dates" prompt="Use this column to record the planned end date for each task, if you want to show the original planned schedule in the Gantt chart." sqref="U11:U12" xr:uid="{3DB5F2CE-FE46-4DD3-9741-A141A71D0BA1}"/>
    <dataValidation allowBlank="1" showInputMessage="1" showErrorMessage="1" promptTitle="Bar Color" prompt="Enter one of the following color codes to choose the color of the incomplete portion of the bar._x000a_B = Blue, G = Green, P = Purple,_x000a_X = Gray, K = Black_x000a_R = Red, O = Orange, Y = Yellow,_x000a_1-6 = Theme colors_x000a_M = Milestone diamond ( ◆ )" sqref="M11:M12" xr:uid="{FD8125C9-CB69-48F9-9B8F-0066927ABE44}"/>
    <dataValidation allowBlank="1" showInputMessage="1" showErrorMessage="1" promptTitle="End Date" prompt="If you want to enter the End Date instead of calculating what it should be, enter the date in this column. Otherwise, enter a value in the Work Days or Calendar Days column to define the duration of the task." sqref="L11:L12" xr:uid="{276986DA-FBD9-4E99-A9BB-51D737430144}"/>
    <dataValidation allowBlank="1" showInputMessage="1" showErrorMessage="1" promptTitle="Duration in Calendar Days" prompt="If you want to enter the number of calendar days instead of the number of work days, enter a number of days in this column." sqref="K11:K12" xr:uid="{DB2D9831-0DF2-4E21-8058-6474EDA1B8A2}"/>
    <dataValidation allowBlank="1" showInputMessage="1" showErrorMessage="1" promptTitle="Duration in Work Days" prompt="Enter the number of Work Days that you estimate this task will require to complete. Work Days exclude the weekend (defined in the Help &amp; Settings worksheet) and the holidays listed in the Holidays worksheet." sqref="J11:J12" xr:uid="{89259B75-A019-4CB8-9D2A-0306DFACFDF8}"/>
    <dataValidation allowBlank="1" showInputMessage="1" showErrorMessage="1" promptTitle="Start Date" prompt="Enter the Start date for each task in this column, or use the Predecessor column to calculate the start date based on a predecessor task. See the Help worksheet for information about creating dependencies." sqref="I11:I12" xr:uid="{65D5D59F-82A9-4D16-B1F8-586686242944}"/>
    <dataValidation allowBlank="1" showInputMessage="1" showErrorMessage="1" promptTitle="Assigned To (Name)" prompt="Use this column to enter the name of the person or team assigned to this task." sqref="D11:D12" xr:uid="{9B4590D6-1D95-4FB3-8388-5D31D1092625}"/>
    <dataValidation allowBlank="1" showInputMessage="1" showErrorMessage="1" promptTitle="Budget" prompt="Use this column to list the budget or cost for each task. Use =SUM(range) or =SUBTOTAL(9,range) in summary task rows to sum the cost for subtasks." sqref="E11:E12" xr:uid="{9234B0AF-92CA-4D52-8F0C-FE3239FDC713}"/>
    <dataValidation allowBlank="1" showInputMessage="1" showErrorMessage="1" promptTitle="Work Breakdown Structure" prompt="This column uses a formula to automatically update the WBS outline numbering based on the specified WBS Level._x000a_Level 1: 1, 2, 3, ..._x000a_Level 2: 1.1, 1.2, 1.3, ..._x000a_Level 3: 1.1.1, 1.1.2, 1.1.3, …_x000a_" sqref="B11:B12" xr:uid="{0AFA5E9D-EBE0-431B-8BAC-296DA86EF621}"/>
    <dataValidation allowBlank="1" showInputMessage="1" showErrorMessage="1" promptTitle="WBS Level" prompt="Choose the WBS (Work Breakdown Structure) level from the drop-down in this column. This will update the WBS outline numbering and cause the Task description to be indented." sqref="A11:A12" xr:uid="{7A4DE783-88BB-4E84-ACE1-DB273773AED3}"/>
    <dataValidation allowBlank="1" showInputMessage="1" showErrorMessage="1" promptTitle="Task Description" prompt="Enter the name or description of each task and sub-task. The task description is automatically indented using conditional formatting based on the WBS Level column." sqref="C11:C12" xr:uid="{8CED5E51-71C6-4B59-9C4F-03E2B0B1F3FF}"/>
    <dataValidation allowBlank="1" showInputMessage="1" showErrorMessage="1" promptTitle="Predecessor Tasks" prompt="Enter the WBS of the predecessor task to calculate the start date as the next work day after the predecessor ends. Use a formula like =B14 to reference the WBS of the Predecessor task. Or enter the WBS as text (by preceding the WBS with an apostrophe)." sqref="F11:H12" xr:uid="{03DB3EFC-8110-4EC2-98A5-9173EFD58A53}"/>
    <dataValidation allowBlank="1" showErrorMessage="1" promptTitle="Project Start Date" prompt="This date determines the first week shown in the Gantt chart." sqref="C4" xr:uid="{FB8D5AEC-9B27-4AEF-A501-D9EEC3D8B527}"/>
    <dataValidation allowBlank="1" showErrorMessage="1" promptTitle="Project End Date" prompt="The project end date is calculated as the maximum end date of all tasks. You could enter the end date manually in this cell if you want to." sqref="C9" xr:uid="{6ED89AC9-6B30-4FC0-A071-B91E819094BE}"/>
    <dataValidation allowBlank="1" showErrorMessage="1" promptTitle="Today's Date" prompt="This date is marked as a vertical red line in the Gantt chart (via conditional formatting). You can either enter this date manually, or use the formula =TODAY()." sqref="C10" xr:uid="{2A98ED06-78C2-4743-AE8E-7342A392B82B}"/>
    <dataValidation allowBlank="1" showInputMessage="1" showErrorMessage="1" promptTitle="Change the Gantt Chart View" prompt="Use this drop-down to change the Gantt chart view to Daily, Weekly, Monthly or Quarterly if you want to see a larger range of dates. Note that the weekly, monthly and quarterly views result in a loss of detail." sqref="P4" xr:uid="{99B90E9B-F34B-47BB-B615-C9C538197A6E}"/>
    <dataValidation allowBlank="1" showInputMessage="1" showErrorMessage="1" promptTitle="Scroll the Gantt Chart" prompt="Enter a number to change the first week, month, or year shown in the Gantt chart area (relative to the project Start date)." sqref="P9" xr:uid="{2D19A66B-2CA1-4E1B-9128-31892932C8B2}"/>
    <dataValidation allowBlank="1" showInputMessage="1" showErrorMessage="1" promptTitle="Show (Highlight) Overdue Tasks" prompt="Use this option to highlight the end dates for overdue tasks red and tasks approaching the due date orange. See the Help &amp; Settings worksheet to change the urgency days and other options." sqref="P10" xr:uid="{F0A03DEC-AFBE-4B79-B802-8133A56916B3}"/>
    <dataValidation allowBlank="1" showInputMessage="1" showErrorMessage="1" promptTitle="Project Start Date" prompt="This date determines the first week shown in the Gantt chart." sqref="B4" xr:uid="{00FC210B-BC50-4BB7-9F15-3BF90C022D35}"/>
    <dataValidation allowBlank="1" showInputMessage="1" showErrorMessage="1" promptTitle="Project End Date" prompt="The project end date is calculated as the maximum end date of all tasks. You could enter the end date manually in this cell if you want to." sqref="B9" xr:uid="{A289F7B9-4B20-403E-81D6-A5B25A2B14E5}"/>
    <dataValidation allowBlank="1" showInputMessage="1" showErrorMessage="1" promptTitle="Today's Date" prompt="This date is marked as a vertical red line in the Gantt chart (via conditional formatting). You can either enter this date manually, or use the formula =TODAY()." sqref="B10" xr:uid="{439AA69D-8A78-4A9C-A2C5-4D1FEF58D433}"/>
    <dataValidation allowBlank="1" showInputMessage="1" showErrorMessage="1" promptTitle="Display Planned Dates in Chart?" prompt="Choose whether to display the planned schedule in the Gantt Chart." sqref="T4" xr:uid="{59F8FC1E-0D8B-4C3A-9991-16CC0D43EFD1}"/>
    <dataValidation allowBlank="1" showErrorMessage="1" promptTitle="Fill Pattern for Planned Dates" prompt="If you do not see a cross-hatch fill pattern in this cell, then the version of Excel you are using does not permit cross-hatch fill patterns. If that is the case, enter an &quot;X&quot; in this cell to see the Planned Schedule using an alternate method." sqref="U9" xr:uid="{57063E04-57F4-4AD4-8D99-DD55B3CA0B5A}"/>
    <dataValidation type="list" allowBlank="1" sqref="A13:A50" xr:uid="{00000000-0002-0000-0000-000001000000}">
      <formula1>"1,2,3,4,5,6"</formula1>
    </dataValidation>
    <dataValidation type="list" allowBlank="1" sqref="O13:O51" xr:uid="{A9001512-E8B1-464E-A0FC-51681EB2AD74}">
      <formula1>priorities</formula1>
    </dataValidation>
    <dataValidation type="list" allowBlank="1" sqref="M13:M51" xr:uid="{5279861F-A224-478B-8E13-251F4DC7615B}">
      <formula1>"B,G,P,X,K,R,O,Y,1,2,3,4,5,6,M"</formula1>
    </dataValidation>
    <dataValidation type="list" allowBlank="1" sqref="N13:N51" xr:uid="{135875D4-A982-47C5-A06F-509CFC011552}">
      <formula1>"100%,75%,67%,50%,34%,25%"</formula1>
    </dataValidation>
  </dataValidations>
  <pageMargins left="0.25" right="0.25" top="0.5" bottom="0.5" header="0.5" footer="0.25"/>
  <pageSetup scale="45" fitToHeight="0" orientation="landscape" r:id="rId1"/>
  <headerFooter alignWithMargins="0"/>
  <ignoredErrors>
    <ignoredError sqref="F16:H16 J13:K13 I14 I13 G15:H15 K15 K14 G17:H17 K16 K1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075" r:id="rId4" name="Scroll Bar 3">
              <controlPr defaultSize="0" print="0" autoPict="0">
                <anchor moveWithCells="1">
                  <from>
                    <xdr:col>21</xdr:col>
                    <xdr:colOff>152400</xdr:colOff>
                    <xdr:row>2</xdr:row>
                    <xdr:rowOff>114300</xdr:rowOff>
                  </from>
                  <to>
                    <xdr:col>38</xdr:col>
                    <xdr:colOff>133350</xdr:colOff>
                    <xdr:row>3</xdr:row>
                    <xdr:rowOff>133350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N13:N17 N51 N38 N47</xm:sqref>
        </x14:conditionalFormatting>
        <x14:conditionalFormatting xmlns:xm="http://schemas.microsoft.com/office/excel/2006/main">
          <x14:cfRule type="dataBar" id="{575147C1-79C4-46F6-A1E7-AA76F52D79E6}">
            <x14:dataBar minLength="0" maxLength="100" gradient="0">
              <x14:cfvo type="num">
                <xm:f>0</xm:f>
              </x14:cfvo>
              <x14:cfvo type="num">
                <xm:f>1</xm:f>
              </x14:cfvo>
              <x14:negativeFillColor rgb="FFFF0000"/>
              <x14:axisColor rgb="FF000000"/>
            </x14:dataBar>
          </x14:cfRule>
          <xm:sqref>N18</xm:sqref>
        </x14:conditionalFormatting>
        <x14:conditionalFormatting xmlns:xm="http://schemas.microsoft.com/office/excel/2006/main">
          <x14:cfRule type="dataBar" id="{9567DFF5-330C-4B88-8216-95295B65A48A}">
            <x14:dataBar minLength="0" maxLength="100" gradient="0">
              <x14:cfvo type="num">
                <xm:f>0</xm:f>
              </x14:cfvo>
              <x14:cfvo type="num">
                <xm:f>1</xm:f>
              </x14:cfvo>
              <x14:negativeFillColor rgb="FFFF0000"/>
              <x14:axisColor rgb="FF000000"/>
            </x14:dataBar>
          </x14:cfRule>
          <xm:sqref>N19:N21 N33:N34 N40 N45:N47</xm:sqref>
        </x14:conditionalFormatting>
        <x14:conditionalFormatting xmlns:xm="http://schemas.microsoft.com/office/excel/2006/main">
          <x14:cfRule type="dataBar" id="{5FB55760-8DF0-4106-84A2-3CA7228FB0F8}">
            <x14:dataBar minLength="0" maxLength="100" gradient="0">
              <x14:cfvo type="num">
                <xm:f>0</xm:f>
              </x14:cfvo>
              <x14:cfvo type="num">
                <xm:f>1</xm:f>
              </x14:cfvo>
              <x14:negativeFillColor rgb="FFFF0000"/>
              <x14:axisColor rgb="FF000000"/>
            </x14:dataBar>
          </x14:cfRule>
          <xm:sqref>N49</xm:sqref>
        </x14:conditionalFormatting>
        <x14:conditionalFormatting xmlns:xm="http://schemas.microsoft.com/office/excel/2006/main">
          <x14:cfRule type="dataBar" id="{06ED3AFB-4250-4CC4-A5FA-AAB9C1C1A4D1}">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3F1DC103-D728-416F-BBDE-B01A2D94AA00}">
            <x14:dataBar minLength="0" maxLength="100" gradient="0">
              <x14:cfvo type="num">
                <xm:f>0</xm:f>
              </x14:cfvo>
              <x14:cfvo type="num">
                <xm:f>1</xm:f>
              </x14:cfvo>
              <x14:negativeFillColor rgb="FFFF0000"/>
              <x14:axisColor rgb="FF000000"/>
            </x14:dataBar>
          </x14:cfRule>
          <xm:sqref>N23</xm:sqref>
        </x14:conditionalFormatting>
        <x14:conditionalFormatting xmlns:xm="http://schemas.microsoft.com/office/excel/2006/main">
          <x14:cfRule type="dataBar" id="{92DBA24F-B74E-4A1F-8F35-C321FBF3D97D}">
            <x14:dataBar minLength="0" maxLength="100" gradient="0">
              <x14:cfvo type="num">
                <xm:f>0</xm:f>
              </x14:cfvo>
              <x14:cfvo type="num">
                <xm:f>1</xm:f>
              </x14:cfvo>
              <x14:negativeFillColor rgb="FFFF0000"/>
              <x14:axisColor rgb="FF000000"/>
            </x14:dataBar>
          </x14:cfRule>
          <xm:sqref>N22</xm:sqref>
        </x14:conditionalFormatting>
        <x14:conditionalFormatting xmlns:xm="http://schemas.microsoft.com/office/excel/2006/main">
          <x14:cfRule type="dataBar" id="{82DB5B55-75D9-45FA-B225-9EA0D498BE3F}">
            <x14:dataBar minLength="0" maxLength="100" gradient="0">
              <x14:cfvo type="num">
                <xm:f>0</xm:f>
              </x14:cfvo>
              <x14:cfvo type="num">
                <xm:f>1</xm:f>
              </x14:cfvo>
              <x14:negativeFillColor rgb="FFFF0000"/>
              <x14:axisColor rgb="FF000000"/>
            </x14:dataBar>
          </x14:cfRule>
          <xm:sqref>N26</xm:sqref>
        </x14:conditionalFormatting>
        <x14:conditionalFormatting xmlns:xm="http://schemas.microsoft.com/office/excel/2006/main">
          <x14:cfRule type="dataBar" id="{EED5D33C-5940-4C0B-B227-653CE4F9CABB}">
            <x14:dataBar minLength="0" maxLength="100" gradient="0">
              <x14:cfvo type="num">
                <xm:f>0</xm:f>
              </x14:cfvo>
              <x14:cfvo type="num">
                <xm:f>1</xm:f>
              </x14:cfvo>
              <x14:negativeFillColor rgb="FFFF0000"/>
              <x14:axisColor rgb="FF000000"/>
            </x14:dataBar>
          </x14:cfRule>
          <xm:sqref>N26 N24</xm:sqref>
        </x14:conditionalFormatting>
        <x14:conditionalFormatting xmlns:xm="http://schemas.microsoft.com/office/excel/2006/main">
          <x14:cfRule type="dataBar" id="{B3A02F32-1B47-4221-8B22-4AD9733E655A}">
            <x14:dataBar minLength="0" maxLength="100" gradient="0">
              <x14:cfvo type="num">
                <xm:f>0</xm:f>
              </x14:cfvo>
              <x14:cfvo type="num">
                <xm:f>1</xm:f>
              </x14:cfvo>
              <x14:negativeFillColor rgb="FFFF0000"/>
              <x14:axisColor rgb="FF000000"/>
            </x14:dataBar>
          </x14:cfRule>
          <xm:sqref>N25</xm:sqref>
        </x14:conditionalFormatting>
        <x14:conditionalFormatting xmlns:xm="http://schemas.microsoft.com/office/excel/2006/main">
          <x14:cfRule type="dataBar" id="{5FEF0356-E37E-4013-8AB3-60ED24BDCA40}">
            <x14:dataBar minLength="0" maxLength="100" gradient="0">
              <x14:cfvo type="num">
                <xm:f>0</xm:f>
              </x14:cfvo>
              <x14:cfvo type="num">
                <xm:f>1</xm:f>
              </x14:cfvo>
              <x14:negativeFillColor rgb="FFFF0000"/>
              <x14:axisColor rgb="FF000000"/>
            </x14:dataBar>
          </x14:cfRule>
          <xm:sqref>N25</xm:sqref>
        </x14:conditionalFormatting>
        <x14:conditionalFormatting xmlns:xm="http://schemas.microsoft.com/office/excel/2006/main">
          <x14:cfRule type="dataBar" id="{4CBDFB3A-9D38-4DC4-817A-8007F71EAA61}">
            <x14:dataBar minLength="0" maxLength="100" gradient="0">
              <x14:cfvo type="num">
                <xm:f>0</xm:f>
              </x14:cfvo>
              <x14:cfvo type="num">
                <xm:f>1</xm:f>
              </x14:cfvo>
              <x14:negativeFillColor rgb="FFFF0000"/>
              <x14:axisColor rgb="FF000000"/>
            </x14:dataBar>
          </x14:cfRule>
          <xm:sqref>N28</xm:sqref>
        </x14:conditionalFormatting>
        <x14:conditionalFormatting xmlns:xm="http://schemas.microsoft.com/office/excel/2006/main">
          <x14:cfRule type="dataBar" id="{00606A11-1165-4951-A3DB-E93A1C898800}">
            <x14:dataBar minLength="0" maxLength="100" gradient="0">
              <x14:cfvo type="num">
                <xm:f>0</xm:f>
              </x14:cfvo>
              <x14:cfvo type="num">
                <xm:f>1</xm:f>
              </x14:cfvo>
              <x14:negativeFillColor rgb="FFFF0000"/>
              <x14:axisColor rgb="FF000000"/>
            </x14:dataBar>
          </x14:cfRule>
          <xm:sqref>N28</xm:sqref>
        </x14:conditionalFormatting>
        <x14:conditionalFormatting xmlns:xm="http://schemas.microsoft.com/office/excel/2006/main">
          <x14:cfRule type="dataBar" id="{B01814FD-D190-4384-A368-7B0C78492348}">
            <x14:dataBar minLength="0" maxLength="100" gradient="0">
              <x14:cfvo type="num">
                <xm:f>0</xm:f>
              </x14:cfvo>
              <x14:cfvo type="num">
                <xm:f>1</xm:f>
              </x14:cfvo>
              <x14:negativeFillColor rgb="FFFF0000"/>
              <x14:axisColor rgb="FF000000"/>
            </x14:dataBar>
          </x14:cfRule>
          <xm:sqref>N27</xm:sqref>
        </x14:conditionalFormatting>
        <x14:conditionalFormatting xmlns:xm="http://schemas.microsoft.com/office/excel/2006/main">
          <x14:cfRule type="dataBar" id="{26AE92EA-42C3-4138-ACC7-CDD5D6E1569D}">
            <x14:dataBar minLength="0" maxLength="100" gradient="0">
              <x14:cfvo type="num">
                <xm:f>0</xm:f>
              </x14:cfvo>
              <x14:cfvo type="num">
                <xm:f>1</xm:f>
              </x14:cfvo>
              <x14:negativeFillColor rgb="FFFF0000"/>
              <x14:axisColor rgb="FF000000"/>
            </x14:dataBar>
          </x14:cfRule>
          <xm:sqref>N27</xm:sqref>
        </x14:conditionalFormatting>
        <x14:conditionalFormatting xmlns:xm="http://schemas.microsoft.com/office/excel/2006/main">
          <x14:cfRule type="dataBar" id="{55F7471C-4F1C-4D17-A3C8-AE1F68F6EBE1}">
            <x14:dataBar minLength="0" maxLength="100" gradient="0">
              <x14:cfvo type="num">
                <xm:f>0</xm:f>
              </x14:cfvo>
              <x14:cfvo type="num">
                <xm:f>1</xm:f>
              </x14:cfvo>
              <x14:negativeFillColor rgb="FFFF0000"/>
              <x14:axisColor rgb="FF000000"/>
            </x14:dataBar>
          </x14:cfRule>
          <xm:sqref>N29</xm:sqref>
        </x14:conditionalFormatting>
        <x14:conditionalFormatting xmlns:xm="http://schemas.microsoft.com/office/excel/2006/main">
          <x14:cfRule type="dataBar" id="{55D56952-ECED-48CA-9829-9D19A3E6FE45}">
            <x14:dataBar minLength="0" maxLength="100" gradient="0">
              <x14:cfvo type="num">
                <xm:f>0</xm:f>
              </x14:cfvo>
              <x14:cfvo type="num">
                <xm:f>1</xm:f>
              </x14:cfvo>
              <x14:negativeFillColor rgb="FFFF0000"/>
              <x14:axisColor rgb="FF000000"/>
            </x14:dataBar>
          </x14:cfRule>
          <xm:sqref>N29</xm:sqref>
        </x14:conditionalFormatting>
        <x14:conditionalFormatting xmlns:xm="http://schemas.microsoft.com/office/excel/2006/main">
          <x14:cfRule type="dataBar" id="{81764D16-7CB3-4412-A1CC-826DFD11B195}">
            <x14:dataBar minLength="0" maxLength="100" gradient="0">
              <x14:cfvo type="num">
                <xm:f>0</xm:f>
              </x14:cfvo>
              <x14:cfvo type="num">
                <xm:f>1</xm:f>
              </x14:cfvo>
              <x14:negativeFillColor rgb="FFFF0000"/>
              <x14:axisColor rgb="FF000000"/>
            </x14:dataBar>
          </x14:cfRule>
          <xm:sqref>N32</xm:sqref>
        </x14:conditionalFormatting>
        <x14:conditionalFormatting xmlns:xm="http://schemas.microsoft.com/office/excel/2006/main">
          <x14:cfRule type="dataBar" id="{822BDCEA-A9A7-4E99-A74A-48897782E18D}">
            <x14:dataBar minLength="0" maxLength="100" gradient="0">
              <x14:cfvo type="num">
                <xm:f>0</xm:f>
              </x14:cfvo>
              <x14:cfvo type="num">
                <xm:f>1</xm:f>
              </x14:cfvo>
              <x14:negativeFillColor rgb="FFFF0000"/>
              <x14:axisColor rgb="FF000000"/>
            </x14:dataBar>
          </x14:cfRule>
          <xm:sqref>N32</xm:sqref>
        </x14:conditionalFormatting>
        <x14:conditionalFormatting xmlns:xm="http://schemas.microsoft.com/office/excel/2006/main">
          <x14:cfRule type="dataBar" id="{F09E7601-C832-4D6D-9499-EA6AC79676B9}">
            <x14:dataBar minLength="0" maxLength="100" gradient="0">
              <x14:cfvo type="num">
                <xm:f>0</xm:f>
              </x14:cfvo>
              <x14:cfvo type="num">
                <xm:f>1</xm:f>
              </x14:cfvo>
              <x14:negativeFillColor rgb="FFFF0000"/>
              <x14:axisColor rgb="FF000000"/>
            </x14:dataBar>
          </x14:cfRule>
          <xm:sqref>N30</xm:sqref>
        </x14:conditionalFormatting>
        <x14:conditionalFormatting xmlns:xm="http://schemas.microsoft.com/office/excel/2006/main">
          <x14:cfRule type="dataBar" id="{C82FE29F-04C2-4AC6-B4D1-3F28190052D5}">
            <x14:dataBar minLength="0" maxLength="100" gradient="0">
              <x14:cfvo type="num">
                <xm:f>0</xm:f>
              </x14:cfvo>
              <x14:cfvo type="num">
                <xm:f>1</xm:f>
              </x14:cfvo>
              <x14:negativeFillColor rgb="FFFF0000"/>
              <x14:axisColor rgb="FF000000"/>
            </x14:dataBar>
          </x14:cfRule>
          <xm:sqref>N30</xm:sqref>
        </x14:conditionalFormatting>
        <x14:conditionalFormatting xmlns:xm="http://schemas.microsoft.com/office/excel/2006/main">
          <x14:cfRule type="dataBar" id="{110CE685-F632-4235-BADF-FDBB17AAA7F0}">
            <x14:dataBar minLength="0" maxLength="100" gradient="0">
              <x14:cfvo type="num">
                <xm:f>0</xm:f>
              </x14:cfvo>
              <x14:cfvo type="num">
                <xm:f>1</xm:f>
              </x14:cfvo>
              <x14:negativeFillColor rgb="FFFF0000"/>
              <x14:axisColor rgb="FF000000"/>
            </x14:dataBar>
          </x14:cfRule>
          <xm:sqref>N31</xm:sqref>
        </x14:conditionalFormatting>
        <x14:conditionalFormatting xmlns:xm="http://schemas.microsoft.com/office/excel/2006/main">
          <x14:cfRule type="dataBar" id="{890A16FC-928E-439D-9C97-8343E23334BE}">
            <x14:dataBar minLength="0" maxLength="100" gradient="0">
              <x14:cfvo type="num">
                <xm:f>0</xm:f>
              </x14:cfvo>
              <x14:cfvo type="num">
                <xm:f>1</xm:f>
              </x14:cfvo>
              <x14:negativeFillColor rgb="FFFF0000"/>
              <x14:axisColor rgb="FF000000"/>
            </x14:dataBar>
          </x14:cfRule>
          <xm:sqref>N31</xm:sqref>
        </x14:conditionalFormatting>
        <x14:conditionalFormatting xmlns:xm="http://schemas.microsoft.com/office/excel/2006/main">
          <x14:cfRule type="dataBar" id="{4A339A63-8BB8-4C93-8AF5-458FB47327E3}">
            <x14:dataBar minLength="0" maxLength="100" gradient="0">
              <x14:cfvo type="num">
                <xm:f>0</xm:f>
              </x14:cfvo>
              <x14:cfvo type="num">
                <xm:f>1</xm:f>
              </x14:cfvo>
              <x14:negativeFillColor rgb="FFFF0000"/>
              <x14:axisColor rgb="FF000000"/>
            </x14:dataBar>
          </x14:cfRule>
          <xm:sqref>N35</xm:sqref>
        </x14:conditionalFormatting>
        <x14:conditionalFormatting xmlns:xm="http://schemas.microsoft.com/office/excel/2006/main">
          <x14:cfRule type="dataBar" id="{A1C6916C-31C2-4FA5-A7C4-51AFD96CC5F9}">
            <x14:dataBar minLength="0" maxLength="100" gradient="0">
              <x14:cfvo type="num">
                <xm:f>0</xm:f>
              </x14:cfvo>
              <x14:cfvo type="num">
                <xm:f>1</xm:f>
              </x14:cfvo>
              <x14:negativeFillColor rgb="FFFF0000"/>
              <x14:axisColor rgb="FF000000"/>
            </x14:dataBar>
          </x14:cfRule>
          <xm:sqref>N35</xm:sqref>
        </x14:conditionalFormatting>
        <x14:conditionalFormatting xmlns:xm="http://schemas.microsoft.com/office/excel/2006/main">
          <x14:cfRule type="dataBar" id="{9BB76CF1-813C-40EF-9893-10AD024FE8AD}">
            <x14:dataBar minLength="0" maxLength="100" gradient="0">
              <x14:cfvo type="num">
                <xm:f>0</xm:f>
              </x14:cfvo>
              <x14:cfvo type="num">
                <xm:f>1</xm:f>
              </x14:cfvo>
              <x14:negativeFillColor rgb="FFFF0000"/>
              <x14:axisColor rgb="FF000000"/>
            </x14:dataBar>
          </x14:cfRule>
          <xm:sqref>N36</xm:sqref>
        </x14:conditionalFormatting>
        <x14:conditionalFormatting xmlns:xm="http://schemas.microsoft.com/office/excel/2006/main">
          <x14:cfRule type="dataBar" id="{05A7CC78-21FA-434F-852B-127EE5D0FDE5}">
            <x14:dataBar minLength="0" maxLength="100" gradient="0">
              <x14:cfvo type="num">
                <xm:f>0</xm:f>
              </x14:cfvo>
              <x14:cfvo type="num">
                <xm:f>1</xm:f>
              </x14:cfvo>
              <x14:negativeFillColor rgb="FFFF0000"/>
              <x14:axisColor rgb="FF000000"/>
            </x14:dataBar>
          </x14:cfRule>
          <xm:sqref>N36</xm:sqref>
        </x14:conditionalFormatting>
        <x14:conditionalFormatting xmlns:xm="http://schemas.microsoft.com/office/excel/2006/main">
          <x14:cfRule type="dataBar" id="{D4A6E809-D968-4D4C-BA09-E6BF2673BBC6}">
            <x14:dataBar minLength="0" maxLength="100" gradient="0">
              <x14:cfvo type="num">
                <xm:f>0</xm:f>
              </x14:cfvo>
              <x14:cfvo type="num">
                <xm:f>1</xm:f>
              </x14:cfvo>
              <x14:negativeFillColor rgb="FFFF0000"/>
              <x14:axisColor rgb="FF000000"/>
            </x14:dataBar>
          </x14:cfRule>
          <xm:sqref>N37</xm:sqref>
        </x14:conditionalFormatting>
        <x14:conditionalFormatting xmlns:xm="http://schemas.microsoft.com/office/excel/2006/main">
          <x14:cfRule type="dataBar" id="{08BBF2AB-8112-4479-8F71-9E0B7B74B986}">
            <x14:dataBar minLength="0" maxLength="100" gradient="0">
              <x14:cfvo type="num">
                <xm:f>0</xm:f>
              </x14:cfvo>
              <x14:cfvo type="num">
                <xm:f>1</xm:f>
              </x14:cfvo>
              <x14:negativeFillColor rgb="FFFF0000"/>
              <x14:axisColor rgb="FF000000"/>
            </x14:dataBar>
          </x14:cfRule>
          <xm:sqref>N37</xm:sqref>
        </x14:conditionalFormatting>
        <x14:conditionalFormatting xmlns:xm="http://schemas.microsoft.com/office/excel/2006/main">
          <x14:cfRule type="dataBar" id="{843BFF99-CC4B-4D80-8183-B8134CE59459}">
            <x14:dataBar minLength="0" maxLength="100" gradient="0">
              <x14:cfvo type="num">
                <xm:f>0</xm:f>
              </x14:cfvo>
              <x14:cfvo type="num">
                <xm:f>1</xm:f>
              </x14:cfvo>
              <x14:negativeFillColor rgb="FFFF0000"/>
              <x14:axisColor rgb="FF000000"/>
            </x14:dataBar>
          </x14:cfRule>
          <xm:sqref>N46:N47</xm:sqref>
        </x14:conditionalFormatting>
        <x14:conditionalFormatting xmlns:xm="http://schemas.microsoft.com/office/excel/2006/main">
          <x14:cfRule type="dataBar" id="{D7CBA63F-20B0-45EE-8E77-7E957BE9EA4A}">
            <x14:dataBar minLength="0" maxLength="100" gradient="0">
              <x14:cfvo type="num">
                <xm:f>0</xm:f>
              </x14:cfvo>
              <x14:cfvo type="num">
                <xm:f>1</xm:f>
              </x14:cfvo>
              <x14:negativeFillColor rgb="FFFF0000"/>
              <x14:axisColor rgb="FF000000"/>
            </x14:dataBar>
          </x14:cfRule>
          <xm:sqref>N46:N47</xm:sqref>
        </x14:conditionalFormatting>
        <x14:conditionalFormatting xmlns:xm="http://schemas.microsoft.com/office/excel/2006/main">
          <x14:cfRule type="dataBar" id="{56891BC9-3DC6-49B5-BFF3-F847C15402D5}">
            <x14:dataBar minLength="0" maxLength="100" gradient="0">
              <x14:cfvo type="num">
                <xm:f>0</xm:f>
              </x14:cfvo>
              <x14:cfvo type="num">
                <xm:f>1</xm:f>
              </x14:cfvo>
              <x14:negativeFillColor rgb="FFFF0000"/>
              <x14:axisColor rgb="FF000000"/>
            </x14:dataBar>
          </x14:cfRule>
          <xm:sqref>N39</xm:sqref>
        </x14:conditionalFormatting>
        <x14:conditionalFormatting xmlns:xm="http://schemas.microsoft.com/office/excel/2006/main">
          <x14:cfRule type="dataBar" id="{C26C7DCF-0DDD-492A-B804-2FC2ACFA9C56}">
            <x14:dataBar minLength="0" maxLength="100" gradient="0">
              <x14:cfvo type="num">
                <xm:f>0</xm:f>
              </x14:cfvo>
              <x14:cfvo type="num">
                <xm:f>1</xm:f>
              </x14:cfvo>
              <x14:negativeFillColor rgb="FFFF0000"/>
              <x14:axisColor rgb="FF000000"/>
            </x14:dataBar>
          </x14:cfRule>
          <xm:sqref>N39</xm:sqref>
        </x14:conditionalFormatting>
        <x14:conditionalFormatting xmlns:xm="http://schemas.microsoft.com/office/excel/2006/main">
          <x14:cfRule type="dataBar" id="{490D49FA-6A98-4482-A713-1E23A282406B}">
            <x14:dataBar minLength="0" maxLength="100" gradient="0">
              <x14:cfvo type="num">
                <xm:f>0</xm:f>
              </x14:cfvo>
              <x14:cfvo type="num">
                <xm:f>1</xm:f>
              </x14:cfvo>
              <x14:negativeFillColor rgb="FFFF0000"/>
              <x14:axisColor rgb="FF000000"/>
            </x14:dataBar>
          </x14:cfRule>
          <xm:sqref>N38</xm:sqref>
        </x14:conditionalFormatting>
        <x14:conditionalFormatting xmlns:xm="http://schemas.microsoft.com/office/excel/2006/main">
          <x14:cfRule type="dataBar" id="{6648313B-E169-4898-9F6D-6C48A7640EA4}">
            <x14:dataBar minLength="0" maxLength="100" gradient="0">
              <x14:cfvo type="num">
                <xm:f>0</xm:f>
              </x14:cfvo>
              <x14:cfvo type="num">
                <xm:f>1</xm:f>
              </x14:cfvo>
              <x14:negativeFillColor rgb="FFFF0000"/>
              <x14:axisColor rgb="FF000000"/>
            </x14:dataBar>
          </x14:cfRule>
          <xm:sqref>N38</xm:sqref>
        </x14:conditionalFormatting>
        <x14:conditionalFormatting xmlns:xm="http://schemas.microsoft.com/office/excel/2006/main">
          <x14:cfRule type="dataBar" id="{79D9D2E5-04BF-4640-8855-95488E907AE1}">
            <x14:dataBar minLength="0" maxLength="100" gradient="0">
              <x14:cfvo type="num">
                <xm:f>0</xm:f>
              </x14:cfvo>
              <x14:cfvo type="num">
                <xm:f>1</xm:f>
              </x14:cfvo>
              <x14:negativeFillColor rgb="FFFF0000"/>
              <x14:axisColor rgb="FF000000"/>
            </x14:dataBar>
          </x14:cfRule>
          <xm:sqref>N44</xm:sqref>
        </x14:conditionalFormatting>
        <x14:conditionalFormatting xmlns:xm="http://schemas.microsoft.com/office/excel/2006/main">
          <x14:cfRule type="dataBar" id="{17D268F1-89D0-4D3D-8E6A-0E184E5F28E3}">
            <x14:dataBar minLength="0" maxLength="100" gradient="0">
              <x14:cfvo type="num">
                <xm:f>0</xm:f>
              </x14:cfvo>
              <x14:cfvo type="num">
                <xm:f>1</xm:f>
              </x14:cfvo>
              <x14:negativeFillColor rgb="FFFF0000"/>
              <x14:axisColor rgb="FF000000"/>
            </x14:dataBar>
          </x14:cfRule>
          <xm:sqref>N44</xm:sqref>
        </x14:conditionalFormatting>
        <x14:conditionalFormatting xmlns:xm="http://schemas.microsoft.com/office/excel/2006/main">
          <x14:cfRule type="dataBar" id="{C4739E3F-5960-48F9-9F1B-D60EACCE9410}">
            <x14:dataBar minLength="0" maxLength="100" gradient="0">
              <x14:cfvo type="num">
                <xm:f>0</xm:f>
              </x14:cfvo>
              <x14:cfvo type="num">
                <xm:f>1</xm:f>
              </x14:cfvo>
              <x14:negativeFillColor rgb="FFFF0000"/>
              <x14:axisColor rgb="FF000000"/>
            </x14:dataBar>
          </x14:cfRule>
          <xm:sqref>N41 N47</xm:sqref>
        </x14:conditionalFormatting>
        <x14:conditionalFormatting xmlns:xm="http://schemas.microsoft.com/office/excel/2006/main">
          <x14:cfRule type="dataBar" id="{9588BFDE-91AC-453F-9E9D-40609ABD7AC7}">
            <x14:dataBar minLength="0" maxLength="100" gradient="0">
              <x14:cfvo type="num">
                <xm:f>0</xm:f>
              </x14:cfvo>
              <x14:cfvo type="num">
                <xm:f>1</xm:f>
              </x14:cfvo>
              <x14:negativeFillColor rgb="FFFF0000"/>
              <x14:axisColor rgb="FF000000"/>
            </x14:dataBar>
          </x14:cfRule>
          <xm:sqref>N41 N47</xm:sqref>
        </x14:conditionalFormatting>
        <x14:conditionalFormatting xmlns:xm="http://schemas.microsoft.com/office/excel/2006/main">
          <x14:cfRule type="dataBar" id="{F78B7DCA-D503-4B35-9AC1-B62EAC826A6E}">
            <x14:dataBar minLength="0" maxLength="100" gradient="0">
              <x14:cfvo type="num">
                <xm:f>0</xm:f>
              </x14:cfvo>
              <x14:cfvo type="num">
                <xm:f>1</xm:f>
              </x14:cfvo>
              <x14:negativeFillColor rgb="FFFF0000"/>
              <x14:axisColor rgb="FF000000"/>
            </x14:dataBar>
          </x14:cfRule>
          <xm:sqref>N42</xm:sqref>
        </x14:conditionalFormatting>
        <x14:conditionalFormatting xmlns:xm="http://schemas.microsoft.com/office/excel/2006/main">
          <x14:cfRule type="dataBar" id="{CD1D6982-A44C-4FAB-9BE8-6918D010DA05}">
            <x14:dataBar minLength="0" maxLength="100" gradient="0">
              <x14:cfvo type="num">
                <xm:f>0</xm:f>
              </x14:cfvo>
              <x14:cfvo type="num">
                <xm:f>1</xm:f>
              </x14:cfvo>
              <x14:negativeFillColor rgb="FFFF0000"/>
              <x14:axisColor rgb="FF000000"/>
            </x14:dataBar>
          </x14:cfRule>
          <xm:sqref>N42</xm:sqref>
        </x14:conditionalFormatting>
        <x14:conditionalFormatting xmlns:xm="http://schemas.microsoft.com/office/excel/2006/main">
          <x14:cfRule type="dataBar" id="{91D1659E-3BED-46A2-9525-566FB9C69946}">
            <x14:dataBar minLength="0" maxLength="100" gradient="0">
              <x14:cfvo type="num">
                <xm:f>0</xm:f>
              </x14:cfvo>
              <x14:cfvo type="num">
                <xm:f>1</xm:f>
              </x14:cfvo>
              <x14:negativeFillColor rgb="FFFF0000"/>
              <x14:axisColor rgb="FF000000"/>
            </x14:dataBar>
          </x14:cfRule>
          <xm:sqref>N43</xm:sqref>
        </x14:conditionalFormatting>
        <x14:conditionalFormatting xmlns:xm="http://schemas.microsoft.com/office/excel/2006/main">
          <x14:cfRule type="dataBar" id="{97790D96-B974-47D0-98B0-9EBDAB29A404}">
            <x14:dataBar minLength="0" maxLength="100" gradient="0">
              <x14:cfvo type="num">
                <xm:f>0</xm:f>
              </x14:cfvo>
              <x14:cfvo type="num">
                <xm:f>1</xm:f>
              </x14:cfvo>
              <x14:negativeFillColor rgb="FFFF0000"/>
              <x14:axisColor rgb="FF000000"/>
            </x14:dataBar>
          </x14:cfRule>
          <xm:sqref>N43</xm:sqref>
        </x14:conditionalFormatting>
        <x14:conditionalFormatting xmlns:xm="http://schemas.microsoft.com/office/excel/2006/main">
          <x14:cfRule type="dataBar" id="{0746FFDE-3766-44E7-8D23-88749B090993}">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46AE0073-324C-4914-A07D-59317A1F0C77}">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F9E33FA8-770C-432D-AF51-2D742FB77EFD}">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F3A9B216-42B7-4A4C-BC81-0749919F2590}">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E1EEB796-4EC1-4D81-8950-1AC95E2ADC73}">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E0E40233-9C2C-411A-A10A-07413A24B8B3}">
            <x14:dataBar minLength="0" maxLength="100" gradient="0">
              <x14:cfvo type="num">
                <xm:f>0</xm:f>
              </x14:cfvo>
              <x14:cfvo type="num">
                <xm:f>1</xm:f>
              </x14:cfvo>
              <x14:negativeFillColor rgb="FFFF0000"/>
              <x14:axisColor rgb="FF000000"/>
            </x14:dataBar>
          </x14:cfRule>
          <xm:sqref>N48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D242"/>
  <sheetViews>
    <sheetView showGridLines="0" zoomScale="110" zoomScaleNormal="110" workbookViewId="0"/>
  </sheetViews>
  <sheetFormatPr defaultRowHeight="12.75" x14ac:dyDescent="0.2"/>
  <cols>
    <col min="1" max="1" width="13.7109375" customWidth="1"/>
    <col min="2" max="2" width="25.85546875" customWidth="1"/>
    <col min="3" max="3" width="11.140625" style="17" customWidth="1"/>
    <col min="4" max="4" width="22.28515625" customWidth="1"/>
  </cols>
  <sheetData>
    <row r="1" spans="1:4" ht="30" customHeight="1" x14ac:dyDescent="0.2">
      <c r="A1" s="49" t="s">
        <v>7</v>
      </c>
      <c r="B1" s="49"/>
      <c r="C1" s="49"/>
      <c r="D1" s="49"/>
    </row>
    <row r="2" spans="1:4" x14ac:dyDescent="0.2">
      <c r="A2" s="53" t="s">
        <v>147</v>
      </c>
      <c r="B2" s="54"/>
      <c r="C2" s="54"/>
      <c r="D2" s="54"/>
    </row>
    <row r="3" spans="1:4" x14ac:dyDescent="0.2">
      <c r="A3" s="53" t="s">
        <v>148</v>
      </c>
      <c r="B3" s="55"/>
      <c r="C3" s="56"/>
      <c r="D3" s="55"/>
    </row>
    <row r="4" spans="1:4" x14ac:dyDescent="0.2">
      <c r="A4" s="53" t="s">
        <v>149</v>
      </c>
      <c r="B4" s="55"/>
      <c r="C4" s="56"/>
      <c r="D4" s="55"/>
    </row>
    <row r="5" spans="1:4" x14ac:dyDescent="0.2">
      <c r="A5" s="53" t="s">
        <v>150</v>
      </c>
      <c r="B5" s="55"/>
      <c r="C5" s="56"/>
      <c r="D5" s="55"/>
    </row>
    <row r="6" spans="1:4" x14ac:dyDescent="0.2">
      <c r="A6" s="1"/>
    </row>
    <row r="7" spans="1:4" x14ac:dyDescent="0.2">
      <c r="A7" s="57" t="s">
        <v>3</v>
      </c>
      <c r="B7" s="57" t="s">
        <v>45</v>
      </c>
      <c r="C7" s="57" t="s">
        <v>80</v>
      </c>
    </row>
    <row r="8" spans="1:4" x14ac:dyDescent="0.2">
      <c r="A8" s="33">
        <v>43459</v>
      </c>
      <c r="B8" s="18" t="s">
        <v>5</v>
      </c>
      <c r="C8" s="19"/>
    </row>
    <row r="9" spans="1:4" x14ac:dyDescent="0.2">
      <c r="A9" s="33">
        <v>43824</v>
      </c>
      <c r="B9" s="18" t="s">
        <v>5</v>
      </c>
      <c r="C9" s="19"/>
    </row>
    <row r="10" spans="1:4" x14ac:dyDescent="0.2">
      <c r="A10" s="33">
        <v>44190</v>
      </c>
      <c r="B10" s="18" t="s">
        <v>5</v>
      </c>
      <c r="C10" s="19"/>
    </row>
    <row r="11" spans="1:4" x14ac:dyDescent="0.2">
      <c r="A11" s="33">
        <v>44555</v>
      </c>
      <c r="B11" s="18" t="s">
        <v>5</v>
      </c>
      <c r="C11" s="19"/>
    </row>
    <row r="12" spans="1:4" x14ac:dyDescent="0.2">
      <c r="A12" s="33">
        <v>44920</v>
      </c>
      <c r="B12" s="18" t="s">
        <v>5</v>
      </c>
      <c r="C12" s="19"/>
    </row>
    <row r="13" spans="1:4" x14ac:dyDescent="0.2">
      <c r="A13" s="33">
        <v>45285</v>
      </c>
      <c r="B13" s="18" t="s">
        <v>5</v>
      </c>
      <c r="C13" s="19"/>
    </row>
    <row r="14" spans="1:4" x14ac:dyDescent="0.2">
      <c r="A14" s="33">
        <v>45651</v>
      </c>
      <c r="B14" s="18" t="s">
        <v>5</v>
      </c>
      <c r="C14" s="19"/>
    </row>
    <row r="15" spans="1:4" x14ac:dyDescent="0.2">
      <c r="A15" s="33">
        <v>46016</v>
      </c>
      <c r="B15" s="18" t="s">
        <v>5</v>
      </c>
      <c r="C15" s="19"/>
    </row>
    <row r="16" spans="1:4" x14ac:dyDescent="0.2">
      <c r="A16" s="33">
        <v>46381</v>
      </c>
      <c r="B16" s="18" t="s">
        <v>5</v>
      </c>
      <c r="C16" s="19"/>
    </row>
    <row r="17" spans="1:3" x14ac:dyDescent="0.2">
      <c r="A17" s="33">
        <v>46746</v>
      </c>
      <c r="B17" s="18" t="s">
        <v>5</v>
      </c>
      <c r="C17" s="19"/>
    </row>
    <row r="18" spans="1:3" x14ac:dyDescent="0.2">
      <c r="A18" s="33">
        <v>47112</v>
      </c>
      <c r="B18" s="18" t="s">
        <v>5</v>
      </c>
      <c r="C18" s="19"/>
    </row>
    <row r="19" spans="1:3" x14ac:dyDescent="0.2">
      <c r="A19" s="33">
        <v>47477</v>
      </c>
      <c r="B19" s="18" t="s">
        <v>5</v>
      </c>
      <c r="C19" s="19"/>
    </row>
    <row r="20" spans="1:3" x14ac:dyDescent="0.2">
      <c r="A20" s="33">
        <v>47842</v>
      </c>
      <c r="B20" s="18" t="s">
        <v>5</v>
      </c>
      <c r="C20" s="19"/>
    </row>
    <row r="21" spans="1:3" x14ac:dyDescent="0.2">
      <c r="A21" s="33">
        <v>43101</v>
      </c>
      <c r="B21" s="18" t="s">
        <v>4</v>
      </c>
      <c r="C21" s="19"/>
    </row>
    <row r="22" spans="1:3" x14ac:dyDescent="0.2">
      <c r="A22" s="33">
        <v>43466</v>
      </c>
      <c r="B22" s="18" t="s">
        <v>4</v>
      </c>
      <c r="C22" s="19"/>
    </row>
    <row r="23" spans="1:3" x14ac:dyDescent="0.2">
      <c r="A23" s="33">
        <v>43831</v>
      </c>
      <c r="B23" s="18" t="s">
        <v>4</v>
      </c>
      <c r="C23" s="19"/>
    </row>
    <row r="24" spans="1:3" x14ac:dyDescent="0.2">
      <c r="A24" s="33">
        <v>44197</v>
      </c>
      <c r="B24" s="18" t="s">
        <v>4</v>
      </c>
      <c r="C24" s="19"/>
    </row>
    <row r="25" spans="1:3" x14ac:dyDescent="0.2">
      <c r="A25" s="33">
        <v>44562</v>
      </c>
      <c r="B25" s="18" t="s">
        <v>4</v>
      </c>
      <c r="C25" s="19"/>
    </row>
    <row r="26" spans="1:3" x14ac:dyDescent="0.2">
      <c r="A26" s="33">
        <v>44927</v>
      </c>
      <c r="B26" s="18" t="s">
        <v>4</v>
      </c>
      <c r="C26" s="19"/>
    </row>
    <row r="27" spans="1:3" x14ac:dyDescent="0.2">
      <c r="A27" s="33">
        <v>45292</v>
      </c>
      <c r="B27" s="18" t="s">
        <v>4</v>
      </c>
      <c r="C27" s="19"/>
    </row>
    <row r="28" spans="1:3" x14ac:dyDescent="0.2">
      <c r="A28" s="33">
        <v>45658</v>
      </c>
      <c r="B28" s="18" t="s">
        <v>4</v>
      </c>
      <c r="C28" s="19"/>
    </row>
    <row r="29" spans="1:3" x14ac:dyDescent="0.2">
      <c r="A29" s="33">
        <v>46023</v>
      </c>
      <c r="B29" s="18" t="s">
        <v>4</v>
      </c>
      <c r="C29" s="19"/>
    </row>
    <row r="30" spans="1:3" x14ac:dyDescent="0.2">
      <c r="A30" s="33">
        <v>46388</v>
      </c>
      <c r="B30" s="18" t="s">
        <v>4</v>
      </c>
      <c r="C30" s="19"/>
    </row>
    <row r="31" spans="1:3" x14ac:dyDescent="0.2">
      <c r="A31" s="33">
        <v>46753</v>
      </c>
      <c r="B31" s="18" t="s">
        <v>4</v>
      </c>
      <c r="C31" s="19"/>
    </row>
    <row r="32" spans="1:3" x14ac:dyDescent="0.2">
      <c r="A32" s="33">
        <v>47119</v>
      </c>
      <c r="B32" s="18" t="s">
        <v>4</v>
      </c>
      <c r="C32" s="19"/>
    </row>
    <row r="33" spans="1:3" x14ac:dyDescent="0.2">
      <c r="A33" s="33">
        <v>47484</v>
      </c>
      <c r="B33" s="18" t="s">
        <v>4</v>
      </c>
      <c r="C33" s="19"/>
    </row>
    <row r="34" spans="1:3" x14ac:dyDescent="0.2">
      <c r="A34" s="33">
        <v>43381</v>
      </c>
      <c r="B34" s="18" t="s">
        <v>16</v>
      </c>
      <c r="C34" s="20" t="s">
        <v>81</v>
      </c>
    </row>
    <row r="35" spans="1:3" x14ac:dyDescent="0.2">
      <c r="A35" s="33">
        <f>(DATE(YEAR(A34)+1,10,1)+(2-1)*7)+2-WEEKDAY(DATE(YEAR(A34)+1,10,1),1)+IF(2&lt;WEEKDAY(DATE(YEAR(A34)+1,10,1),1),7,0)</f>
        <v>43752</v>
      </c>
      <c r="B35" s="18" t="s">
        <v>16</v>
      </c>
      <c r="C35" s="20" t="s">
        <v>81</v>
      </c>
    </row>
    <row r="36" spans="1:3" x14ac:dyDescent="0.2">
      <c r="A36" s="33">
        <f>(DATE(YEAR(A35)+1,10,1)+(2-1)*7)+2-WEEKDAY(DATE(YEAR(A35)+1,10,1),1)+IF(2&lt;WEEKDAY(DATE(YEAR(A35)+1,10,1),1),7,0)</f>
        <v>44116</v>
      </c>
      <c r="B36" s="18" t="s">
        <v>16</v>
      </c>
      <c r="C36" s="20" t="s">
        <v>81</v>
      </c>
    </row>
    <row r="37" spans="1:3" x14ac:dyDescent="0.2">
      <c r="A37" s="33">
        <f>(DATE(YEAR(A36)+1,10,1)+(2-1)*7)+2-WEEKDAY(DATE(YEAR(A36)+1,10,1),1)+IF(2&lt;WEEKDAY(DATE(YEAR(A36)+1,10,1),1),7,0)</f>
        <v>44480</v>
      </c>
      <c r="B37" s="18" t="s">
        <v>16</v>
      </c>
      <c r="C37" s="20" t="s">
        <v>81</v>
      </c>
    </row>
    <row r="38" spans="1:3" x14ac:dyDescent="0.2">
      <c r="A38" s="33">
        <f t="shared" ref="A38:A46" si="0">(DATE(YEAR(A37)+1,10,1)+(2-1)*7)+2-WEEKDAY(DATE(YEAR(A37)+1,10,1),1)+IF(2&lt;WEEKDAY(DATE(YEAR(A37)+1,10,1),1),7,0)</f>
        <v>44844</v>
      </c>
      <c r="B38" s="18" t="s">
        <v>16</v>
      </c>
      <c r="C38" s="20" t="s">
        <v>81</v>
      </c>
    </row>
    <row r="39" spans="1:3" x14ac:dyDescent="0.2">
      <c r="A39" s="33">
        <f t="shared" si="0"/>
        <v>45208</v>
      </c>
      <c r="B39" s="18" t="s">
        <v>16</v>
      </c>
      <c r="C39" s="20" t="s">
        <v>81</v>
      </c>
    </row>
    <row r="40" spans="1:3" x14ac:dyDescent="0.2">
      <c r="A40" s="33">
        <f t="shared" si="0"/>
        <v>45579</v>
      </c>
      <c r="B40" s="18" t="s">
        <v>16</v>
      </c>
      <c r="C40" s="20" t="s">
        <v>81</v>
      </c>
    </row>
    <row r="41" spans="1:3" x14ac:dyDescent="0.2">
      <c r="A41" s="33">
        <f t="shared" si="0"/>
        <v>45943</v>
      </c>
      <c r="B41" s="18" t="s">
        <v>16</v>
      </c>
      <c r="C41" s="20" t="s">
        <v>81</v>
      </c>
    </row>
    <row r="42" spans="1:3" x14ac:dyDescent="0.2">
      <c r="A42" s="33">
        <f t="shared" si="0"/>
        <v>46307</v>
      </c>
      <c r="B42" s="18" t="s">
        <v>16</v>
      </c>
      <c r="C42" s="20" t="s">
        <v>81</v>
      </c>
    </row>
    <row r="43" spans="1:3" x14ac:dyDescent="0.2">
      <c r="A43" s="33">
        <f t="shared" si="0"/>
        <v>46671</v>
      </c>
      <c r="B43" s="18" t="s">
        <v>16</v>
      </c>
      <c r="C43" s="20" t="s">
        <v>81</v>
      </c>
    </row>
    <row r="44" spans="1:3" x14ac:dyDescent="0.2">
      <c r="A44" s="33">
        <f t="shared" si="0"/>
        <v>47035</v>
      </c>
      <c r="B44" s="18" t="s">
        <v>16</v>
      </c>
      <c r="C44" s="20" t="s">
        <v>81</v>
      </c>
    </row>
    <row r="45" spans="1:3" x14ac:dyDescent="0.2">
      <c r="A45" s="33">
        <f t="shared" si="0"/>
        <v>47399</v>
      </c>
      <c r="B45" s="18" t="s">
        <v>16</v>
      </c>
      <c r="C45" s="20" t="s">
        <v>81</v>
      </c>
    </row>
    <row r="46" spans="1:3" x14ac:dyDescent="0.2">
      <c r="A46" s="33">
        <f t="shared" si="0"/>
        <v>47770</v>
      </c>
      <c r="B46" s="18" t="s">
        <v>16</v>
      </c>
      <c r="C46" s="20" t="s">
        <v>81</v>
      </c>
    </row>
    <row r="47" spans="1:3" x14ac:dyDescent="0.2">
      <c r="A47" s="33">
        <v>43285</v>
      </c>
      <c r="B47" s="18" t="s">
        <v>10</v>
      </c>
      <c r="C47" s="20" t="s">
        <v>81</v>
      </c>
    </row>
    <row r="48" spans="1:3" x14ac:dyDescent="0.2">
      <c r="A48" s="33">
        <v>43650</v>
      </c>
      <c r="B48" s="18" t="s">
        <v>10</v>
      </c>
      <c r="C48" s="20" t="s">
        <v>81</v>
      </c>
    </row>
    <row r="49" spans="1:3" x14ac:dyDescent="0.2">
      <c r="A49" s="33">
        <v>44016</v>
      </c>
      <c r="B49" s="18" t="s">
        <v>10</v>
      </c>
      <c r="C49" s="20" t="s">
        <v>81</v>
      </c>
    </row>
    <row r="50" spans="1:3" x14ac:dyDescent="0.2">
      <c r="A50" s="33">
        <v>44381</v>
      </c>
      <c r="B50" s="18" t="s">
        <v>10</v>
      </c>
      <c r="C50" s="20" t="s">
        <v>81</v>
      </c>
    </row>
    <row r="51" spans="1:3" x14ac:dyDescent="0.2">
      <c r="A51" s="33">
        <v>44746</v>
      </c>
      <c r="B51" s="18" t="s">
        <v>10</v>
      </c>
      <c r="C51" s="20" t="s">
        <v>81</v>
      </c>
    </row>
    <row r="52" spans="1:3" x14ac:dyDescent="0.2">
      <c r="A52" s="33">
        <v>45111</v>
      </c>
      <c r="B52" s="18" t="s">
        <v>10</v>
      </c>
      <c r="C52" s="20" t="s">
        <v>81</v>
      </c>
    </row>
    <row r="53" spans="1:3" x14ac:dyDescent="0.2">
      <c r="A53" s="33">
        <v>45477</v>
      </c>
      <c r="B53" s="18" t="s">
        <v>10</v>
      </c>
      <c r="C53" s="20" t="s">
        <v>81</v>
      </c>
    </row>
    <row r="54" spans="1:3" x14ac:dyDescent="0.2">
      <c r="A54" s="33">
        <v>45842</v>
      </c>
      <c r="B54" s="18" t="s">
        <v>10</v>
      </c>
      <c r="C54" s="20" t="s">
        <v>81</v>
      </c>
    </row>
    <row r="55" spans="1:3" x14ac:dyDescent="0.2">
      <c r="A55" s="33">
        <v>46207</v>
      </c>
      <c r="B55" s="18" t="s">
        <v>10</v>
      </c>
      <c r="C55" s="20" t="s">
        <v>81</v>
      </c>
    </row>
    <row r="56" spans="1:3" x14ac:dyDescent="0.2">
      <c r="A56" s="33">
        <v>46572</v>
      </c>
      <c r="B56" s="18" t="s">
        <v>10</v>
      </c>
      <c r="C56" s="20" t="s">
        <v>81</v>
      </c>
    </row>
    <row r="57" spans="1:3" x14ac:dyDescent="0.2">
      <c r="A57" s="33">
        <v>46938</v>
      </c>
      <c r="B57" s="18" t="s">
        <v>10</v>
      </c>
      <c r="C57" s="20" t="s">
        <v>81</v>
      </c>
    </row>
    <row r="58" spans="1:3" x14ac:dyDescent="0.2">
      <c r="A58" s="33">
        <v>47303</v>
      </c>
      <c r="B58" s="18" t="s">
        <v>10</v>
      </c>
      <c r="C58" s="20" t="s">
        <v>81</v>
      </c>
    </row>
    <row r="59" spans="1:3" x14ac:dyDescent="0.2">
      <c r="A59" s="33">
        <v>47668</v>
      </c>
      <c r="B59" s="18" t="s">
        <v>10</v>
      </c>
      <c r="C59" s="20" t="s">
        <v>81</v>
      </c>
    </row>
    <row r="60" spans="1:3" x14ac:dyDescent="0.2">
      <c r="A60" s="33">
        <v>43346</v>
      </c>
      <c r="B60" s="18" t="s">
        <v>12</v>
      </c>
      <c r="C60" s="20" t="s">
        <v>81</v>
      </c>
    </row>
    <row r="61" spans="1:3" x14ac:dyDescent="0.2">
      <c r="A61" s="33">
        <f>(DATE(YEAR(A60)+1,9,1)+(1-1)*7)+2-WEEKDAY(DATE(YEAR(A60)+1,9,1),1)+IF(2&lt;WEEKDAY(DATE(YEAR(A60)+1,9,1),1),7,0)</f>
        <v>43710</v>
      </c>
      <c r="B61" s="18" t="s">
        <v>12</v>
      </c>
      <c r="C61" s="20" t="s">
        <v>81</v>
      </c>
    </row>
    <row r="62" spans="1:3" x14ac:dyDescent="0.2">
      <c r="A62" s="33">
        <f>(DATE(YEAR(A61)+1,9,1)+(1-1)*7)+2-WEEKDAY(DATE(YEAR(A61)+1,9,1),1)+IF(2&lt;WEEKDAY(DATE(YEAR(A61)+1,9,1),1),7,0)</f>
        <v>44081</v>
      </c>
      <c r="B62" s="18" t="s">
        <v>12</v>
      </c>
      <c r="C62" s="20" t="s">
        <v>81</v>
      </c>
    </row>
    <row r="63" spans="1:3" x14ac:dyDescent="0.2">
      <c r="A63" s="33">
        <f>(DATE(YEAR(A62)+1,9,1)+(1-1)*7)+2-WEEKDAY(DATE(YEAR(A62)+1,9,1),1)+IF(2&lt;WEEKDAY(DATE(YEAR(A62)+1,9,1),1),7,0)</f>
        <v>44445</v>
      </c>
      <c r="B63" s="18" t="s">
        <v>12</v>
      </c>
      <c r="C63" s="20" t="s">
        <v>81</v>
      </c>
    </row>
    <row r="64" spans="1:3" x14ac:dyDescent="0.2">
      <c r="A64" s="33">
        <f>(DATE(YEAR(A63)+1,9,1)+(1-1)*7)+2-WEEKDAY(DATE(YEAR(A63)+1,9,1),1)+IF(2&lt;WEEKDAY(DATE(YEAR(A63)+1,9,1),1),7,0)</f>
        <v>44809</v>
      </c>
      <c r="B64" s="18" t="s">
        <v>12</v>
      </c>
      <c r="C64" s="20" t="s">
        <v>81</v>
      </c>
    </row>
    <row r="65" spans="1:3" x14ac:dyDescent="0.2">
      <c r="A65" s="33">
        <f t="shared" ref="A65:A72" si="1">(DATE(YEAR(A64)+1,9,1)+(1-1)*7)+2-WEEKDAY(DATE(YEAR(A64)+1,9,1),1)+IF(2&lt;WEEKDAY(DATE(YEAR(A64)+1,9,1),1),7,0)</f>
        <v>45173</v>
      </c>
      <c r="B65" s="18" t="s">
        <v>12</v>
      </c>
      <c r="C65" s="20" t="s">
        <v>81</v>
      </c>
    </row>
    <row r="66" spans="1:3" x14ac:dyDescent="0.2">
      <c r="A66" s="33">
        <f t="shared" si="1"/>
        <v>45537</v>
      </c>
      <c r="B66" s="18" t="s">
        <v>12</v>
      </c>
      <c r="C66" s="20" t="s">
        <v>81</v>
      </c>
    </row>
    <row r="67" spans="1:3" x14ac:dyDescent="0.2">
      <c r="A67" s="33">
        <f t="shared" si="1"/>
        <v>45901</v>
      </c>
      <c r="B67" s="18" t="s">
        <v>12</v>
      </c>
      <c r="C67" s="20" t="s">
        <v>81</v>
      </c>
    </row>
    <row r="68" spans="1:3" x14ac:dyDescent="0.2">
      <c r="A68" s="33">
        <f t="shared" si="1"/>
        <v>46272</v>
      </c>
      <c r="B68" s="18" t="s">
        <v>12</v>
      </c>
      <c r="C68" s="20" t="s">
        <v>81</v>
      </c>
    </row>
    <row r="69" spans="1:3" x14ac:dyDescent="0.2">
      <c r="A69" s="33">
        <f t="shared" si="1"/>
        <v>46636</v>
      </c>
      <c r="B69" s="18" t="s">
        <v>12</v>
      </c>
      <c r="C69" s="20" t="s">
        <v>81</v>
      </c>
    </row>
    <row r="70" spans="1:3" x14ac:dyDescent="0.2">
      <c r="A70" s="33">
        <f t="shared" si="1"/>
        <v>47000</v>
      </c>
      <c r="B70" s="18" t="s">
        <v>12</v>
      </c>
      <c r="C70" s="20" t="s">
        <v>81</v>
      </c>
    </row>
    <row r="71" spans="1:3" x14ac:dyDescent="0.2">
      <c r="A71" s="33">
        <f t="shared" si="1"/>
        <v>47364</v>
      </c>
      <c r="B71" s="18" t="s">
        <v>12</v>
      </c>
      <c r="C71" s="20" t="s">
        <v>81</v>
      </c>
    </row>
    <row r="72" spans="1:3" x14ac:dyDescent="0.2">
      <c r="A72" s="33">
        <f t="shared" si="1"/>
        <v>47728</v>
      </c>
      <c r="B72" s="18" t="s">
        <v>12</v>
      </c>
      <c r="C72" s="20" t="s">
        <v>81</v>
      </c>
    </row>
    <row r="73" spans="1:3" x14ac:dyDescent="0.2">
      <c r="A73" s="33">
        <v>43115</v>
      </c>
      <c r="B73" s="18" t="s">
        <v>13</v>
      </c>
      <c r="C73" s="20" t="s">
        <v>81</v>
      </c>
    </row>
    <row r="74" spans="1:3" x14ac:dyDescent="0.2">
      <c r="A74" s="33">
        <f t="shared" ref="A74:A85" si="2">(DATE(YEAR(A73)+1,1,1)+(3-1)*7)+2-WEEKDAY(DATE(YEAR(A73)+1,1,1),1)+IF(2&lt;WEEKDAY(DATE(YEAR(A73)+1,1,1),1),7,0)</f>
        <v>43486</v>
      </c>
      <c r="B74" s="18" t="s">
        <v>13</v>
      </c>
      <c r="C74" s="20" t="s">
        <v>81</v>
      </c>
    </row>
    <row r="75" spans="1:3" x14ac:dyDescent="0.2">
      <c r="A75" s="33">
        <f t="shared" si="2"/>
        <v>43850</v>
      </c>
      <c r="B75" s="18" t="s">
        <v>13</v>
      </c>
      <c r="C75" s="20" t="s">
        <v>81</v>
      </c>
    </row>
    <row r="76" spans="1:3" x14ac:dyDescent="0.2">
      <c r="A76" s="33">
        <f t="shared" si="2"/>
        <v>44214</v>
      </c>
      <c r="B76" s="18" t="s">
        <v>13</v>
      </c>
      <c r="C76" s="20" t="s">
        <v>81</v>
      </c>
    </row>
    <row r="77" spans="1:3" x14ac:dyDescent="0.2">
      <c r="A77" s="33">
        <f t="shared" si="2"/>
        <v>44578</v>
      </c>
      <c r="B77" s="18" t="s">
        <v>13</v>
      </c>
      <c r="C77" s="20" t="s">
        <v>81</v>
      </c>
    </row>
    <row r="78" spans="1:3" x14ac:dyDescent="0.2">
      <c r="A78" s="33">
        <f t="shared" si="2"/>
        <v>44942</v>
      </c>
      <c r="B78" s="18" t="s">
        <v>13</v>
      </c>
      <c r="C78" s="20" t="s">
        <v>81</v>
      </c>
    </row>
    <row r="79" spans="1:3" x14ac:dyDescent="0.2">
      <c r="A79" s="33">
        <f t="shared" si="2"/>
        <v>45306</v>
      </c>
      <c r="B79" s="18" t="s">
        <v>13</v>
      </c>
      <c r="C79" s="20" t="s">
        <v>81</v>
      </c>
    </row>
    <row r="80" spans="1:3" x14ac:dyDescent="0.2">
      <c r="A80" s="33">
        <f t="shared" si="2"/>
        <v>45677</v>
      </c>
      <c r="B80" s="18" t="s">
        <v>13</v>
      </c>
      <c r="C80" s="20" t="s">
        <v>81</v>
      </c>
    </row>
    <row r="81" spans="1:3" x14ac:dyDescent="0.2">
      <c r="A81" s="33">
        <f t="shared" si="2"/>
        <v>46041</v>
      </c>
      <c r="B81" s="18" t="s">
        <v>13</v>
      </c>
      <c r="C81" s="20" t="s">
        <v>81</v>
      </c>
    </row>
    <row r="82" spans="1:3" x14ac:dyDescent="0.2">
      <c r="A82" s="33">
        <f t="shared" si="2"/>
        <v>46405</v>
      </c>
      <c r="B82" s="18" t="s">
        <v>13</v>
      </c>
      <c r="C82" s="20" t="s">
        <v>81</v>
      </c>
    </row>
    <row r="83" spans="1:3" x14ac:dyDescent="0.2">
      <c r="A83" s="33">
        <f t="shared" si="2"/>
        <v>46769</v>
      </c>
      <c r="B83" s="18" t="s">
        <v>13</v>
      </c>
      <c r="C83" s="20" t="s">
        <v>81</v>
      </c>
    </row>
    <row r="84" spans="1:3" x14ac:dyDescent="0.2">
      <c r="A84" s="33">
        <f t="shared" si="2"/>
        <v>47133</v>
      </c>
      <c r="B84" s="18" t="s">
        <v>13</v>
      </c>
      <c r="C84" s="20" t="s">
        <v>81</v>
      </c>
    </row>
    <row r="85" spans="1:3" x14ac:dyDescent="0.2">
      <c r="A85" s="33">
        <f t="shared" si="2"/>
        <v>47504</v>
      </c>
      <c r="B85" s="18" t="s">
        <v>13</v>
      </c>
      <c r="C85" s="20" t="s">
        <v>81</v>
      </c>
    </row>
    <row r="86" spans="1:3" x14ac:dyDescent="0.2">
      <c r="A86" s="33">
        <v>43248</v>
      </c>
      <c r="B86" s="18" t="s">
        <v>15</v>
      </c>
      <c r="C86" s="20" t="s">
        <v>81</v>
      </c>
    </row>
    <row r="87" spans="1:3" x14ac:dyDescent="0.2">
      <c r="A87" s="33">
        <f>(DATE(YEAR(A86)+1,6,1)+(0-1)*7)+2-WEEKDAY(DATE(YEAR(A86)+1,6,1),1)+IF(2&lt;WEEKDAY(DATE(YEAR(A86)+1,6,1),1),7,0)</f>
        <v>43612</v>
      </c>
      <c r="B87" s="18" t="s">
        <v>15</v>
      </c>
      <c r="C87" s="20" t="s">
        <v>81</v>
      </c>
    </row>
    <row r="88" spans="1:3" x14ac:dyDescent="0.2">
      <c r="A88" s="33">
        <f>(DATE(YEAR(A87)+1,6,1)+(0-1)*7)+2-WEEKDAY(DATE(YEAR(A87)+1,6,1),1)+IF(2&lt;WEEKDAY(DATE(YEAR(A87)+1,6,1),1),7,0)</f>
        <v>43976</v>
      </c>
      <c r="B88" s="18" t="s">
        <v>15</v>
      </c>
      <c r="C88" s="20" t="s">
        <v>81</v>
      </c>
    </row>
    <row r="89" spans="1:3" x14ac:dyDescent="0.2">
      <c r="A89" s="33">
        <f>(DATE(YEAR(A88)+1,6,1)+(0-1)*7)+2-WEEKDAY(DATE(YEAR(A88)+1,6,1),1)+IF(2&lt;WEEKDAY(DATE(YEAR(A88)+1,6,1),1),7,0)</f>
        <v>44347</v>
      </c>
      <c r="B89" s="18" t="s">
        <v>15</v>
      </c>
      <c r="C89" s="20" t="s">
        <v>81</v>
      </c>
    </row>
    <row r="90" spans="1:3" x14ac:dyDescent="0.2">
      <c r="A90" s="33">
        <f t="shared" ref="A90:A98" si="3">(DATE(YEAR(A89)+1,6,1)+(0-1)*7)+2-WEEKDAY(DATE(YEAR(A89)+1,6,1),1)+IF(2&lt;WEEKDAY(DATE(YEAR(A89)+1,6,1),1),7,0)</f>
        <v>44711</v>
      </c>
      <c r="B90" s="18" t="s">
        <v>15</v>
      </c>
      <c r="C90" s="20" t="s">
        <v>81</v>
      </c>
    </row>
    <row r="91" spans="1:3" x14ac:dyDescent="0.2">
      <c r="A91" s="33">
        <f t="shared" si="3"/>
        <v>45075</v>
      </c>
      <c r="B91" s="18" t="s">
        <v>15</v>
      </c>
      <c r="C91" s="20" t="s">
        <v>81</v>
      </c>
    </row>
    <row r="92" spans="1:3" x14ac:dyDescent="0.2">
      <c r="A92" s="33">
        <f t="shared" si="3"/>
        <v>45439</v>
      </c>
      <c r="B92" s="18" t="s">
        <v>15</v>
      </c>
      <c r="C92" s="20" t="s">
        <v>81</v>
      </c>
    </row>
    <row r="93" spans="1:3" x14ac:dyDescent="0.2">
      <c r="A93" s="33">
        <f t="shared" si="3"/>
        <v>45803</v>
      </c>
      <c r="B93" s="18" t="s">
        <v>15</v>
      </c>
      <c r="C93" s="20" t="s">
        <v>81</v>
      </c>
    </row>
    <row r="94" spans="1:3" x14ac:dyDescent="0.2">
      <c r="A94" s="33">
        <f t="shared" si="3"/>
        <v>46167</v>
      </c>
      <c r="B94" s="18" t="s">
        <v>15</v>
      </c>
      <c r="C94" s="20" t="s">
        <v>81</v>
      </c>
    </row>
    <row r="95" spans="1:3" x14ac:dyDescent="0.2">
      <c r="A95" s="33">
        <f t="shared" si="3"/>
        <v>46538</v>
      </c>
      <c r="B95" s="18" t="s">
        <v>15</v>
      </c>
      <c r="C95" s="20" t="s">
        <v>81</v>
      </c>
    </row>
    <row r="96" spans="1:3" x14ac:dyDescent="0.2">
      <c r="A96" s="33">
        <f t="shared" si="3"/>
        <v>46902</v>
      </c>
      <c r="B96" s="18" t="s">
        <v>15</v>
      </c>
      <c r="C96" s="20" t="s">
        <v>81</v>
      </c>
    </row>
    <row r="97" spans="1:3" x14ac:dyDescent="0.2">
      <c r="A97" s="33">
        <f t="shared" si="3"/>
        <v>47266</v>
      </c>
      <c r="B97" s="18" t="s">
        <v>15</v>
      </c>
      <c r="C97" s="20" t="s">
        <v>81</v>
      </c>
    </row>
    <row r="98" spans="1:3" x14ac:dyDescent="0.2">
      <c r="A98" s="33">
        <f t="shared" si="3"/>
        <v>47630</v>
      </c>
      <c r="B98" s="18" t="s">
        <v>15</v>
      </c>
      <c r="C98" s="20" t="s">
        <v>81</v>
      </c>
    </row>
    <row r="99" spans="1:3" x14ac:dyDescent="0.2">
      <c r="A99" s="33">
        <v>43150</v>
      </c>
      <c r="B99" s="18" t="s">
        <v>14</v>
      </c>
      <c r="C99" s="20" t="s">
        <v>81</v>
      </c>
    </row>
    <row r="100" spans="1:3" x14ac:dyDescent="0.2">
      <c r="A100" s="33">
        <f t="shared" ref="A100:A111" si="4">(DATE(YEAR(A99)+1,2,1)+(3-1)*7)+2-WEEKDAY(DATE(YEAR(A99)+1,2,1),1)+IF(2&lt;WEEKDAY(DATE(YEAR(A99)+1,2,1),1),7,0)</f>
        <v>43514</v>
      </c>
      <c r="B100" s="18" t="s">
        <v>14</v>
      </c>
      <c r="C100" s="20" t="s">
        <v>81</v>
      </c>
    </row>
    <row r="101" spans="1:3" x14ac:dyDescent="0.2">
      <c r="A101" s="33">
        <f t="shared" si="4"/>
        <v>43878</v>
      </c>
      <c r="B101" s="18" t="s">
        <v>14</v>
      </c>
      <c r="C101" s="20" t="s">
        <v>81</v>
      </c>
    </row>
    <row r="102" spans="1:3" x14ac:dyDescent="0.2">
      <c r="A102" s="33">
        <f t="shared" si="4"/>
        <v>44242</v>
      </c>
      <c r="B102" s="18" t="s">
        <v>14</v>
      </c>
      <c r="C102" s="20" t="s">
        <v>81</v>
      </c>
    </row>
    <row r="103" spans="1:3" x14ac:dyDescent="0.2">
      <c r="A103" s="33">
        <f t="shared" si="4"/>
        <v>44613</v>
      </c>
      <c r="B103" s="18" t="s">
        <v>14</v>
      </c>
      <c r="C103" s="20" t="s">
        <v>81</v>
      </c>
    </row>
    <row r="104" spans="1:3" x14ac:dyDescent="0.2">
      <c r="A104" s="33">
        <f t="shared" si="4"/>
        <v>44977</v>
      </c>
      <c r="B104" s="18" t="s">
        <v>14</v>
      </c>
      <c r="C104" s="20" t="s">
        <v>81</v>
      </c>
    </row>
    <row r="105" spans="1:3" x14ac:dyDescent="0.2">
      <c r="A105" s="33">
        <f t="shared" si="4"/>
        <v>45341</v>
      </c>
      <c r="B105" s="18" t="s">
        <v>14</v>
      </c>
      <c r="C105" s="20" t="s">
        <v>81</v>
      </c>
    </row>
    <row r="106" spans="1:3" x14ac:dyDescent="0.2">
      <c r="A106" s="33">
        <f t="shared" si="4"/>
        <v>45705</v>
      </c>
      <c r="B106" s="18" t="s">
        <v>14</v>
      </c>
      <c r="C106" s="20" t="s">
        <v>81</v>
      </c>
    </row>
    <row r="107" spans="1:3" x14ac:dyDescent="0.2">
      <c r="A107" s="33">
        <f t="shared" si="4"/>
        <v>46069</v>
      </c>
      <c r="B107" s="18" t="s">
        <v>14</v>
      </c>
      <c r="C107" s="20" t="s">
        <v>81</v>
      </c>
    </row>
    <row r="108" spans="1:3" x14ac:dyDescent="0.2">
      <c r="A108" s="33">
        <f t="shared" si="4"/>
        <v>46433</v>
      </c>
      <c r="B108" s="18" t="s">
        <v>14</v>
      </c>
      <c r="C108" s="20" t="s">
        <v>81</v>
      </c>
    </row>
    <row r="109" spans="1:3" x14ac:dyDescent="0.2">
      <c r="A109" s="33">
        <f t="shared" si="4"/>
        <v>46804</v>
      </c>
      <c r="B109" s="18" t="s">
        <v>14</v>
      </c>
      <c r="C109" s="20" t="s">
        <v>81</v>
      </c>
    </row>
    <row r="110" spans="1:3" x14ac:dyDescent="0.2">
      <c r="A110" s="33">
        <f t="shared" si="4"/>
        <v>47168</v>
      </c>
      <c r="B110" s="18" t="s">
        <v>14</v>
      </c>
      <c r="C110" s="20" t="s">
        <v>81</v>
      </c>
    </row>
    <row r="111" spans="1:3" x14ac:dyDescent="0.2">
      <c r="A111" s="33">
        <f t="shared" si="4"/>
        <v>47532</v>
      </c>
      <c r="B111" s="18" t="s">
        <v>14</v>
      </c>
      <c r="C111" s="20" t="s">
        <v>81</v>
      </c>
    </row>
    <row r="112" spans="1:3" x14ac:dyDescent="0.2">
      <c r="A112" s="33">
        <v>43426</v>
      </c>
      <c r="B112" s="18" t="s">
        <v>11</v>
      </c>
      <c r="C112" s="20" t="s">
        <v>81</v>
      </c>
    </row>
    <row r="113" spans="1:3" x14ac:dyDescent="0.2">
      <c r="A113" s="33">
        <f>(DATE(YEAR(A112)+1,11,1)+(4-1)*7)+5-WEEKDAY(DATE(YEAR(A112)+1,11,1),1)+IF(5&lt;WEEKDAY(DATE(YEAR(A112)+1,11,1),1),7,0)</f>
        <v>43797</v>
      </c>
      <c r="B113" s="18" t="s">
        <v>11</v>
      </c>
      <c r="C113" s="20" t="s">
        <v>81</v>
      </c>
    </row>
    <row r="114" spans="1:3" x14ac:dyDescent="0.2">
      <c r="A114" s="33">
        <f t="shared" ref="A114:A124" si="5">(DATE(YEAR(A113)+1,11,1)+(4-1)*7)+5-WEEKDAY(DATE(YEAR(A113)+1,11,1),1)+IF(5&lt;WEEKDAY(DATE(YEAR(A113)+1,11,1),1),7,0)</f>
        <v>44161</v>
      </c>
      <c r="B114" s="18" t="s">
        <v>11</v>
      </c>
      <c r="C114" s="20" t="s">
        <v>81</v>
      </c>
    </row>
    <row r="115" spans="1:3" x14ac:dyDescent="0.2">
      <c r="A115" s="33">
        <f t="shared" si="5"/>
        <v>44525</v>
      </c>
      <c r="B115" s="18" t="s">
        <v>11</v>
      </c>
      <c r="C115" s="20" t="s">
        <v>81</v>
      </c>
    </row>
    <row r="116" spans="1:3" x14ac:dyDescent="0.2">
      <c r="A116" s="33">
        <f t="shared" si="5"/>
        <v>44889</v>
      </c>
      <c r="B116" s="18" t="s">
        <v>11</v>
      </c>
      <c r="C116" s="20" t="s">
        <v>81</v>
      </c>
    </row>
    <row r="117" spans="1:3" x14ac:dyDescent="0.2">
      <c r="A117" s="33">
        <f t="shared" si="5"/>
        <v>45253</v>
      </c>
      <c r="B117" s="18" t="s">
        <v>11</v>
      </c>
      <c r="C117" s="20" t="s">
        <v>81</v>
      </c>
    </row>
    <row r="118" spans="1:3" x14ac:dyDescent="0.2">
      <c r="A118" s="33">
        <f t="shared" si="5"/>
        <v>45624</v>
      </c>
      <c r="B118" s="18" t="s">
        <v>11</v>
      </c>
      <c r="C118" s="20" t="s">
        <v>81</v>
      </c>
    </row>
    <row r="119" spans="1:3" x14ac:dyDescent="0.2">
      <c r="A119" s="33">
        <f t="shared" si="5"/>
        <v>45988</v>
      </c>
      <c r="B119" s="18" t="s">
        <v>11</v>
      </c>
      <c r="C119" s="20" t="s">
        <v>81</v>
      </c>
    </row>
    <row r="120" spans="1:3" x14ac:dyDescent="0.2">
      <c r="A120" s="33">
        <f t="shared" si="5"/>
        <v>46352</v>
      </c>
      <c r="B120" s="18" t="s">
        <v>11</v>
      </c>
      <c r="C120" s="20" t="s">
        <v>81</v>
      </c>
    </row>
    <row r="121" spans="1:3" x14ac:dyDescent="0.2">
      <c r="A121" s="33">
        <f t="shared" si="5"/>
        <v>46716</v>
      </c>
      <c r="B121" s="18" t="s">
        <v>11</v>
      </c>
      <c r="C121" s="20" t="s">
        <v>81</v>
      </c>
    </row>
    <row r="122" spans="1:3" x14ac:dyDescent="0.2">
      <c r="A122" s="33">
        <f t="shared" si="5"/>
        <v>47080</v>
      </c>
      <c r="B122" s="18" t="s">
        <v>11</v>
      </c>
      <c r="C122" s="20" t="s">
        <v>81</v>
      </c>
    </row>
    <row r="123" spans="1:3" x14ac:dyDescent="0.2">
      <c r="A123" s="33">
        <f t="shared" si="5"/>
        <v>47444</v>
      </c>
      <c r="B123" s="18" t="s">
        <v>11</v>
      </c>
      <c r="C123" s="20" t="s">
        <v>81</v>
      </c>
    </row>
    <row r="124" spans="1:3" x14ac:dyDescent="0.2">
      <c r="A124" s="33">
        <f t="shared" si="5"/>
        <v>47815</v>
      </c>
      <c r="B124" s="18" t="s">
        <v>11</v>
      </c>
      <c r="C124" s="20" t="s">
        <v>81</v>
      </c>
    </row>
    <row r="125" spans="1:3" x14ac:dyDescent="0.2">
      <c r="A125" s="33">
        <v>43415</v>
      </c>
      <c r="B125" s="18" t="s">
        <v>9</v>
      </c>
      <c r="C125" s="20" t="s">
        <v>81</v>
      </c>
    </row>
    <row r="126" spans="1:3" x14ac:dyDescent="0.2">
      <c r="A126" s="33">
        <v>43780</v>
      </c>
      <c r="B126" s="18" t="s">
        <v>9</v>
      </c>
      <c r="C126" s="20" t="s">
        <v>81</v>
      </c>
    </row>
    <row r="127" spans="1:3" x14ac:dyDescent="0.2">
      <c r="A127" s="33">
        <v>44146</v>
      </c>
      <c r="B127" s="18" t="s">
        <v>9</v>
      </c>
      <c r="C127" s="20" t="s">
        <v>81</v>
      </c>
    </row>
    <row r="128" spans="1:3" x14ac:dyDescent="0.2">
      <c r="A128" s="33">
        <v>44511</v>
      </c>
      <c r="B128" s="18" t="s">
        <v>9</v>
      </c>
      <c r="C128" s="20" t="s">
        <v>81</v>
      </c>
    </row>
    <row r="129" spans="1:3" x14ac:dyDescent="0.2">
      <c r="A129" s="33">
        <v>44876</v>
      </c>
      <c r="B129" s="18" t="s">
        <v>9</v>
      </c>
      <c r="C129" s="20" t="s">
        <v>81</v>
      </c>
    </row>
    <row r="130" spans="1:3" x14ac:dyDescent="0.2">
      <c r="A130" s="33">
        <v>45241</v>
      </c>
      <c r="B130" s="18" t="s">
        <v>9</v>
      </c>
      <c r="C130" s="20" t="s">
        <v>81</v>
      </c>
    </row>
    <row r="131" spans="1:3" x14ac:dyDescent="0.2">
      <c r="A131" s="33">
        <v>45607</v>
      </c>
      <c r="B131" s="18" t="s">
        <v>9</v>
      </c>
      <c r="C131" s="20" t="s">
        <v>81</v>
      </c>
    </row>
    <row r="132" spans="1:3" x14ac:dyDescent="0.2">
      <c r="A132" s="33">
        <v>45972</v>
      </c>
      <c r="B132" s="18" t="s">
        <v>9</v>
      </c>
      <c r="C132" s="20" t="s">
        <v>81</v>
      </c>
    </row>
    <row r="133" spans="1:3" x14ac:dyDescent="0.2">
      <c r="A133" s="33">
        <v>46337</v>
      </c>
      <c r="B133" s="18" t="s">
        <v>9</v>
      </c>
      <c r="C133" s="20" t="s">
        <v>81</v>
      </c>
    </row>
    <row r="134" spans="1:3" x14ac:dyDescent="0.2">
      <c r="A134" s="33">
        <v>46702</v>
      </c>
      <c r="B134" s="18" t="s">
        <v>9</v>
      </c>
      <c r="C134" s="20" t="s">
        <v>81</v>
      </c>
    </row>
    <row r="135" spans="1:3" x14ac:dyDescent="0.2">
      <c r="A135" s="33">
        <v>47068</v>
      </c>
      <c r="B135" s="18" t="s">
        <v>9</v>
      </c>
      <c r="C135" s="20" t="s">
        <v>81</v>
      </c>
    </row>
    <row r="136" spans="1:3" x14ac:dyDescent="0.2">
      <c r="A136" s="33">
        <v>47433</v>
      </c>
      <c r="B136" s="18" t="s">
        <v>9</v>
      </c>
      <c r="C136" s="20" t="s">
        <v>81</v>
      </c>
    </row>
    <row r="137" spans="1:3" x14ac:dyDescent="0.2">
      <c r="A137" s="33">
        <v>47798</v>
      </c>
      <c r="B137" s="18" t="s">
        <v>9</v>
      </c>
      <c r="C137" s="20" t="s">
        <v>81</v>
      </c>
    </row>
    <row r="138" spans="1:3" x14ac:dyDescent="0.2">
      <c r="A138" s="33">
        <v>43460</v>
      </c>
      <c r="B138" s="18" t="s">
        <v>82</v>
      </c>
      <c r="C138" s="20" t="s">
        <v>83</v>
      </c>
    </row>
    <row r="139" spans="1:3" x14ac:dyDescent="0.2">
      <c r="A139" s="33">
        <v>43825</v>
      </c>
      <c r="B139" s="18" t="s">
        <v>82</v>
      </c>
      <c r="C139" s="20" t="s">
        <v>83</v>
      </c>
    </row>
    <row r="140" spans="1:3" x14ac:dyDescent="0.2">
      <c r="A140" s="33">
        <v>44191</v>
      </c>
      <c r="B140" s="18" t="s">
        <v>82</v>
      </c>
      <c r="C140" s="20" t="s">
        <v>83</v>
      </c>
    </row>
    <row r="141" spans="1:3" x14ac:dyDescent="0.2">
      <c r="A141" s="33">
        <v>44556</v>
      </c>
      <c r="B141" s="18" t="s">
        <v>82</v>
      </c>
      <c r="C141" s="20" t="s">
        <v>83</v>
      </c>
    </row>
    <row r="142" spans="1:3" x14ac:dyDescent="0.2">
      <c r="A142" s="33">
        <v>44921</v>
      </c>
      <c r="B142" s="18" t="s">
        <v>82</v>
      </c>
      <c r="C142" s="20" t="s">
        <v>83</v>
      </c>
    </row>
    <row r="143" spans="1:3" x14ac:dyDescent="0.2">
      <c r="A143" s="33">
        <v>45286</v>
      </c>
      <c r="B143" s="18" t="s">
        <v>82</v>
      </c>
      <c r="C143" s="20" t="s">
        <v>83</v>
      </c>
    </row>
    <row r="144" spans="1:3" x14ac:dyDescent="0.2">
      <c r="A144" s="33">
        <v>45652</v>
      </c>
      <c r="B144" s="18" t="s">
        <v>82</v>
      </c>
      <c r="C144" s="20" t="s">
        <v>83</v>
      </c>
    </row>
    <row r="145" spans="1:3" x14ac:dyDescent="0.2">
      <c r="A145" s="33">
        <v>46017</v>
      </c>
      <c r="B145" s="18" t="s">
        <v>82</v>
      </c>
      <c r="C145" s="20" t="s">
        <v>83</v>
      </c>
    </row>
    <row r="146" spans="1:3" x14ac:dyDescent="0.2">
      <c r="A146" s="33">
        <v>46382</v>
      </c>
      <c r="B146" s="18" t="s">
        <v>82</v>
      </c>
      <c r="C146" s="20" t="s">
        <v>83</v>
      </c>
    </row>
    <row r="147" spans="1:3" x14ac:dyDescent="0.2">
      <c r="A147" s="33">
        <v>46747</v>
      </c>
      <c r="B147" s="18" t="s">
        <v>82</v>
      </c>
      <c r="C147" s="20" t="s">
        <v>83</v>
      </c>
    </row>
    <row r="148" spans="1:3" x14ac:dyDescent="0.2">
      <c r="A148" s="33">
        <v>47113</v>
      </c>
      <c r="B148" s="18" t="s">
        <v>82</v>
      </c>
      <c r="C148" s="20" t="s">
        <v>83</v>
      </c>
    </row>
    <row r="149" spans="1:3" x14ac:dyDescent="0.2">
      <c r="A149" s="33">
        <v>47478</v>
      </c>
      <c r="B149" s="18" t="s">
        <v>82</v>
      </c>
      <c r="C149" s="20" t="s">
        <v>83</v>
      </c>
    </row>
    <row r="150" spans="1:3" x14ac:dyDescent="0.2">
      <c r="A150" s="33">
        <v>47843</v>
      </c>
      <c r="B150" s="18" t="s">
        <v>82</v>
      </c>
      <c r="C150" s="20" t="s">
        <v>83</v>
      </c>
    </row>
    <row r="151" spans="1:3" x14ac:dyDescent="0.2">
      <c r="A151" s="33">
        <v>43189</v>
      </c>
      <c r="B151" s="18" t="s">
        <v>84</v>
      </c>
      <c r="C151" s="20" t="s">
        <v>83</v>
      </c>
    </row>
    <row r="152" spans="1:3" x14ac:dyDescent="0.2">
      <c r="A152" s="33">
        <f>IF(AND(YEAR(A151)+1&gt;1900,YEAR(A151)+1&lt;2199),ROUND(DATE(YEAR(A151)+1,4,1)/7+MOD(19*MOD(YEAR(A151)+1,19)-7,30)*0.14,0)*7-6-2,"")</f>
        <v>43574</v>
      </c>
      <c r="B152" s="18" t="s">
        <v>84</v>
      </c>
      <c r="C152" s="20" t="s">
        <v>83</v>
      </c>
    </row>
    <row r="153" spans="1:3" x14ac:dyDescent="0.2">
      <c r="A153" s="33">
        <f t="shared" ref="A153:A163" si="6">IF(AND(YEAR(A152)+1&gt;1900,YEAR(A152)+1&lt;2199),ROUND(DATE(YEAR(A152)+1,4,1)/7+MOD(19*MOD(YEAR(A152)+1,19)-7,30)*0.14,0)*7-6-2,"")</f>
        <v>43931</v>
      </c>
      <c r="B153" s="18" t="s">
        <v>84</v>
      </c>
      <c r="C153" s="20" t="s">
        <v>83</v>
      </c>
    </row>
    <row r="154" spans="1:3" x14ac:dyDescent="0.2">
      <c r="A154" s="33">
        <f t="shared" si="6"/>
        <v>44288</v>
      </c>
      <c r="B154" s="18" t="s">
        <v>84</v>
      </c>
      <c r="C154" s="20" t="s">
        <v>83</v>
      </c>
    </row>
    <row r="155" spans="1:3" x14ac:dyDescent="0.2">
      <c r="A155" s="33">
        <f t="shared" si="6"/>
        <v>44666</v>
      </c>
      <c r="B155" s="18" t="s">
        <v>84</v>
      </c>
      <c r="C155" s="20" t="s">
        <v>83</v>
      </c>
    </row>
    <row r="156" spans="1:3" x14ac:dyDescent="0.2">
      <c r="A156" s="33">
        <f t="shared" si="6"/>
        <v>45023</v>
      </c>
      <c r="B156" s="18" t="s">
        <v>84</v>
      </c>
      <c r="C156" s="20" t="s">
        <v>83</v>
      </c>
    </row>
    <row r="157" spans="1:3" x14ac:dyDescent="0.2">
      <c r="A157" s="33">
        <f t="shared" si="6"/>
        <v>45380</v>
      </c>
      <c r="B157" s="18" t="s">
        <v>84</v>
      </c>
      <c r="C157" s="20" t="s">
        <v>83</v>
      </c>
    </row>
    <row r="158" spans="1:3" x14ac:dyDescent="0.2">
      <c r="A158" s="33">
        <f t="shared" si="6"/>
        <v>45765</v>
      </c>
      <c r="B158" s="18" t="s">
        <v>84</v>
      </c>
      <c r="C158" s="20" t="s">
        <v>83</v>
      </c>
    </row>
    <row r="159" spans="1:3" x14ac:dyDescent="0.2">
      <c r="A159" s="33">
        <f t="shared" si="6"/>
        <v>46115</v>
      </c>
      <c r="B159" s="18" t="s">
        <v>84</v>
      </c>
      <c r="C159" s="20" t="s">
        <v>83</v>
      </c>
    </row>
    <row r="160" spans="1:3" x14ac:dyDescent="0.2">
      <c r="A160" s="33">
        <f t="shared" si="6"/>
        <v>46472</v>
      </c>
      <c r="B160" s="18" t="s">
        <v>84</v>
      </c>
      <c r="C160" s="20" t="s">
        <v>83</v>
      </c>
    </row>
    <row r="161" spans="1:3" x14ac:dyDescent="0.2">
      <c r="A161" s="33">
        <f t="shared" si="6"/>
        <v>46857</v>
      </c>
      <c r="B161" s="18" t="s">
        <v>84</v>
      </c>
      <c r="C161" s="20" t="s">
        <v>83</v>
      </c>
    </row>
    <row r="162" spans="1:3" x14ac:dyDescent="0.2">
      <c r="A162" s="33">
        <f t="shared" si="6"/>
        <v>47207</v>
      </c>
      <c r="B162" s="18" t="s">
        <v>84</v>
      </c>
      <c r="C162" s="20" t="s">
        <v>83</v>
      </c>
    </row>
    <row r="163" spans="1:3" x14ac:dyDescent="0.2">
      <c r="A163" s="33">
        <f t="shared" si="6"/>
        <v>47592</v>
      </c>
      <c r="B163" s="18" t="s">
        <v>84</v>
      </c>
      <c r="C163" s="20" t="s">
        <v>83</v>
      </c>
    </row>
    <row r="164" spans="1:3" x14ac:dyDescent="0.2">
      <c r="A164" s="33">
        <v>43192</v>
      </c>
      <c r="B164" s="18" t="s">
        <v>85</v>
      </c>
      <c r="C164" s="20" t="s">
        <v>83</v>
      </c>
    </row>
    <row r="165" spans="1:3" x14ac:dyDescent="0.2">
      <c r="A165" s="33">
        <f>IF(AND(YEAR(A164)+1&gt;1900,YEAR(A164)+1&lt;2199),ROUND(DATE(YEAR(A164)+1,4,1)/7+MOD(19*MOD(YEAR(A164)+1,19)-7,30)*0.14,0)*7-6+1,"")</f>
        <v>43577</v>
      </c>
      <c r="B165" s="18" t="s">
        <v>85</v>
      </c>
      <c r="C165" s="20" t="s">
        <v>83</v>
      </c>
    </row>
    <row r="166" spans="1:3" x14ac:dyDescent="0.2">
      <c r="A166" s="33">
        <f t="shared" ref="A166:A176" si="7">IF(AND(YEAR(A165)+1&gt;1900,YEAR(A165)+1&lt;2199),ROUND(DATE(YEAR(A165)+1,4,1)/7+MOD(19*MOD(YEAR(A165)+1,19)-7,30)*0.14,0)*7-6+1,"")</f>
        <v>43934</v>
      </c>
      <c r="B166" s="18" t="s">
        <v>85</v>
      </c>
      <c r="C166" s="20" t="s">
        <v>83</v>
      </c>
    </row>
    <row r="167" spans="1:3" x14ac:dyDescent="0.2">
      <c r="A167" s="33">
        <f t="shared" si="7"/>
        <v>44291</v>
      </c>
      <c r="B167" s="18" t="s">
        <v>85</v>
      </c>
      <c r="C167" s="20" t="s">
        <v>83</v>
      </c>
    </row>
    <row r="168" spans="1:3" x14ac:dyDescent="0.2">
      <c r="A168" s="33">
        <f t="shared" si="7"/>
        <v>44669</v>
      </c>
      <c r="B168" s="18" t="s">
        <v>85</v>
      </c>
      <c r="C168" s="20" t="s">
        <v>83</v>
      </c>
    </row>
    <row r="169" spans="1:3" x14ac:dyDescent="0.2">
      <c r="A169" s="33">
        <f t="shared" si="7"/>
        <v>45026</v>
      </c>
      <c r="B169" s="18" t="s">
        <v>85</v>
      </c>
      <c r="C169" s="20" t="s">
        <v>83</v>
      </c>
    </row>
    <row r="170" spans="1:3" x14ac:dyDescent="0.2">
      <c r="A170" s="33">
        <f t="shared" si="7"/>
        <v>45383</v>
      </c>
      <c r="B170" s="18" t="s">
        <v>85</v>
      </c>
      <c r="C170" s="20" t="s">
        <v>83</v>
      </c>
    </row>
    <row r="171" spans="1:3" x14ac:dyDescent="0.2">
      <c r="A171" s="33">
        <f t="shared" si="7"/>
        <v>45768</v>
      </c>
      <c r="B171" s="18" t="s">
        <v>85</v>
      </c>
      <c r="C171" s="20" t="s">
        <v>83</v>
      </c>
    </row>
    <row r="172" spans="1:3" x14ac:dyDescent="0.2">
      <c r="A172" s="33">
        <f t="shared" si="7"/>
        <v>46118</v>
      </c>
      <c r="B172" s="18" t="s">
        <v>85</v>
      </c>
      <c r="C172" s="20" t="s">
        <v>83</v>
      </c>
    </row>
    <row r="173" spans="1:3" x14ac:dyDescent="0.2">
      <c r="A173" s="33">
        <f t="shared" si="7"/>
        <v>46475</v>
      </c>
      <c r="B173" s="18" t="s">
        <v>85</v>
      </c>
      <c r="C173" s="20" t="s">
        <v>83</v>
      </c>
    </row>
    <row r="174" spans="1:3" x14ac:dyDescent="0.2">
      <c r="A174" s="33">
        <f t="shared" si="7"/>
        <v>46860</v>
      </c>
      <c r="B174" s="18" t="s">
        <v>85</v>
      </c>
      <c r="C174" s="20" t="s">
        <v>83</v>
      </c>
    </row>
    <row r="175" spans="1:3" x14ac:dyDescent="0.2">
      <c r="A175" s="33">
        <f t="shared" si="7"/>
        <v>47210</v>
      </c>
      <c r="B175" s="18" t="s">
        <v>85</v>
      </c>
      <c r="C175" s="20" t="s">
        <v>83</v>
      </c>
    </row>
    <row r="176" spans="1:3" x14ac:dyDescent="0.2">
      <c r="A176" s="33">
        <f t="shared" si="7"/>
        <v>47595</v>
      </c>
      <c r="B176" s="18" t="s">
        <v>85</v>
      </c>
      <c r="C176" s="20" t="s">
        <v>83</v>
      </c>
    </row>
    <row r="177" spans="1:3" x14ac:dyDescent="0.2">
      <c r="A177" s="33">
        <v>43227</v>
      </c>
      <c r="B177" s="18" t="s">
        <v>86</v>
      </c>
      <c r="C177" s="20" t="s">
        <v>83</v>
      </c>
    </row>
    <row r="178" spans="1:3" x14ac:dyDescent="0.2">
      <c r="A178" s="33">
        <v>43591</v>
      </c>
      <c r="B178" s="18" t="s">
        <v>86</v>
      </c>
      <c r="C178" s="20" t="s">
        <v>83</v>
      </c>
    </row>
    <row r="179" spans="1:3" x14ac:dyDescent="0.2">
      <c r="A179" s="33">
        <v>43955</v>
      </c>
      <c r="B179" s="18" t="s">
        <v>86</v>
      </c>
      <c r="C179" s="20" t="s">
        <v>83</v>
      </c>
    </row>
    <row r="180" spans="1:3" x14ac:dyDescent="0.2">
      <c r="A180" s="33">
        <v>44319</v>
      </c>
      <c r="B180" s="18" t="s">
        <v>86</v>
      </c>
      <c r="C180" s="20" t="s">
        <v>83</v>
      </c>
    </row>
    <row r="181" spans="1:3" x14ac:dyDescent="0.2">
      <c r="A181" s="33">
        <v>44683</v>
      </c>
      <c r="B181" s="18" t="s">
        <v>86</v>
      </c>
      <c r="C181" s="20" t="s">
        <v>83</v>
      </c>
    </row>
    <row r="182" spans="1:3" x14ac:dyDescent="0.2">
      <c r="A182" s="33">
        <v>45047</v>
      </c>
      <c r="B182" s="18" t="s">
        <v>86</v>
      </c>
      <c r="C182" s="20" t="s">
        <v>83</v>
      </c>
    </row>
    <row r="183" spans="1:3" x14ac:dyDescent="0.2">
      <c r="A183" s="33">
        <v>45418</v>
      </c>
      <c r="B183" s="18" t="s">
        <v>86</v>
      </c>
      <c r="C183" s="20" t="s">
        <v>83</v>
      </c>
    </row>
    <row r="184" spans="1:3" x14ac:dyDescent="0.2">
      <c r="A184" s="33">
        <v>45782</v>
      </c>
      <c r="B184" s="18" t="s">
        <v>86</v>
      </c>
      <c r="C184" s="20" t="s">
        <v>83</v>
      </c>
    </row>
    <row r="185" spans="1:3" x14ac:dyDescent="0.2">
      <c r="A185" s="33">
        <v>46146</v>
      </c>
      <c r="B185" s="18" t="s">
        <v>86</v>
      </c>
      <c r="C185" s="20" t="s">
        <v>83</v>
      </c>
    </row>
    <row r="186" spans="1:3" x14ac:dyDescent="0.2">
      <c r="A186" s="33">
        <v>46510</v>
      </c>
      <c r="B186" s="18" t="s">
        <v>86</v>
      </c>
      <c r="C186" s="20" t="s">
        <v>83</v>
      </c>
    </row>
    <row r="187" spans="1:3" x14ac:dyDescent="0.2">
      <c r="A187" s="33">
        <v>46874</v>
      </c>
      <c r="B187" s="18" t="s">
        <v>86</v>
      </c>
      <c r="C187" s="20" t="s">
        <v>83</v>
      </c>
    </row>
    <row r="188" spans="1:3" x14ac:dyDescent="0.2">
      <c r="A188" s="33">
        <v>47245</v>
      </c>
      <c r="B188" s="18" t="s">
        <v>86</v>
      </c>
      <c r="C188" s="20" t="s">
        <v>83</v>
      </c>
    </row>
    <row r="189" spans="1:3" x14ac:dyDescent="0.2">
      <c r="A189" s="34">
        <v>47609</v>
      </c>
      <c r="B189" s="18" t="s">
        <v>86</v>
      </c>
      <c r="C189" s="20" t="s">
        <v>83</v>
      </c>
    </row>
    <row r="190" spans="1:3" x14ac:dyDescent="0.2">
      <c r="A190" s="33">
        <v>43248</v>
      </c>
      <c r="B190" s="18" t="s">
        <v>87</v>
      </c>
      <c r="C190" s="20" t="s">
        <v>83</v>
      </c>
    </row>
    <row r="191" spans="1:3" x14ac:dyDescent="0.2">
      <c r="A191" s="33">
        <v>43612</v>
      </c>
      <c r="B191" s="18" t="s">
        <v>87</v>
      </c>
      <c r="C191" s="20" t="s">
        <v>83</v>
      </c>
    </row>
    <row r="192" spans="1:3" x14ac:dyDescent="0.2">
      <c r="A192" s="33">
        <v>43976</v>
      </c>
      <c r="B192" s="18" t="s">
        <v>87</v>
      </c>
      <c r="C192" s="20" t="s">
        <v>83</v>
      </c>
    </row>
    <row r="193" spans="1:3" x14ac:dyDescent="0.2">
      <c r="A193" s="33">
        <v>44347</v>
      </c>
      <c r="B193" s="18" t="s">
        <v>87</v>
      </c>
      <c r="C193" s="20" t="s">
        <v>83</v>
      </c>
    </row>
    <row r="194" spans="1:3" x14ac:dyDescent="0.2">
      <c r="A194" s="33">
        <v>44711</v>
      </c>
      <c r="B194" s="18" t="s">
        <v>87</v>
      </c>
      <c r="C194" s="20" t="s">
        <v>83</v>
      </c>
    </row>
    <row r="195" spans="1:3" x14ac:dyDescent="0.2">
      <c r="A195" s="33">
        <v>45075</v>
      </c>
      <c r="B195" s="18" t="s">
        <v>87</v>
      </c>
      <c r="C195" s="20" t="s">
        <v>83</v>
      </c>
    </row>
    <row r="196" spans="1:3" x14ac:dyDescent="0.2">
      <c r="A196" s="33">
        <v>45439</v>
      </c>
      <c r="B196" s="18" t="s">
        <v>87</v>
      </c>
      <c r="C196" s="20" t="s">
        <v>83</v>
      </c>
    </row>
    <row r="197" spans="1:3" x14ac:dyDescent="0.2">
      <c r="A197" s="33">
        <v>45803</v>
      </c>
      <c r="B197" s="18" t="s">
        <v>87</v>
      </c>
      <c r="C197" s="20" t="s">
        <v>83</v>
      </c>
    </row>
    <row r="198" spans="1:3" x14ac:dyDescent="0.2">
      <c r="A198" s="33">
        <v>46167</v>
      </c>
      <c r="B198" s="18" t="s">
        <v>87</v>
      </c>
      <c r="C198" s="20" t="s">
        <v>83</v>
      </c>
    </row>
    <row r="199" spans="1:3" x14ac:dyDescent="0.2">
      <c r="A199" s="33">
        <v>46538</v>
      </c>
      <c r="B199" s="18" t="s">
        <v>87</v>
      </c>
      <c r="C199" s="20" t="s">
        <v>83</v>
      </c>
    </row>
    <row r="200" spans="1:3" x14ac:dyDescent="0.2">
      <c r="A200" s="33">
        <v>46902</v>
      </c>
      <c r="B200" s="18" t="s">
        <v>87</v>
      </c>
      <c r="C200" s="20" t="s">
        <v>83</v>
      </c>
    </row>
    <row r="201" spans="1:3" x14ac:dyDescent="0.2">
      <c r="A201" s="33">
        <v>47266</v>
      </c>
      <c r="B201" s="18" t="s">
        <v>87</v>
      </c>
      <c r="C201" s="20" t="s">
        <v>83</v>
      </c>
    </row>
    <row r="202" spans="1:3" x14ac:dyDescent="0.2">
      <c r="A202" s="33">
        <v>47630</v>
      </c>
      <c r="B202" s="18" t="s">
        <v>87</v>
      </c>
      <c r="C202" s="20" t="s">
        <v>83</v>
      </c>
    </row>
    <row r="203" spans="1:3" x14ac:dyDescent="0.2">
      <c r="A203" s="33">
        <v>43318</v>
      </c>
      <c r="B203" s="18" t="s">
        <v>88</v>
      </c>
      <c r="C203" s="20" t="s">
        <v>83</v>
      </c>
    </row>
    <row r="204" spans="1:3" x14ac:dyDescent="0.2">
      <c r="A204" s="33">
        <v>43682</v>
      </c>
      <c r="B204" s="18" t="s">
        <v>88</v>
      </c>
      <c r="C204" s="20" t="s">
        <v>83</v>
      </c>
    </row>
    <row r="205" spans="1:3" x14ac:dyDescent="0.2">
      <c r="A205" s="33">
        <v>44046</v>
      </c>
      <c r="B205" s="18" t="s">
        <v>88</v>
      </c>
      <c r="C205" s="20" t="s">
        <v>83</v>
      </c>
    </row>
    <row r="206" spans="1:3" x14ac:dyDescent="0.2">
      <c r="A206" s="33">
        <v>44410</v>
      </c>
      <c r="B206" s="18" t="s">
        <v>88</v>
      </c>
      <c r="C206" s="20" t="s">
        <v>83</v>
      </c>
    </row>
    <row r="207" spans="1:3" x14ac:dyDescent="0.2">
      <c r="A207" s="33">
        <v>44774</v>
      </c>
      <c r="B207" s="18" t="s">
        <v>88</v>
      </c>
      <c r="C207" s="20" t="s">
        <v>83</v>
      </c>
    </row>
    <row r="208" spans="1:3" x14ac:dyDescent="0.2">
      <c r="A208" s="33">
        <v>45145</v>
      </c>
      <c r="B208" s="18" t="s">
        <v>88</v>
      </c>
      <c r="C208" s="20" t="s">
        <v>83</v>
      </c>
    </row>
    <row r="209" spans="1:3" x14ac:dyDescent="0.2">
      <c r="A209" s="33">
        <v>45509</v>
      </c>
      <c r="B209" s="18" t="s">
        <v>88</v>
      </c>
      <c r="C209" s="20" t="s">
        <v>83</v>
      </c>
    </row>
    <row r="210" spans="1:3" x14ac:dyDescent="0.2">
      <c r="A210" s="33">
        <v>45873</v>
      </c>
      <c r="B210" s="18" t="s">
        <v>88</v>
      </c>
      <c r="C210" s="20" t="s">
        <v>83</v>
      </c>
    </row>
    <row r="211" spans="1:3" x14ac:dyDescent="0.2">
      <c r="A211" s="33">
        <v>46237</v>
      </c>
      <c r="B211" s="18" t="s">
        <v>88</v>
      </c>
      <c r="C211" s="20" t="s">
        <v>83</v>
      </c>
    </row>
    <row r="212" spans="1:3" x14ac:dyDescent="0.2">
      <c r="A212" s="33">
        <v>46601</v>
      </c>
      <c r="B212" s="18" t="s">
        <v>88</v>
      </c>
      <c r="C212" s="20" t="s">
        <v>83</v>
      </c>
    </row>
    <row r="213" spans="1:3" x14ac:dyDescent="0.2">
      <c r="A213" s="33">
        <v>46972</v>
      </c>
      <c r="B213" s="18" t="s">
        <v>88</v>
      </c>
      <c r="C213" s="20" t="s">
        <v>83</v>
      </c>
    </row>
    <row r="214" spans="1:3" x14ac:dyDescent="0.2">
      <c r="A214" s="33">
        <v>47336</v>
      </c>
      <c r="B214" s="18" t="s">
        <v>88</v>
      </c>
      <c r="C214" s="20" t="s">
        <v>83</v>
      </c>
    </row>
    <row r="215" spans="1:3" x14ac:dyDescent="0.2">
      <c r="A215" s="33">
        <v>47700</v>
      </c>
      <c r="B215" s="18" t="s">
        <v>88</v>
      </c>
      <c r="C215" s="20" t="s">
        <v>83</v>
      </c>
    </row>
    <row r="216" spans="1:3" x14ac:dyDescent="0.2">
      <c r="A216" s="33">
        <v>43339</v>
      </c>
      <c r="B216" s="21" t="s">
        <v>94</v>
      </c>
      <c r="C216" s="20" t="s">
        <v>83</v>
      </c>
    </row>
    <row r="217" spans="1:3" x14ac:dyDescent="0.2">
      <c r="A217" s="33">
        <v>43703</v>
      </c>
      <c r="B217" s="21" t="s">
        <v>94</v>
      </c>
      <c r="C217" s="20" t="s">
        <v>83</v>
      </c>
    </row>
    <row r="218" spans="1:3" x14ac:dyDescent="0.2">
      <c r="A218" s="33">
        <v>44074</v>
      </c>
      <c r="B218" s="21" t="s">
        <v>94</v>
      </c>
      <c r="C218" s="20" t="s">
        <v>83</v>
      </c>
    </row>
    <row r="219" spans="1:3" x14ac:dyDescent="0.2">
      <c r="A219" s="33">
        <v>44438</v>
      </c>
      <c r="B219" s="21" t="s">
        <v>94</v>
      </c>
      <c r="C219" s="20" t="s">
        <v>83</v>
      </c>
    </row>
    <row r="220" spans="1:3" x14ac:dyDescent="0.2">
      <c r="A220" s="33">
        <v>44802</v>
      </c>
      <c r="B220" s="21" t="s">
        <v>94</v>
      </c>
      <c r="C220" s="20" t="s">
        <v>83</v>
      </c>
    </row>
    <row r="221" spans="1:3" x14ac:dyDescent="0.2">
      <c r="A221" s="33">
        <v>45166</v>
      </c>
      <c r="B221" s="21" t="s">
        <v>94</v>
      </c>
      <c r="C221" s="20" t="s">
        <v>83</v>
      </c>
    </row>
    <row r="222" spans="1:3" x14ac:dyDescent="0.2">
      <c r="A222" s="33">
        <v>45530</v>
      </c>
      <c r="B222" s="21" t="s">
        <v>94</v>
      </c>
      <c r="C222" s="20" t="s">
        <v>83</v>
      </c>
    </row>
    <row r="223" spans="1:3" x14ac:dyDescent="0.2">
      <c r="A223" s="33">
        <v>45894</v>
      </c>
      <c r="B223" s="21" t="s">
        <v>94</v>
      </c>
      <c r="C223" s="20" t="s">
        <v>83</v>
      </c>
    </row>
    <row r="224" spans="1:3" x14ac:dyDescent="0.2">
      <c r="A224" s="33">
        <v>46265</v>
      </c>
      <c r="B224" s="21" t="s">
        <v>94</v>
      </c>
      <c r="C224" s="20" t="s">
        <v>83</v>
      </c>
    </row>
    <row r="225" spans="1:3" x14ac:dyDescent="0.2">
      <c r="A225" s="33">
        <v>46629</v>
      </c>
      <c r="B225" s="21" t="s">
        <v>94</v>
      </c>
      <c r="C225" s="20" t="s">
        <v>83</v>
      </c>
    </row>
    <row r="226" spans="1:3" x14ac:dyDescent="0.2">
      <c r="A226" s="33">
        <v>46993</v>
      </c>
      <c r="B226" s="21" t="s">
        <v>94</v>
      </c>
      <c r="C226" s="20" t="s">
        <v>83</v>
      </c>
    </row>
    <row r="227" spans="1:3" x14ac:dyDescent="0.2">
      <c r="A227" s="33">
        <v>47357</v>
      </c>
      <c r="B227" s="21" t="s">
        <v>94</v>
      </c>
      <c r="C227" s="20" t="s">
        <v>83</v>
      </c>
    </row>
    <row r="228" spans="1:3" x14ac:dyDescent="0.2">
      <c r="A228" s="33">
        <v>47721</v>
      </c>
      <c r="B228" s="21" t="s">
        <v>94</v>
      </c>
      <c r="C228" s="20" t="s">
        <v>83</v>
      </c>
    </row>
    <row r="229" spans="1:3" x14ac:dyDescent="0.2">
      <c r="A229" s="33"/>
      <c r="B229" s="18"/>
      <c r="C229" s="19"/>
    </row>
    <row r="230" spans="1:3" x14ac:dyDescent="0.2">
      <c r="A230" s="33"/>
      <c r="B230" s="18"/>
      <c r="C230" s="19"/>
    </row>
    <row r="231" spans="1:3" x14ac:dyDescent="0.2">
      <c r="A231" s="33"/>
      <c r="B231" s="18"/>
      <c r="C231" s="19"/>
    </row>
    <row r="232" spans="1:3" x14ac:dyDescent="0.2">
      <c r="A232" s="33"/>
      <c r="B232" s="18"/>
      <c r="C232" s="19"/>
    </row>
    <row r="233" spans="1:3" x14ac:dyDescent="0.2">
      <c r="A233" s="33"/>
      <c r="B233" s="18"/>
      <c r="C233" s="19"/>
    </row>
    <row r="234" spans="1:3" x14ac:dyDescent="0.2">
      <c r="A234" s="33"/>
      <c r="B234" s="18"/>
      <c r="C234" s="19"/>
    </row>
    <row r="235" spans="1:3" x14ac:dyDescent="0.2">
      <c r="A235" s="33"/>
      <c r="B235" s="18"/>
      <c r="C235" s="19"/>
    </row>
    <row r="236" spans="1:3" x14ac:dyDescent="0.2">
      <c r="A236" s="33"/>
      <c r="B236" s="18"/>
      <c r="C236" s="19"/>
    </row>
    <row r="237" spans="1:3" x14ac:dyDescent="0.2">
      <c r="A237" s="33"/>
      <c r="B237" s="18"/>
      <c r="C237" s="19"/>
    </row>
    <row r="238" spans="1:3" x14ac:dyDescent="0.2">
      <c r="A238" s="33"/>
      <c r="B238" s="18"/>
      <c r="C238" s="19"/>
    </row>
    <row r="239" spans="1:3" x14ac:dyDescent="0.2">
      <c r="A239" s="33"/>
      <c r="B239" s="18"/>
      <c r="C239" s="19"/>
    </row>
    <row r="240" spans="1:3" x14ac:dyDescent="0.2">
      <c r="A240" s="33"/>
      <c r="B240" s="18"/>
      <c r="C240" s="19"/>
    </row>
    <row r="241" spans="1:3" x14ac:dyDescent="0.2">
      <c r="A241" s="33"/>
      <c r="B241" s="18"/>
      <c r="C241" s="19"/>
    </row>
    <row r="242" spans="1:3" x14ac:dyDescent="0.2">
      <c r="A242" s="50"/>
      <c r="B242" s="51" t="s">
        <v>146</v>
      </c>
      <c r="C242" s="52"/>
    </row>
  </sheetData>
  <phoneticPr fontId="3"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E326"/>
  <sheetViews>
    <sheetView showGridLines="0" topLeftCell="A295" zoomScale="110" zoomScaleNormal="110" workbookViewId="0">
      <selection activeCell="A154" sqref="A154"/>
    </sheetView>
  </sheetViews>
  <sheetFormatPr defaultColWidth="8.85546875" defaultRowHeight="12.75" x14ac:dyDescent="0.2"/>
  <cols>
    <col min="1" max="1" width="5.5703125" style="2" customWidth="1"/>
    <col min="2" max="2" width="81.7109375" style="2" customWidth="1"/>
    <col min="3" max="3" width="17.5703125" style="2" customWidth="1"/>
    <col min="4" max="4" width="17.85546875" style="2" customWidth="1"/>
    <col min="5" max="5" width="5.5703125" style="2" customWidth="1"/>
    <col min="6" max="16384" width="8.85546875" style="2"/>
  </cols>
  <sheetData>
    <row r="1" spans="1:5" ht="30" customHeight="1" x14ac:dyDescent="0.2">
      <c r="A1" s="35" t="s">
        <v>153</v>
      </c>
      <c r="B1" s="49"/>
      <c r="C1" s="49"/>
      <c r="D1" s="49"/>
      <c r="E1" s="49"/>
    </row>
    <row r="2" spans="1:5" s="60" customFormat="1" ht="14.25" customHeight="1" x14ac:dyDescent="0.2">
      <c r="A2" s="58" t="s">
        <v>154</v>
      </c>
      <c r="B2" s="58"/>
      <c r="C2" s="58"/>
      <c r="D2" s="59" t="s">
        <v>151</v>
      </c>
      <c r="E2" s="58"/>
    </row>
    <row r="3" spans="1:5" s="37" customFormat="1" ht="18" x14ac:dyDescent="0.25">
      <c r="A3" s="27"/>
      <c r="B3" s="61" t="s">
        <v>155</v>
      </c>
      <c r="C3" s="27"/>
      <c r="D3" s="62"/>
      <c r="E3" s="27"/>
    </row>
    <row r="4" spans="1:5" s="37" customFormat="1" ht="18" x14ac:dyDescent="0.25">
      <c r="A4" s="27"/>
      <c r="B4" s="61" t="s">
        <v>289</v>
      </c>
      <c r="C4" s="27"/>
      <c r="D4" s="27"/>
      <c r="E4" s="27"/>
    </row>
    <row r="5" spans="1:5" s="37" customFormat="1" ht="18" x14ac:dyDescent="0.25">
      <c r="A5" s="27"/>
      <c r="B5" s="61" t="s">
        <v>156</v>
      </c>
      <c r="C5" s="27"/>
      <c r="D5" s="27"/>
      <c r="E5" s="27"/>
    </row>
    <row r="6" spans="1:5" s="37" customFormat="1" ht="18" x14ac:dyDescent="0.25">
      <c r="A6" s="27"/>
      <c r="B6" s="61" t="s">
        <v>157</v>
      </c>
      <c r="C6" s="27"/>
      <c r="D6" s="27"/>
      <c r="E6" s="27"/>
    </row>
    <row r="7" spans="1:5" s="37" customFormat="1" x14ac:dyDescent="0.2">
      <c r="A7" s="27"/>
      <c r="B7" s="63" t="s">
        <v>158</v>
      </c>
      <c r="C7" s="64" t="s">
        <v>17</v>
      </c>
      <c r="D7" s="65"/>
      <c r="E7" s="27"/>
    </row>
    <row r="8" spans="1:5" s="37" customFormat="1" x14ac:dyDescent="0.2"/>
    <row r="9" spans="1:5" s="37" customFormat="1" x14ac:dyDescent="0.2">
      <c r="A9" s="24"/>
      <c r="B9" s="24"/>
      <c r="C9" s="24"/>
      <c r="D9" s="24"/>
      <c r="E9" s="24"/>
    </row>
    <row r="10" spans="1:5" s="37" customFormat="1" ht="26.25" x14ac:dyDescent="0.4">
      <c r="A10" s="170"/>
      <c r="B10" s="66" t="s">
        <v>159</v>
      </c>
      <c r="C10" s="169" t="s">
        <v>311</v>
      </c>
      <c r="D10" s="24"/>
      <c r="E10" s="24"/>
    </row>
    <row r="11" spans="1:5" s="37" customFormat="1" x14ac:dyDescent="0.2">
      <c r="A11" s="24"/>
      <c r="B11" s="24"/>
      <c r="C11" s="24"/>
      <c r="D11" s="24"/>
      <c r="E11" s="24"/>
    </row>
    <row r="12" spans="1:5" s="37" customFormat="1" x14ac:dyDescent="0.2"/>
    <row r="13" spans="1:5" s="37" customFormat="1" ht="18" customHeight="1" x14ac:dyDescent="0.2">
      <c r="B13" s="67" t="s">
        <v>160</v>
      </c>
    </row>
    <row r="14" spans="1:5" s="37" customFormat="1" ht="38.25" x14ac:dyDescent="0.2">
      <c r="B14" s="5" t="s">
        <v>161</v>
      </c>
    </row>
    <row r="15" spans="1:5" s="37" customFormat="1" x14ac:dyDescent="0.2"/>
    <row r="16" spans="1:5" s="37" customFormat="1" x14ac:dyDescent="0.2">
      <c r="B16" s="68" t="s">
        <v>57</v>
      </c>
    </row>
    <row r="17" spans="2:3" s="37" customFormat="1" ht="18" customHeight="1" x14ac:dyDescent="0.2"/>
    <row r="18" spans="2:3" s="37" customFormat="1" ht="18" customHeight="1" x14ac:dyDescent="0.2">
      <c r="B18" s="67" t="s">
        <v>162</v>
      </c>
    </row>
    <row r="19" spans="2:3" s="37" customFormat="1" ht="18" customHeight="1" x14ac:dyDescent="0.2">
      <c r="B19" s="69" t="s">
        <v>163</v>
      </c>
    </row>
    <row r="20" spans="2:3" s="37" customFormat="1" ht="18" customHeight="1" x14ac:dyDescent="0.2">
      <c r="B20" s="69" t="s">
        <v>164</v>
      </c>
    </row>
    <row r="21" spans="2:3" s="37" customFormat="1" ht="28.5" customHeight="1" x14ac:dyDescent="0.2">
      <c r="B21" s="70" t="s">
        <v>165</v>
      </c>
    </row>
    <row r="22" spans="2:3" s="37" customFormat="1" ht="18" customHeight="1" x14ac:dyDescent="0.2"/>
    <row r="23" spans="2:3" s="37" customFormat="1" ht="18" customHeight="1" x14ac:dyDescent="0.2">
      <c r="B23" s="67" t="s">
        <v>166</v>
      </c>
    </row>
    <row r="24" spans="2:3" s="37" customFormat="1" ht="18" customHeight="1" x14ac:dyDescent="0.2">
      <c r="B24" s="69" t="s">
        <v>167</v>
      </c>
    </row>
    <row r="25" spans="2:3" s="37" customFormat="1" ht="18" customHeight="1" x14ac:dyDescent="0.2">
      <c r="B25" s="69" t="s">
        <v>168</v>
      </c>
    </row>
    <row r="26" spans="2:3" s="37" customFormat="1" ht="18" customHeight="1" x14ac:dyDescent="0.2">
      <c r="B26" s="69" t="s">
        <v>169</v>
      </c>
    </row>
    <row r="27" spans="2:3" s="37" customFormat="1" ht="18" customHeight="1" x14ac:dyDescent="0.2">
      <c r="B27" s="69" t="s">
        <v>170</v>
      </c>
      <c r="C27" s="71" t="s">
        <v>171</v>
      </c>
    </row>
    <row r="28" spans="2:3" s="37" customFormat="1" ht="18" customHeight="1" x14ac:dyDescent="0.2">
      <c r="B28" s="69" t="s">
        <v>172</v>
      </c>
    </row>
    <row r="29" spans="2:3" s="37" customFormat="1" ht="18" customHeight="1" x14ac:dyDescent="0.2">
      <c r="B29" s="69" t="s">
        <v>173</v>
      </c>
    </row>
    <row r="30" spans="2:3" s="37" customFormat="1" ht="18" customHeight="1" x14ac:dyDescent="0.2">
      <c r="B30" s="69" t="s">
        <v>174</v>
      </c>
    </row>
    <row r="31" spans="2:3" s="37" customFormat="1" ht="18" customHeight="1" x14ac:dyDescent="0.2"/>
    <row r="32" spans="2:3" s="37" customFormat="1" ht="18" customHeight="1" x14ac:dyDescent="0.2">
      <c r="B32" s="67" t="s">
        <v>175</v>
      </c>
    </row>
    <row r="33" spans="2:3" s="37" customFormat="1" ht="18" customHeight="1" x14ac:dyDescent="0.2">
      <c r="B33" s="69" t="s">
        <v>333</v>
      </c>
      <c r="C33" s="179" t="s">
        <v>334</v>
      </c>
    </row>
    <row r="34" spans="2:3" s="37" customFormat="1" ht="18" customHeight="1" x14ac:dyDescent="0.2">
      <c r="B34" s="69" t="s">
        <v>176</v>
      </c>
    </row>
    <row r="35" spans="2:3" s="37" customFormat="1" ht="18" customHeight="1" x14ac:dyDescent="0.2">
      <c r="B35" s="69" t="s">
        <v>177</v>
      </c>
    </row>
    <row r="36" spans="2:3" s="37" customFormat="1" ht="18" customHeight="1" x14ac:dyDescent="0.2">
      <c r="B36" s="69" t="s">
        <v>178</v>
      </c>
    </row>
    <row r="37" spans="2:3" s="37" customFormat="1" ht="18" customHeight="1" x14ac:dyDescent="0.2">
      <c r="B37" s="70" t="s">
        <v>95</v>
      </c>
    </row>
    <row r="38" spans="2:3" s="37" customFormat="1" ht="18" customHeight="1" x14ac:dyDescent="0.2">
      <c r="B38" s="69" t="s">
        <v>179</v>
      </c>
    </row>
    <row r="39" spans="2:3" s="37" customFormat="1" ht="18" customHeight="1" x14ac:dyDescent="0.2">
      <c r="B39" s="72" t="s">
        <v>180</v>
      </c>
    </row>
    <row r="40" spans="2:3" s="37" customFormat="1" ht="18" customHeight="1" x14ac:dyDescent="0.2">
      <c r="B40" s="69" t="s">
        <v>181</v>
      </c>
    </row>
    <row r="41" spans="2:3" s="37" customFormat="1" ht="18" customHeight="1" x14ac:dyDescent="0.2">
      <c r="B41" s="69" t="s">
        <v>182</v>
      </c>
    </row>
    <row r="42" spans="2:3" s="37" customFormat="1" ht="18" customHeight="1" x14ac:dyDescent="0.2">
      <c r="B42" s="69" t="s">
        <v>183</v>
      </c>
    </row>
    <row r="43" spans="2:3" s="37" customFormat="1" ht="25.5" x14ac:dyDescent="0.2">
      <c r="B43" s="70" t="s">
        <v>184</v>
      </c>
    </row>
    <row r="44" spans="2:3" s="37" customFormat="1" ht="18" customHeight="1" x14ac:dyDescent="0.2">
      <c r="B44" s="70" t="s">
        <v>185</v>
      </c>
    </row>
    <row r="45" spans="2:3" s="37" customFormat="1" ht="18" customHeight="1" x14ac:dyDescent="0.2">
      <c r="B45" s="69" t="s">
        <v>186</v>
      </c>
    </row>
    <row r="46" spans="2:3" s="37" customFormat="1" ht="18" customHeight="1" x14ac:dyDescent="0.2"/>
    <row r="47" spans="2:3" s="37" customFormat="1" ht="18" customHeight="1" x14ac:dyDescent="0.2">
      <c r="B47" s="67" t="s">
        <v>187</v>
      </c>
    </row>
    <row r="48" spans="2:3" s="73" customFormat="1" ht="18" customHeight="1" x14ac:dyDescent="0.2">
      <c r="B48" s="74" t="s">
        <v>188</v>
      </c>
    </row>
    <row r="49" spans="1:5" s="37" customFormat="1" ht="25.5" x14ac:dyDescent="0.2">
      <c r="B49" s="75" t="s">
        <v>189</v>
      </c>
    </row>
    <row r="50" spans="1:5" s="37" customFormat="1" ht="25.5" x14ac:dyDescent="0.2">
      <c r="B50" s="75" t="s">
        <v>190</v>
      </c>
    </row>
    <row r="51" spans="1:5" s="37" customFormat="1" ht="25.5" x14ac:dyDescent="0.2">
      <c r="B51" s="75" t="s">
        <v>309</v>
      </c>
    </row>
    <row r="52" spans="1:5" s="37" customFormat="1" x14ac:dyDescent="0.2">
      <c r="B52" s="76"/>
    </row>
    <row r="53" spans="1:5" s="37" customFormat="1" ht="18" customHeight="1" x14ac:dyDescent="0.2">
      <c r="B53" s="67" t="s">
        <v>191</v>
      </c>
    </row>
    <row r="54" spans="1:5" s="48" customFormat="1" x14ac:dyDescent="0.2">
      <c r="B54" s="5" t="s">
        <v>192</v>
      </c>
    </row>
    <row r="55" spans="1:5" s="48" customFormat="1" x14ac:dyDescent="0.2">
      <c r="B55" s="3" t="s">
        <v>193</v>
      </c>
    </row>
    <row r="56" spans="1:5" s="48" customFormat="1" x14ac:dyDescent="0.2">
      <c r="B56" s="3" t="s">
        <v>194</v>
      </c>
    </row>
    <row r="57" spans="1:5" s="48" customFormat="1" x14ac:dyDescent="0.2">
      <c r="B57" s="3" t="s">
        <v>195</v>
      </c>
    </row>
    <row r="58" spans="1:5" s="48" customFormat="1" x14ac:dyDescent="0.2">
      <c r="B58" s="3" t="s">
        <v>196</v>
      </c>
    </row>
    <row r="59" spans="1:5" s="48" customFormat="1" x14ac:dyDescent="0.2">
      <c r="B59" s="3" t="s">
        <v>197</v>
      </c>
    </row>
    <row r="60" spans="1:5" s="48" customFormat="1" x14ac:dyDescent="0.2">
      <c r="B60" s="3" t="s">
        <v>198</v>
      </c>
    </row>
    <row r="61" spans="1:5" s="48" customFormat="1" x14ac:dyDescent="0.2">
      <c r="B61" s="3" t="s">
        <v>199</v>
      </c>
    </row>
    <row r="62" spans="1:5" s="48" customFormat="1" x14ac:dyDescent="0.2">
      <c r="B62" s="3" t="s">
        <v>200</v>
      </c>
    </row>
    <row r="63" spans="1:5" s="37" customFormat="1" x14ac:dyDescent="0.2"/>
    <row r="64" spans="1:5" s="48" customFormat="1" ht="14.25" x14ac:dyDescent="0.2">
      <c r="A64" s="77"/>
      <c r="B64" s="78"/>
      <c r="C64" s="79"/>
      <c r="D64" s="80"/>
      <c r="E64" s="77"/>
    </row>
    <row r="65" spans="1:5" s="48" customFormat="1" ht="26.25" x14ac:dyDescent="0.2">
      <c r="A65" s="81"/>
      <c r="B65" s="82" t="s">
        <v>201</v>
      </c>
      <c r="C65" s="169" t="s">
        <v>311</v>
      </c>
      <c r="D65" s="77"/>
      <c r="E65" s="77"/>
    </row>
    <row r="66" spans="1:5" s="48" customFormat="1" ht="15.75" x14ac:dyDescent="0.2">
      <c r="A66" s="83"/>
      <c r="B66" s="83"/>
      <c r="C66" s="220"/>
      <c r="D66" s="220"/>
      <c r="E66" s="77"/>
    </row>
    <row r="67" spans="1:5" s="48" customFormat="1" ht="15.75" x14ac:dyDescent="0.2">
      <c r="A67" s="84"/>
      <c r="B67" s="84"/>
      <c r="C67" s="85"/>
      <c r="D67" s="85"/>
      <c r="E67" s="86"/>
    </row>
    <row r="68" spans="1:5" s="48" customFormat="1" ht="15.75" x14ac:dyDescent="0.2">
      <c r="A68" s="84"/>
      <c r="B68" s="84"/>
      <c r="C68" s="85"/>
      <c r="D68" s="85"/>
      <c r="E68" s="86"/>
    </row>
    <row r="69" spans="1:5" s="48" customFormat="1" ht="18" x14ac:dyDescent="0.25">
      <c r="A69" s="84"/>
      <c r="B69" s="87" t="s">
        <v>202</v>
      </c>
      <c r="E69" s="86"/>
    </row>
    <row r="70" spans="1:5" s="48" customFormat="1" ht="16.5" thickBot="1" x14ac:dyDescent="0.3">
      <c r="A70" s="84"/>
      <c r="B70" s="88" t="s">
        <v>319</v>
      </c>
      <c r="C70" s="89" t="s">
        <v>203</v>
      </c>
      <c r="D70" s="89" t="s">
        <v>204</v>
      </c>
      <c r="E70" s="86"/>
    </row>
    <row r="71" spans="1:5" s="48" customFormat="1" ht="15.75" thickTop="1" x14ac:dyDescent="0.2">
      <c r="A71" s="84"/>
      <c r="B71" s="3" t="s">
        <v>325</v>
      </c>
      <c r="C71" s="174" t="s">
        <v>321</v>
      </c>
      <c r="D71" s="6" t="s">
        <v>205</v>
      </c>
      <c r="E71" s="86"/>
    </row>
    <row r="72" spans="1:5" s="48" customFormat="1" ht="15" x14ac:dyDescent="0.2">
      <c r="A72" s="84"/>
      <c r="B72" s="3" t="s">
        <v>326</v>
      </c>
      <c r="C72" s="175" t="s">
        <v>322</v>
      </c>
      <c r="D72" s="6" t="s">
        <v>206</v>
      </c>
      <c r="E72" s="86"/>
    </row>
    <row r="73" spans="1:5" s="48" customFormat="1" ht="15" x14ac:dyDescent="0.2">
      <c r="A73" s="84"/>
      <c r="B73" s="3" t="s">
        <v>327</v>
      </c>
      <c r="C73" s="176" t="s">
        <v>323</v>
      </c>
      <c r="D73" s="6" t="s">
        <v>207</v>
      </c>
      <c r="E73" s="86"/>
    </row>
    <row r="74" spans="1:5" s="48" customFormat="1" ht="15" x14ac:dyDescent="0.2">
      <c r="A74" s="84"/>
      <c r="B74" s="3"/>
      <c r="C74" s="176">
        <v>3</v>
      </c>
      <c r="D74" s="178" t="s">
        <v>320</v>
      </c>
      <c r="E74" s="86"/>
    </row>
    <row r="75" spans="1:5" s="48" customFormat="1" ht="15" x14ac:dyDescent="0.2">
      <c r="A75" s="84"/>
      <c r="B75" s="3" t="s">
        <v>324</v>
      </c>
      <c r="C75" s="176">
        <v>2</v>
      </c>
      <c r="D75" s="178" t="s">
        <v>321</v>
      </c>
      <c r="E75" s="86"/>
    </row>
    <row r="76" spans="1:5" s="48" customFormat="1" ht="15" x14ac:dyDescent="0.2">
      <c r="A76" s="84"/>
      <c r="B76" s="3" t="s">
        <v>328</v>
      </c>
      <c r="C76" s="176">
        <v>1</v>
      </c>
      <c r="D76" s="178" t="s">
        <v>322</v>
      </c>
      <c r="E76" s="86"/>
    </row>
    <row r="77" spans="1:5" s="48" customFormat="1" ht="15.75" thickBot="1" x14ac:dyDescent="0.25">
      <c r="A77" s="84"/>
      <c r="B77" s="3"/>
      <c r="C77" s="177">
        <v>0</v>
      </c>
      <c r="D77" s="178" t="s">
        <v>323</v>
      </c>
      <c r="E77" s="86"/>
    </row>
    <row r="78" spans="1:5" s="48" customFormat="1" ht="13.5" thickTop="1" x14ac:dyDescent="0.2">
      <c r="A78" s="84"/>
      <c r="B78" s="3"/>
      <c r="E78" s="86"/>
    </row>
    <row r="79" spans="1:5" s="48" customFormat="1" ht="15.75" x14ac:dyDescent="0.2">
      <c r="A79" s="84"/>
      <c r="B79" s="84"/>
      <c r="C79" s="85"/>
      <c r="D79" s="85"/>
      <c r="E79" s="86"/>
    </row>
    <row r="80" spans="1:5" s="48" customFormat="1" ht="18" x14ac:dyDescent="0.25">
      <c r="A80" s="28"/>
      <c r="B80" s="87" t="s">
        <v>208</v>
      </c>
      <c r="E80" s="86"/>
    </row>
    <row r="81" spans="1:5" s="48" customFormat="1" ht="18" customHeight="1" thickBot="1" x14ac:dyDescent="0.3">
      <c r="A81" s="28"/>
      <c r="C81" s="89" t="s">
        <v>209</v>
      </c>
      <c r="E81" s="86"/>
    </row>
    <row r="82" spans="1:5" ht="16.5" thickTop="1" thickBot="1" x14ac:dyDescent="0.25">
      <c r="A82" s="28"/>
      <c r="B82" s="90" t="s">
        <v>25</v>
      </c>
      <c r="C82" s="91" t="s">
        <v>24</v>
      </c>
      <c r="E82" s="86"/>
    </row>
    <row r="83" spans="1:5" s="48" customFormat="1" ht="13.5" thickTop="1" x14ac:dyDescent="0.2">
      <c r="A83" s="28"/>
      <c r="E83" s="86"/>
    </row>
    <row r="84" spans="1:5" s="48" customFormat="1" x14ac:dyDescent="0.2">
      <c r="A84" s="28"/>
      <c r="B84" s="3" t="s">
        <v>55</v>
      </c>
      <c r="C84" s="92" t="s">
        <v>210</v>
      </c>
      <c r="D84" s="93" t="s">
        <v>26</v>
      </c>
      <c r="E84" s="86"/>
    </row>
    <row r="85" spans="1:5" s="48" customFormat="1" x14ac:dyDescent="0.2">
      <c r="A85" s="28"/>
      <c r="B85" s="3" t="s">
        <v>56</v>
      </c>
      <c r="C85" s="94">
        <v>1</v>
      </c>
      <c r="D85" s="1" t="s">
        <v>27</v>
      </c>
      <c r="E85" s="86"/>
    </row>
    <row r="86" spans="1:5" s="48" customFormat="1" x14ac:dyDescent="0.2">
      <c r="A86" s="28"/>
      <c r="B86" s="3"/>
      <c r="C86" s="94">
        <v>2</v>
      </c>
      <c r="D86" s="1" t="s">
        <v>28</v>
      </c>
      <c r="E86" s="86"/>
    </row>
    <row r="87" spans="1:5" s="48" customFormat="1" x14ac:dyDescent="0.2">
      <c r="A87" s="28"/>
      <c r="B87" s="3" t="s">
        <v>29</v>
      </c>
      <c r="C87" s="94">
        <v>3</v>
      </c>
      <c r="D87" s="1" t="s">
        <v>30</v>
      </c>
      <c r="E87" s="86"/>
    </row>
    <row r="88" spans="1:5" s="48" customFormat="1" x14ac:dyDescent="0.2">
      <c r="A88" s="28"/>
      <c r="B88" s="3"/>
      <c r="C88" s="94">
        <v>4</v>
      </c>
      <c r="D88" s="1" t="s">
        <v>31</v>
      </c>
      <c r="E88" s="86"/>
    </row>
    <row r="89" spans="1:5" s="48" customFormat="1" x14ac:dyDescent="0.2">
      <c r="A89" s="28"/>
      <c r="B89" s="3" t="s">
        <v>32</v>
      </c>
      <c r="C89" s="94">
        <v>5</v>
      </c>
      <c r="D89" s="1" t="s">
        <v>33</v>
      </c>
      <c r="E89" s="86"/>
    </row>
    <row r="90" spans="1:5" s="48" customFormat="1" x14ac:dyDescent="0.2">
      <c r="A90" s="28"/>
      <c r="B90" s="3" t="s">
        <v>34</v>
      </c>
      <c r="C90" s="94">
        <v>6</v>
      </c>
      <c r="D90" s="1" t="s">
        <v>35</v>
      </c>
      <c r="E90" s="86"/>
    </row>
    <row r="91" spans="1:5" s="48" customFormat="1" x14ac:dyDescent="0.2">
      <c r="A91" s="28"/>
      <c r="B91" s="3" t="s">
        <v>36</v>
      </c>
      <c r="C91" s="94">
        <v>7</v>
      </c>
      <c r="D91" s="1" t="s">
        <v>37</v>
      </c>
      <c r="E91" s="86"/>
    </row>
    <row r="92" spans="1:5" s="48" customFormat="1" x14ac:dyDescent="0.2">
      <c r="A92" s="28"/>
      <c r="B92" s="3"/>
      <c r="C92" s="94">
        <v>11</v>
      </c>
      <c r="D92" s="1" t="s">
        <v>38</v>
      </c>
      <c r="E92" s="86"/>
    </row>
    <row r="93" spans="1:5" s="48" customFormat="1" x14ac:dyDescent="0.2">
      <c r="A93" s="28"/>
      <c r="B93" s="3" t="s">
        <v>51</v>
      </c>
      <c r="C93" s="94">
        <v>12</v>
      </c>
      <c r="D93" s="1" t="s">
        <v>39</v>
      </c>
      <c r="E93" s="86"/>
    </row>
    <row r="94" spans="1:5" s="48" customFormat="1" x14ac:dyDescent="0.2">
      <c r="A94" s="28"/>
      <c r="B94" s="3"/>
      <c r="C94" s="94">
        <v>13</v>
      </c>
      <c r="D94" s="1" t="s">
        <v>40</v>
      </c>
      <c r="E94" s="86"/>
    </row>
    <row r="95" spans="1:5" s="48" customFormat="1" x14ac:dyDescent="0.2">
      <c r="A95" s="28"/>
      <c r="B95" s="3"/>
      <c r="C95" s="94">
        <v>14</v>
      </c>
      <c r="D95" s="1" t="s">
        <v>41</v>
      </c>
      <c r="E95" s="86"/>
    </row>
    <row r="96" spans="1:5" s="48" customFormat="1" x14ac:dyDescent="0.2">
      <c r="A96" s="28"/>
      <c r="B96" s="3"/>
      <c r="C96" s="94">
        <v>15</v>
      </c>
      <c r="D96" s="1" t="s">
        <v>42</v>
      </c>
      <c r="E96" s="86"/>
    </row>
    <row r="97" spans="1:5" s="48" customFormat="1" x14ac:dyDescent="0.2">
      <c r="A97" s="28"/>
      <c r="B97" s="3"/>
      <c r="C97" s="94">
        <v>16</v>
      </c>
      <c r="D97" s="1" t="s">
        <v>43</v>
      </c>
      <c r="E97" s="86"/>
    </row>
    <row r="98" spans="1:5" s="48" customFormat="1" x14ac:dyDescent="0.2">
      <c r="A98" s="28"/>
      <c r="B98" s="3"/>
      <c r="C98" s="94">
        <v>17</v>
      </c>
      <c r="D98" s="1" t="s">
        <v>44</v>
      </c>
      <c r="E98" s="86"/>
    </row>
    <row r="99" spans="1:5" s="48" customFormat="1" x14ac:dyDescent="0.2">
      <c r="A99" s="28"/>
      <c r="B99" s="28"/>
      <c r="C99" s="28"/>
      <c r="D99" s="28"/>
      <c r="E99" s="28"/>
    </row>
    <row r="100" spans="1:5" s="48" customFormat="1" ht="18" x14ac:dyDescent="0.25">
      <c r="A100" s="28"/>
      <c r="B100" s="87" t="s">
        <v>211</v>
      </c>
      <c r="D100" s="14"/>
      <c r="E100" s="28"/>
    </row>
    <row r="101" spans="1:5" s="48" customFormat="1" ht="16.5" thickBot="1" x14ac:dyDescent="0.3">
      <c r="A101" s="28"/>
      <c r="C101" s="89" t="s">
        <v>89</v>
      </c>
      <c r="D101" s="14"/>
      <c r="E101" s="28"/>
    </row>
    <row r="102" spans="1:5" s="48" customFormat="1" ht="16.5" thickTop="1" thickBot="1" x14ac:dyDescent="0.25">
      <c r="A102" s="28"/>
      <c r="B102" s="69" t="s">
        <v>212</v>
      </c>
      <c r="C102" s="95" t="s">
        <v>90</v>
      </c>
      <c r="D102" s="96" t="s">
        <v>213</v>
      </c>
      <c r="E102" s="28"/>
    </row>
    <row r="103" spans="1:5" s="48" customFormat="1" ht="13.5" thickTop="1" x14ac:dyDescent="0.2">
      <c r="A103" s="28"/>
      <c r="B103" s="97" t="s">
        <v>214</v>
      </c>
      <c r="C103" s="37"/>
      <c r="D103" s="14"/>
      <c r="E103" s="28"/>
    </row>
    <row r="104" spans="1:5" s="48" customFormat="1" x14ac:dyDescent="0.2">
      <c r="A104" s="28"/>
      <c r="C104" s="37"/>
      <c r="D104" s="14"/>
      <c r="E104" s="28"/>
    </row>
    <row r="105" spans="1:5" s="48" customFormat="1" x14ac:dyDescent="0.2">
      <c r="A105" s="28"/>
      <c r="B105" s="28"/>
      <c r="C105" s="28"/>
      <c r="D105" s="28"/>
      <c r="E105" s="28"/>
    </row>
    <row r="106" spans="1:5" s="48" customFormat="1" ht="18" x14ac:dyDescent="0.25">
      <c r="A106" s="28"/>
      <c r="B106" s="87" t="s">
        <v>215</v>
      </c>
      <c r="D106" s="14"/>
      <c r="E106" s="28"/>
    </row>
    <row r="107" spans="1:5" s="48" customFormat="1" ht="16.5" thickBot="1" x14ac:dyDescent="0.3">
      <c r="A107" s="28"/>
      <c r="C107" s="89" t="s">
        <v>145</v>
      </c>
      <c r="D107" s="14"/>
      <c r="E107" s="28"/>
    </row>
    <row r="108" spans="1:5" s="48" customFormat="1" ht="16.5" thickTop="1" thickBot="1" x14ac:dyDescent="0.25">
      <c r="A108" s="28"/>
      <c r="B108" s="69" t="s">
        <v>216</v>
      </c>
      <c r="C108" s="95" t="s">
        <v>144</v>
      </c>
      <c r="D108" s="96" t="s">
        <v>213</v>
      </c>
      <c r="E108" s="28"/>
    </row>
    <row r="109" spans="1:5" s="48" customFormat="1" ht="13.5" thickTop="1" x14ac:dyDescent="0.2">
      <c r="A109" s="28"/>
      <c r="C109" s="37"/>
      <c r="D109" s="14"/>
      <c r="E109" s="28"/>
    </row>
    <row r="110" spans="1:5" s="48" customFormat="1" x14ac:dyDescent="0.2">
      <c r="A110" s="28"/>
      <c r="B110" s="28"/>
      <c r="C110" s="28"/>
      <c r="D110" s="28"/>
      <c r="E110" s="28"/>
    </row>
    <row r="111" spans="1:5" s="48" customFormat="1" ht="18" x14ac:dyDescent="0.25">
      <c r="A111" s="28"/>
      <c r="B111" s="87" t="s">
        <v>217</v>
      </c>
      <c r="D111" s="14"/>
      <c r="E111" s="28"/>
    </row>
    <row r="112" spans="1:5" s="48" customFormat="1" ht="16.5" thickBot="1" x14ac:dyDescent="0.3">
      <c r="A112" s="28"/>
      <c r="B112" s="4"/>
      <c r="C112" s="89" t="s">
        <v>218</v>
      </c>
      <c r="E112" s="28"/>
    </row>
    <row r="113" spans="1:5" s="48" customFormat="1" ht="16.5" thickTop="1" thickBot="1" x14ac:dyDescent="0.25">
      <c r="A113" s="28"/>
      <c r="B113" s="70" t="s">
        <v>219</v>
      </c>
      <c r="C113" s="95" t="s">
        <v>134</v>
      </c>
      <c r="D113" s="96" t="s">
        <v>213</v>
      </c>
      <c r="E113" s="28"/>
    </row>
    <row r="114" spans="1:5" s="48" customFormat="1" ht="13.5" thickTop="1" x14ac:dyDescent="0.2">
      <c r="A114" s="28"/>
      <c r="B114" s="98" t="s">
        <v>220</v>
      </c>
      <c r="C114" s="142">
        <f>MATCH(C113,{"Sunday";"Monday";"Tuesday";"Wednesday";"Thursday";"Friday";"Saturday"},0)</f>
        <v>2</v>
      </c>
      <c r="D114" s="99" t="s">
        <v>221</v>
      </c>
      <c r="E114" s="28"/>
    </row>
    <row r="115" spans="1:5" s="48" customFormat="1" x14ac:dyDescent="0.2">
      <c r="A115" s="28"/>
      <c r="B115" s="5"/>
      <c r="E115" s="28"/>
    </row>
    <row r="116" spans="1:5" s="48" customFormat="1" x14ac:dyDescent="0.2">
      <c r="A116" s="28"/>
      <c r="B116" s="28"/>
      <c r="C116" s="28"/>
      <c r="D116" s="28"/>
      <c r="E116" s="28"/>
    </row>
    <row r="117" spans="1:5" s="48" customFormat="1" ht="18" x14ac:dyDescent="0.25">
      <c r="A117" s="28"/>
      <c r="B117" s="87" t="s">
        <v>222</v>
      </c>
      <c r="D117" s="14"/>
      <c r="E117" s="28"/>
    </row>
    <row r="118" spans="1:5" s="48" customFormat="1" ht="16.5" thickBot="1" x14ac:dyDescent="0.3">
      <c r="A118" s="28"/>
      <c r="C118" s="89" t="s">
        <v>223</v>
      </c>
      <c r="D118" s="14"/>
      <c r="E118" s="28"/>
    </row>
    <row r="119" spans="1:5" s="48" customFormat="1" ht="16.5" thickTop="1" thickBot="1" x14ac:dyDescent="0.25">
      <c r="A119" s="28"/>
      <c r="B119" s="69" t="s">
        <v>224</v>
      </c>
      <c r="C119" s="95" t="s">
        <v>225</v>
      </c>
      <c r="D119" s="96" t="s">
        <v>213</v>
      </c>
      <c r="E119" s="28"/>
    </row>
    <row r="120" spans="1:5" s="48" customFormat="1" ht="13.5" thickTop="1" x14ac:dyDescent="0.2">
      <c r="A120" s="28"/>
      <c r="B120" s="97" t="s">
        <v>226</v>
      </c>
      <c r="C120" s="37"/>
      <c r="D120" s="14"/>
      <c r="E120" s="28"/>
    </row>
    <row r="121" spans="1:5" s="48" customFormat="1" x14ac:dyDescent="0.2">
      <c r="A121" s="28"/>
      <c r="B121" s="100" t="s">
        <v>227</v>
      </c>
      <c r="E121" s="28"/>
    </row>
    <row r="122" spans="1:5" s="48" customFormat="1" x14ac:dyDescent="0.2">
      <c r="A122" s="28"/>
      <c r="E122" s="28"/>
    </row>
    <row r="123" spans="1:5" s="48" customFormat="1" x14ac:dyDescent="0.2">
      <c r="A123" s="28"/>
      <c r="B123" s="28"/>
      <c r="C123" s="28"/>
      <c r="D123" s="28"/>
      <c r="E123" s="28"/>
    </row>
    <row r="124" spans="1:5" s="48" customFormat="1" ht="18" x14ac:dyDescent="0.25">
      <c r="A124" s="28"/>
      <c r="B124" s="87" t="s">
        <v>228</v>
      </c>
      <c r="D124" s="14"/>
      <c r="E124" s="28"/>
    </row>
    <row r="125" spans="1:5" s="48" customFormat="1" x14ac:dyDescent="0.2">
      <c r="A125" s="28"/>
      <c r="E125" s="28"/>
    </row>
    <row r="126" spans="1:5" s="48" customFormat="1" x14ac:dyDescent="0.2">
      <c r="A126" s="28"/>
      <c r="B126" s="5" t="s">
        <v>300</v>
      </c>
      <c r="C126" s="145">
        <v>43985</v>
      </c>
      <c r="D126" s="96" t="s">
        <v>299</v>
      </c>
      <c r="E126" s="28"/>
    </row>
    <row r="127" spans="1:5" s="48" customFormat="1" x14ac:dyDescent="0.2">
      <c r="A127" s="28"/>
      <c r="B127" s="5" t="s">
        <v>301</v>
      </c>
      <c r="C127" s="144">
        <v>43985</v>
      </c>
      <c r="D127" s="96" t="s">
        <v>298</v>
      </c>
      <c r="E127" s="28"/>
    </row>
    <row r="128" spans="1:5" s="48" customFormat="1" x14ac:dyDescent="0.2">
      <c r="A128" s="28"/>
      <c r="B128" s="5"/>
      <c r="E128" s="28"/>
    </row>
    <row r="129" spans="1:5" s="48" customFormat="1" ht="16.5" thickBot="1" x14ac:dyDescent="0.3">
      <c r="A129" s="28"/>
      <c r="B129" s="3" t="s">
        <v>302</v>
      </c>
      <c r="C129" s="89" t="s">
        <v>229</v>
      </c>
      <c r="E129" s="28"/>
    </row>
    <row r="130" spans="1:5" s="48" customFormat="1" ht="16.5" thickTop="1" thickBot="1" x14ac:dyDescent="0.25">
      <c r="A130" s="28"/>
      <c r="B130" s="97" t="s">
        <v>303</v>
      </c>
      <c r="C130" s="95">
        <v>1</v>
      </c>
      <c r="D130" s="96" t="s">
        <v>230</v>
      </c>
      <c r="E130" s="28"/>
    </row>
    <row r="131" spans="1:5" s="48" customFormat="1" ht="13.5" thickTop="1" x14ac:dyDescent="0.2">
      <c r="A131" s="28"/>
      <c r="B131" s="3"/>
      <c r="E131" s="28"/>
    </row>
    <row r="132" spans="1:5" s="48" customFormat="1" ht="16.5" thickBot="1" x14ac:dyDescent="0.3">
      <c r="A132" s="28"/>
      <c r="B132" s="3"/>
      <c r="C132" s="89" t="s">
        <v>231</v>
      </c>
      <c r="E132" s="28"/>
    </row>
    <row r="133" spans="1:5" s="48" customFormat="1" ht="16.5" thickTop="1" thickBot="1" x14ac:dyDescent="0.25">
      <c r="A133" s="28"/>
      <c r="B133" s="69" t="s">
        <v>304</v>
      </c>
      <c r="C133" s="95" t="s">
        <v>225</v>
      </c>
      <c r="D133" s="96" t="s">
        <v>213</v>
      </c>
      <c r="E133" s="28"/>
    </row>
    <row r="134" spans="1:5" s="48" customFormat="1" ht="13.5" thickTop="1" x14ac:dyDescent="0.2">
      <c r="A134" s="28"/>
      <c r="B134" s="3"/>
      <c r="E134" s="28"/>
    </row>
    <row r="135" spans="1:5" s="48" customFormat="1" x14ac:dyDescent="0.2">
      <c r="A135" s="28"/>
      <c r="B135" s="28"/>
      <c r="C135" s="28"/>
      <c r="D135" s="28"/>
      <c r="E135" s="28"/>
    </row>
    <row r="136" spans="1:5" s="48" customFormat="1" x14ac:dyDescent="0.2">
      <c r="B136" s="5"/>
    </row>
    <row r="137" spans="1:5" s="48" customFormat="1" x14ac:dyDescent="0.2">
      <c r="A137" s="24"/>
      <c r="B137" s="78"/>
      <c r="C137" s="24"/>
      <c r="D137" s="24"/>
      <c r="E137" s="24"/>
    </row>
    <row r="138" spans="1:5" s="48" customFormat="1" ht="26.25" x14ac:dyDescent="0.2">
      <c r="A138" s="24"/>
      <c r="B138" s="82" t="s">
        <v>236</v>
      </c>
      <c r="C138" s="169" t="s">
        <v>311</v>
      </c>
      <c r="D138" s="24"/>
      <c r="E138" s="24"/>
    </row>
    <row r="139" spans="1:5" s="48" customFormat="1" ht="15" x14ac:dyDescent="0.2">
      <c r="A139" s="24"/>
      <c r="B139" s="101"/>
      <c r="C139" s="24"/>
      <c r="D139" s="24"/>
      <c r="E139" s="24"/>
    </row>
    <row r="140" spans="1:5" s="48" customFormat="1" ht="15" x14ac:dyDescent="0.2">
      <c r="A140" s="15"/>
      <c r="B140" s="102" t="s">
        <v>237</v>
      </c>
      <c r="C140" s="15"/>
      <c r="D140" s="15"/>
      <c r="E140" s="15"/>
    </row>
    <row r="141" spans="1:5" s="48" customFormat="1" ht="18" x14ac:dyDescent="0.25">
      <c r="A141" s="15"/>
      <c r="B141" s="103" t="s">
        <v>238</v>
      </c>
      <c r="C141" s="15"/>
      <c r="D141" s="15"/>
      <c r="E141" s="15"/>
    </row>
    <row r="142" spans="1:5" s="48" customFormat="1" ht="18" x14ac:dyDescent="0.25">
      <c r="A142" s="15"/>
      <c r="B142" s="103" t="s">
        <v>239</v>
      </c>
      <c r="C142" s="15"/>
      <c r="D142" s="15"/>
      <c r="E142" s="15"/>
    </row>
    <row r="143" spans="1:5" s="48" customFormat="1" ht="18" x14ac:dyDescent="0.25">
      <c r="A143" s="15"/>
      <c r="B143" s="103" t="s">
        <v>240</v>
      </c>
      <c r="C143" s="15"/>
      <c r="D143" s="15"/>
      <c r="E143" s="15"/>
    </row>
    <row r="144" spans="1:5" s="48" customFormat="1" ht="18" x14ac:dyDescent="0.25">
      <c r="A144" s="15"/>
      <c r="B144" s="103" t="s">
        <v>241</v>
      </c>
      <c r="C144" s="15"/>
      <c r="D144" s="15"/>
      <c r="E144" s="15"/>
    </row>
    <row r="145" spans="1:5" s="48" customFormat="1" ht="18" x14ac:dyDescent="0.25">
      <c r="A145" s="15"/>
      <c r="B145" s="103" t="s">
        <v>242</v>
      </c>
      <c r="C145" s="15"/>
      <c r="D145" s="15"/>
      <c r="E145" s="15"/>
    </row>
    <row r="146" spans="1:5" s="48" customFormat="1" ht="18" x14ac:dyDescent="0.25">
      <c r="A146" s="15"/>
      <c r="B146" s="103" t="s">
        <v>243</v>
      </c>
      <c r="C146" s="15"/>
      <c r="D146" s="15"/>
      <c r="E146" s="15"/>
    </row>
    <row r="147" spans="1:5" s="48" customFormat="1" ht="18" x14ac:dyDescent="0.25">
      <c r="A147" s="15"/>
      <c r="B147" s="103" t="s">
        <v>244</v>
      </c>
      <c r="C147" s="15"/>
      <c r="D147" s="15"/>
      <c r="E147" s="15"/>
    </row>
    <row r="148" spans="1:5" s="48" customFormat="1" ht="18" x14ac:dyDescent="0.25">
      <c r="A148" s="15"/>
      <c r="B148" s="103" t="s">
        <v>245</v>
      </c>
      <c r="C148" s="15"/>
      <c r="D148" s="15"/>
      <c r="E148" s="15"/>
    </row>
    <row r="149" spans="1:5" s="48" customFormat="1" ht="18" x14ac:dyDescent="0.25">
      <c r="A149" s="15"/>
      <c r="B149" s="103" t="s">
        <v>246</v>
      </c>
      <c r="C149" s="15"/>
      <c r="D149" s="15"/>
      <c r="E149" s="15"/>
    </row>
    <row r="150" spans="1:5" s="48" customFormat="1" ht="18" x14ac:dyDescent="0.25">
      <c r="A150" s="15"/>
      <c r="B150" s="103" t="s">
        <v>316</v>
      </c>
      <c r="C150" s="15"/>
      <c r="D150" s="15"/>
      <c r="E150" s="15"/>
    </row>
    <row r="151" spans="1:5" s="48" customFormat="1" ht="18" x14ac:dyDescent="0.25">
      <c r="A151" s="15"/>
      <c r="B151" s="103" t="s">
        <v>340</v>
      </c>
      <c r="C151" s="15"/>
      <c r="D151" s="15"/>
      <c r="E151" s="15"/>
    </row>
    <row r="152" spans="1:5" s="48" customFormat="1" x14ac:dyDescent="0.2">
      <c r="A152" s="15"/>
      <c r="B152" s="104"/>
      <c r="C152" s="15"/>
      <c r="D152" s="15"/>
      <c r="E152" s="15"/>
    </row>
    <row r="153" spans="1:5" s="48" customFormat="1" x14ac:dyDescent="0.2">
      <c r="A153" s="37"/>
      <c r="E153" s="37"/>
    </row>
    <row r="154" spans="1:5" s="48" customFormat="1" ht="20.100000000000001" customHeight="1" x14ac:dyDescent="0.2">
      <c r="A154" s="27"/>
      <c r="B154" s="105" t="s">
        <v>125</v>
      </c>
      <c r="C154" s="171" t="s">
        <v>312</v>
      </c>
      <c r="D154" s="28"/>
      <c r="E154" s="27"/>
    </row>
    <row r="155" spans="1:5" s="48" customFormat="1" ht="51" x14ac:dyDescent="0.2">
      <c r="A155" s="37"/>
      <c r="B155" s="5" t="s">
        <v>247</v>
      </c>
      <c r="E155" s="37"/>
    </row>
    <row r="156" spans="1:5" s="48" customFormat="1" x14ac:dyDescent="0.2">
      <c r="A156" s="37"/>
      <c r="E156" s="37"/>
    </row>
    <row r="157" spans="1:5" s="48" customFormat="1" x14ac:dyDescent="0.2">
      <c r="A157" s="37"/>
      <c r="B157" s="106" t="s">
        <v>98</v>
      </c>
      <c r="E157" s="37"/>
    </row>
    <row r="158" spans="1:5" s="48" customFormat="1" x14ac:dyDescent="0.2">
      <c r="A158" s="37"/>
      <c r="E158" s="37"/>
    </row>
    <row r="159" spans="1:5" s="48" customFormat="1" ht="15.75" x14ac:dyDescent="0.25">
      <c r="A159" s="37"/>
      <c r="B159" s="143" t="s">
        <v>99</v>
      </c>
      <c r="E159" s="37"/>
    </row>
    <row r="160" spans="1:5" s="48" customFormat="1" x14ac:dyDescent="0.2">
      <c r="A160" s="37"/>
      <c r="B160" s="3" t="s">
        <v>100</v>
      </c>
      <c r="E160" s="37"/>
    </row>
    <row r="161" spans="1:5" s="48" customFormat="1" x14ac:dyDescent="0.2">
      <c r="A161" s="37"/>
      <c r="B161" s="3" t="s">
        <v>101</v>
      </c>
      <c r="E161" s="37"/>
    </row>
    <row r="162" spans="1:5" s="48" customFormat="1" x14ac:dyDescent="0.2">
      <c r="A162" s="37"/>
      <c r="B162" s="3" t="s">
        <v>102</v>
      </c>
      <c r="E162" s="37"/>
    </row>
    <row r="163" spans="1:5" s="48" customFormat="1" x14ac:dyDescent="0.2">
      <c r="A163" s="37"/>
      <c r="E163" s="37"/>
    </row>
    <row r="164" spans="1:5" s="48" customFormat="1" ht="15.75" x14ac:dyDescent="0.25">
      <c r="A164" s="37"/>
      <c r="B164" s="143" t="s">
        <v>103</v>
      </c>
      <c r="E164" s="37"/>
    </row>
    <row r="165" spans="1:5" s="48" customFormat="1" x14ac:dyDescent="0.2">
      <c r="A165" s="37"/>
      <c r="B165" s="3" t="s">
        <v>104</v>
      </c>
      <c r="E165" s="37"/>
    </row>
    <row r="166" spans="1:5" s="48" customFormat="1" x14ac:dyDescent="0.2">
      <c r="A166" s="37"/>
      <c r="B166" s="3" t="s">
        <v>105</v>
      </c>
      <c r="E166" s="37"/>
    </row>
    <row r="167" spans="1:5" s="48" customFormat="1" x14ac:dyDescent="0.2">
      <c r="A167" s="37"/>
      <c r="B167" s="3"/>
      <c r="E167" s="37"/>
    </row>
    <row r="168" spans="1:5" s="48" customFormat="1" x14ac:dyDescent="0.2">
      <c r="A168" s="37"/>
      <c r="B168" s="3" t="s">
        <v>106</v>
      </c>
      <c r="E168" s="37"/>
    </row>
    <row r="169" spans="1:5" s="48" customFormat="1" x14ac:dyDescent="0.2">
      <c r="A169" s="37"/>
      <c r="B169" s="3" t="s">
        <v>107</v>
      </c>
      <c r="E169" s="37"/>
    </row>
    <row r="170" spans="1:5" s="48" customFormat="1" x14ac:dyDescent="0.2">
      <c r="A170" s="37"/>
      <c r="B170" s="3"/>
      <c r="E170" s="37"/>
    </row>
    <row r="171" spans="1:5" s="48" customFormat="1" x14ac:dyDescent="0.2">
      <c r="A171" s="37"/>
      <c r="B171" s="3"/>
      <c r="E171" s="37"/>
    </row>
    <row r="172" spans="1:5" s="48" customFormat="1" x14ac:dyDescent="0.2">
      <c r="A172" s="37"/>
      <c r="B172" s="37"/>
      <c r="C172" s="37"/>
      <c r="D172" s="37"/>
      <c r="E172" s="37"/>
    </row>
    <row r="173" spans="1:5" s="48" customFormat="1" ht="20.100000000000001" customHeight="1" x14ac:dyDescent="0.2">
      <c r="A173" s="27"/>
      <c r="B173" s="105" t="s">
        <v>126</v>
      </c>
      <c r="C173" s="171" t="s">
        <v>312</v>
      </c>
      <c r="D173" s="28"/>
      <c r="E173" s="27"/>
    </row>
    <row r="174" spans="1:5" s="48" customFormat="1" ht="38.25" x14ac:dyDescent="0.2">
      <c r="A174" s="37"/>
      <c r="B174" s="5" t="s">
        <v>248</v>
      </c>
      <c r="E174" s="37"/>
    </row>
    <row r="175" spans="1:5" s="48" customFormat="1" x14ac:dyDescent="0.2">
      <c r="A175" s="37"/>
      <c r="B175" s="3"/>
      <c r="E175" s="37"/>
    </row>
    <row r="176" spans="1:5" s="48" customFormat="1" x14ac:dyDescent="0.2">
      <c r="A176" s="37"/>
      <c r="B176" s="37"/>
      <c r="C176" s="37"/>
      <c r="D176" s="37"/>
      <c r="E176" s="37"/>
    </row>
    <row r="177" spans="1:5" s="48" customFormat="1" ht="20.100000000000001" customHeight="1" x14ac:dyDescent="0.2">
      <c r="A177" s="27"/>
      <c r="B177" s="105" t="s">
        <v>132</v>
      </c>
      <c r="C177" s="171" t="s">
        <v>312</v>
      </c>
      <c r="D177" s="28"/>
      <c r="E177" s="27"/>
    </row>
    <row r="178" spans="1:5" s="48" customFormat="1" ht="63.75" x14ac:dyDescent="0.2">
      <c r="A178" s="37"/>
      <c r="B178" s="5" t="s">
        <v>249</v>
      </c>
      <c r="E178" s="37"/>
    </row>
    <row r="179" spans="1:5" s="48" customFormat="1" x14ac:dyDescent="0.2">
      <c r="A179" s="37"/>
      <c r="B179" s="3"/>
      <c r="E179" s="37"/>
    </row>
    <row r="180" spans="1:5" s="48" customFormat="1" x14ac:dyDescent="0.2">
      <c r="A180" s="37"/>
      <c r="B180" s="37"/>
      <c r="C180" s="37"/>
      <c r="D180" s="37"/>
      <c r="E180" s="37"/>
    </row>
    <row r="181" spans="1:5" s="48" customFormat="1" ht="20.100000000000001" customHeight="1" x14ac:dyDescent="0.2">
      <c r="A181" s="27"/>
      <c r="B181" s="105" t="s">
        <v>127</v>
      </c>
      <c r="C181" s="171" t="s">
        <v>312</v>
      </c>
      <c r="D181" s="28"/>
      <c r="E181" s="27"/>
    </row>
    <row r="182" spans="1:5" s="48" customFormat="1" x14ac:dyDescent="0.2">
      <c r="A182" s="37"/>
      <c r="B182" s="8" t="s">
        <v>96</v>
      </c>
      <c r="E182" s="37"/>
    </row>
    <row r="183" spans="1:5" s="48" customFormat="1" ht="25.5" x14ac:dyDescent="0.2">
      <c r="A183" s="37"/>
      <c r="B183" s="12" t="s">
        <v>250</v>
      </c>
      <c r="E183" s="37"/>
    </row>
    <row r="184" spans="1:5" s="48" customFormat="1" x14ac:dyDescent="0.2">
      <c r="A184" s="37"/>
      <c r="B184" s="9"/>
      <c r="E184" s="37"/>
    </row>
    <row r="185" spans="1:5" s="48" customFormat="1" ht="63.75" x14ac:dyDescent="0.2">
      <c r="A185" s="37"/>
      <c r="B185" s="12" t="s">
        <v>251</v>
      </c>
      <c r="E185" s="37"/>
    </row>
    <row r="186" spans="1:5" s="48" customFormat="1" x14ac:dyDescent="0.2">
      <c r="A186" s="37"/>
      <c r="B186" s="10"/>
      <c r="E186" s="37"/>
    </row>
    <row r="187" spans="1:5" s="48" customFormat="1" x14ac:dyDescent="0.2">
      <c r="A187" s="37"/>
      <c r="B187" s="37"/>
      <c r="C187" s="37"/>
      <c r="D187" s="37"/>
      <c r="E187" s="37"/>
    </row>
    <row r="188" spans="1:5" s="48" customFormat="1" ht="20.100000000000001" customHeight="1" x14ac:dyDescent="0.2">
      <c r="A188" s="27"/>
      <c r="B188" s="105" t="s">
        <v>128</v>
      </c>
      <c r="C188" s="171" t="s">
        <v>312</v>
      </c>
      <c r="D188" s="28"/>
      <c r="E188" s="27"/>
    </row>
    <row r="189" spans="1:5" s="48" customFormat="1" ht="51" x14ac:dyDescent="0.2">
      <c r="A189" s="37"/>
      <c r="B189" s="5" t="s">
        <v>252</v>
      </c>
      <c r="E189" s="37"/>
    </row>
    <row r="190" spans="1:5" s="48" customFormat="1" x14ac:dyDescent="0.2">
      <c r="A190" s="37"/>
      <c r="B190" s="3"/>
      <c r="E190" s="37"/>
    </row>
    <row r="191" spans="1:5" s="48" customFormat="1" ht="25.5" x14ac:dyDescent="0.2">
      <c r="A191" s="37"/>
      <c r="B191" s="5" t="s">
        <v>337</v>
      </c>
      <c r="E191" s="37"/>
    </row>
    <row r="192" spans="1:5" s="48" customFormat="1" x14ac:dyDescent="0.2">
      <c r="A192" s="37"/>
      <c r="B192" s="3"/>
      <c r="E192" s="37"/>
    </row>
    <row r="193" spans="1:5" s="48" customFormat="1" ht="15.75" x14ac:dyDescent="0.25">
      <c r="A193" s="37"/>
      <c r="B193" s="143" t="s">
        <v>254</v>
      </c>
      <c r="E193" s="37"/>
    </row>
    <row r="194" spans="1:5" s="48" customFormat="1" ht="38.25" x14ac:dyDescent="0.2">
      <c r="A194" s="37"/>
      <c r="B194" s="109" t="s">
        <v>135</v>
      </c>
      <c r="E194" s="37"/>
    </row>
    <row r="195" spans="1:5" s="48" customFormat="1" x14ac:dyDescent="0.2">
      <c r="A195" s="37"/>
      <c r="B195" s="110" t="s">
        <v>119</v>
      </c>
      <c r="E195" s="37"/>
    </row>
    <row r="196" spans="1:5" s="48" customFormat="1" ht="25.5" x14ac:dyDescent="0.2">
      <c r="A196" s="37"/>
      <c r="B196" s="109" t="s">
        <v>122</v>
      </c>
      <c r="E196" s="37"/>
    </row>
    <row r="197" spans="1:5" s="48" customFormat="1" x14ac:dyDescent="0.2">
      <c r="A197" s="37"/>
      <c r="B197" s="110" t="s">
        <v>120</v>
      </c>
      <c r="E197" s="37"/>
    </row>
    <row r="198" spans="1:5" s="48" customFormat="1" ht="63.75" x14ac:dyDescent="0.2">
      <c r="A198" s="37"/>
      <c r="B198" s="111" t="s">
        <v>255</v>
      </c>
      <c r="E198" s="37"/>
    </row>
    <row r="199" spans="1:5" s="48" customFormat="1" x14ac:dyDescent="0.2">
      <c r="A199" s="37"/>
      <c r="B199" s="110" t="s">
        <v>136</v>
      </c>
      <c r="E199" s="37"/>
    </row>
    <row r="200" spans="1:5" s="48" customFormat="1" ht="25.5" x14ac:dyDescent="0.2">
      <c r="A200" s="37"/>
      <c r="B200" s="109" t="s">
        <v>139</v>
      </c>
      <c r="E200" s="37"/>
    </row>
    <row r="201" spans="1:5" s="48" customFormat="1" x14ac:dyDescent="0.2">
      <c r="A201" s="37"/>
      <c r="B201" s="110"/>
      <c r="E201" s="37"/>
    </row>
    <row r="202" spans="1:5" s="48" customFormat="1" ht="15.75" x14ac:dyDescent="0.25">
      <c r="A202" s="37"/>
      <c r="B202" s="143" t="s">
        <v>256</v>
      </c>
      <c r="E202" s="37"/>
    </row>
    <row r="203" spans="1:5" s="48" customFormat="1" ht="25.5" x14ac:dyDescent="0.2">
      <c r="A203" s="37"/>
      <c r="B203" s="109" t="s">
        <v>121</v>
      </c>
      <c r="E203" s="37"/>
    </row>
    <row r="204" spans="1:5" s="48" customFormat="1" x14ac:dyDescent="0.2">
      <c r="A204" s="37"/>
      <c r="B204" s="109"/>
      <c r="E204" s="37"/>
    </row>
    <row r="205" spans="1:5" s="48" customFormat="1" x14ac:dyDescent="0.2">
      <c r="A205" s="37"/>
      <c r="B205" s="110" t="s">
        <v>115</v>
      </c>
      <c r="E205" s="37"/>
    </row>
    <row r="206" spans="1:5" s="48" customFormat="1" x14ac:dyDescent="0.2">
      <c r="A206" s="37"/>
      <c r="B206" s="112" t="s">
        <v>116</v>
      </c>
      <c r="E206" s="37"/>
    </row>
    <row r="207" spans="1:5" s="48" customFormat="1" ht="25.5" x14ac:dyDescent="0.2">
      <c r="A207" s="37"/>
      <c r="B207" s="113" t="s">
        <v>109</v>
      </c>
      <c r="E207" s="37"/>
    </row>
    <row r="208" spans="1:5" s="48" customFormat="1" x14ac:dyDescent="0.2">
      <c r="A208" s="37"/>
      <c r="B208" s="113" t="s">
        <v>111</v>
      </c>
      <c r="E208" s="37"/>
    </row>
    <row r="209" spans="1:5" s="48" customFormat="1" x14ac:dyDescent="0.2">
      <c r="A209" s="37"/>
      <c r="B209" s="114" t="s">
        <v>110</v>
      </c>
      <c r="E209" s="37"/>
    </row>
    <row r="210" spans="1:5" s="48" customFormat="1" x14ac:dyDescent="0.2">
      <c r="A210" s="37"/>
      <c r="B210" s="112" t="s">
        <v>117</v>
      </c>
      <c r="E210" s="37"/>
    </row>
    <row r="211" spans="1:5" s="48" customFormat="1" x14ac:dyDescent="0.2">
      <c r="A211" s="37"/>
      <c r="B211" s="114" t="s">
        <v>112</v>
      </c>
      <c r="E211" s="37"/>
    </row>
    <row r="212" spans="1:5" s="48" customFormat="1" x14ac:dyDescent="0.2">
      <c r="A212" s="37"/>
      <c r="B212" s="114" t="s">
        <v>113</v>
      </c>
      <c r="E212" s="37"/>
    </row>
    <row r="213" spans="1:5" s="48" customFormat="1" x14ac:dyDescent="0.2">
      <c r="A213" s="37"/>
      <c r="B213" s="112" t="s">
        <v>118</v>
      </c>
      <c r="E213" s="37"/>
    </row>
    <row r="214" spans="1:5" s="48" customFormat="1" ht="25.5" x14ac:dyDescent="0.2">
      <c r="A214" s="37"/>
      <c r="B214" s="114" t="s">
        <v>114</v>
      </c>
      <c r="E214" s="37"/>
    </row>
    <row r="215" spans="1:5" s="48" customFormat="1" x14ac:dyDescent="0.2">
      <c r="A215" s="37"/>
      <c r="B215" s="115"/>
      <c r="E215" s="37"/>
    </row>
    <row r="216" spans="1:5" s="48" customFormat="1" x14ac:dyDescent="0.2">
      <c r="A216" s="37"/>
      <c r="B216" s="12" t="s">
        <v>257</v>
      </c>
      <c r="E216" s="37"/>
    </row>
    <row r="217" spans="1:5" s="48" customFormat="1" x14ac:dyDescent="0.2">
      <c r="A217" s="37"/>
      <c r="B217" s="12"/>
      <c r="E217" s="37"/>
    </row>
    <row r="218" spans="1:5" s="48" customFormat="1" x14ac:dyDescent="0.2">
      <c r="A218" s="37"/>
      <c r="B218" s="37"/>
      <c r="C218" s="37"/>
      <c r="D218" s="37"/>
      <c r="E218" s="37"/>
    </row>
    <row r="219" spans="1:5" s="48" customFormat="1" ht="20.100000000000001" customHeight="1" x14ac:dyDescent="0.2">
      <c r="A219" s="27"/>
      <c r="B219" s="105" t="s">
        <v>129</v>
      </c>
      <c r="C219" s="171" t="s">
        <v>312</v>
      </c>
      <c r="D219" s="28"/>
      <c r="E219" s="27"/>
    </row>
    <row r="220" spans="1:5" s="48" customFormat="1" x14ac:dyDescent="0.2">
      <c r="A220" s="37"/>
      <c r="B220" s="110" t="s">
        <v>258</v>
      </c>
      <c r="E220" s="37"/>
    </row>
    <row r="221" spans="1:5" s="48" customFormat="1" ht="38.25" x14ac:dyDescent="0.2">
      <c r="A221" s="37"/>
      <c r="B221" s="5" t="s">
        <v>61</v>
      </c>
      <c r="E221" s="37"/>
    </row>
    <row r="222" spans="1:5" s="48" customFormat="1" x14ac:dyDescent="0.2">
      <c r="A222" s="37"/>
      <c r="B222" s="3" t="s">
        <v>259</v>
      </c>
      <c r="E222" s="37"/>
    </row>
    <row r="223" spans="1:5" s="48" customFormat="1" x14ac:dyDescent="0.2">
      <c r="A223" s="37"/>
      <c r="B223" s="3" t="s">
        <v>78</v>
      </c>
      <c r="E223" s="37"/>
    </row>
    <row r="224" spans="1:5" s="48" customFormat="1" x14ac:dyDescent="0.2">
      <c r="A224" s="37"/>
      <c r="B224" s="3"/>
      <c r="E224" s="37"/>
    </row>
    <row r="225" spans="1:5" x14ac:dyDescent="0.2">
      <c r="A225" s="13"/>
      <c r="B225" s="4"/>
    </row>
    <row r="226" spans="1:5" s="48" customFormat="1" ht="20.100000000000001" customHeight="1" x14ac:dyDescent="0.2">
      <c r="A226" s="27"/>
      <c r="B226" s="105" t="s">
        <v>260</v>
      </c>
      <c r="C226" s="171" t="s">
        <v>312</v>
      </c>
      <c r="D226" s="28"/>
      <c r="E226" s="27"/>
    </row>
    <row r="227" spans="1:5" s="48" customFormat="1" x14ac:dyDescent="0.2">
      <c r="A227" s="37"/>
      <c r="B227" s="37"/>
      <c r="C227" s="37"/>
      <c r="D227" s="37"/>
      <c r="E227" s="37"/>
    </row>
    <row r="228" spans="1:5" s="48" customFormat="1" ht="15.75" x14ac:dyDescent="0.25">
      <c r="A228" s="37"/>
      <c r="B228" s="107" t="s">
        <v>261</v>
      </c>
      <c r="E228" s="37"/>
    </row>
    <row r="229" spans="1:5" s="48" customFormat="1" ht="51" x14ac:dyDescent="0.2">
      <c r="A229" s="37"/>
      <c r="B229" s="75" t="s">
        <v>297</v>
      </c>
      <c r="E229" s="37"/>
    </row>
    <row r="230" spans="1:5" s="48" customFormat="1" x14ac:dyDescent="0.2">
      <c r="A230" s="37"/>
      <c r="B230" s="3" t="s">
        <v>296</v>
      </c>
      <c r="E230" s="37"/>
    </row>
    <row r="231" spans="1:5" s="48" customFormat="1" x14ac:dyDescent="0.2">
      <c r="A231" s="37"/>
      <c r="B231" s="115"/>
      <c r="E231" s="37"/>
    </row>
    <row r="232" spans="1:5" s="48" customFormat="1" ht="15.75" x14ac:dyDescent="0.25">
      <c r="A232" s="37"/>
      <c r="B232" s="107" t="s">
        <v>123</v>
      </c>
      <c r="E232" s="37"/>
    </row>
    <row r="233" spans="1:5" s="48" customFormat="1" x14ac:dyDescent="0.2">
      <c r="A233" s="37"/>
      <c r="B233" s="3" t="s">
        <v>67</v>
      </c>
      <c r="E233" s="37"/>
    </row>
    <row r="234" spans="1:5" s="48" customFormat="1" x14ac:dyDescent="0.2">
      <c r="A234" s="37"/>
      <c r="B234" s="3" t="s">
        <v>70</v>
      </c>
      <c r="E234" s="37"/>
    </row>
    <row r="235" spans="1:5" s="48" customFormat="1" x14ac:dyDescent="0.2">
      <c r="A235" s="37"/>
      <c r="B235" s="3" t="s">
        <v>262</v>
      </c>
      <c r="E235" s="37"/>
    </row>
    <row r="236" spans="1:5" s="48" customFormat="1" x14ac:dyDescent="0.2">
      <c r="A236" s="37"/>
      <c r="B236" s="3" t="s">
        <v>263</v>
      </c>
      <c r="E236" s="37"/>
    </row>
    <row r="237" spans="1:5" s="48" customFormat="1" x14ac:dyDescent="0.2">
      <c r="A237" s="37"/>
      <c r="B237" s="3"/>
      <c r="E237" s="37"/>
    </row>
    <row r="238" spans="1:5" s="48" customFormat="1" x14ac:dyDescent="0.2">
      <c r="A238" s="37"/>
      <c r="B238" s="3" t="s">
        <v>68</v>
      </c>
      <c r="E238" s="37"/>
    </row>
    <row r="239" spans="1:5" s="48" customFormat="1" x14ac:dyDescent="0.2">
      <c r="A239" s="37"/>
      <c r="B239" s="3" t="s">
        <v>264</v>
      </c>
      <c r="C239" s="92" t="s">
        <v>63</v>
      </c>
      <c r="E239" s="37"/>
    </row>
    <row r="240" spans="1:5" s="48" customFormat="1" x14ac:dyDescent="0.2">
      <c r="A240" s="37"/>
      <c r="B240" s="3"/>
      <c r="C240" s="116">
        <v>2</v>
      </c>
      <c r="D240" s="117" t="s">
        <v>64</v>
      </c>
      <c r="E240" s="37"/>
    </row>
    <row r="241" spans="1:5" s="48" customFormat="1" x14ac:dyDescent="0.2">
      <c r="A241" s="37"/>
      <c r="B241" s="5" t="s">
        <v>265</v>
      </c>
      <c r="C241" s="116">
        <v>14</v>
      </c>
      <c r="D241" s="117" t="s">
        <v>65</v>
      </c>
      <c r="E241" s="37"/>
    </row>
    <row r="242" spans="1:5" s="48" customFormat="1" x14ac:dyDescent="0.2">
      <c r="A242" s="37"/>
      <c r="B242" s="5" t="s">
        <v>266</v>
      </c>
      <c r="C242" s="116">
        <v>28</v>
      </c>
      <c r="D242" s="117" t="s">
        <v>66</v>
      </c>
      <c r="E242" s="37"/>
    </row>
    <row r="243" spans="1:5" s="48" customFormat="1" ht="25.5" x14ac:dyDescent="0.2">
      <c r="A243" s="37"/>
      <c r="B243" s="5" t="s">
        <v>267</v>
      </c>
      <c r="E243" s="37"/>
    </row>
    <row r="244" spans="1:5" s="48" customFormat="1" x14ac:dyDescent="0.2">
      <c r="A244" s="37"/>
      <c r="B244" s="3"/>
      <c r="E244" s="37"/>
    </row>
    <row r="245" spans="1:5" s="48" customFormat="1" ht="15.75" x14ac:dyDescent="0.25">
      <c r="A245" s="37"/>
      <c r="B245" s="107" t="s">
        <v>329</v>
      </c>
      <c r="C245" s="118" t="s">
        <v>72</v>
      </c>
      <c r="D245" s="118" t="s">
        <v>59</v>
      </c>
      <c r="E245" s="37"/>
    </row>
    <row r="246" spans="1:5" s="48" customFormat="1" x14ac:dyDescent="0.2">
      <c r="A246" s="37"/>
      <c r="B246" s="3" t="s">
        <v>71</v>
      </c>
      <c r="C246" s="119" t="s">
        <v>73</v>
      </c>
      <c r="D246" s="116" t="s">
        <v>22</v>
      </c>
      <c r="E246" s="37"/>
    </row>
    <row r="247" spans="1:5" s="48" customFormat="1" x14ac:dyDescent="0.2">
      <c r="A247" s="37"/>
      <c r="B247" s="3" t="s">
        <v>77</v>
      </c>
      <c r="C247" s="119" t="s">
        <v>74</v>
      </c>
      <c r="D247" s="116" t="s">
        <v>62</v>
      </c>
      <c r="E247" s="37"/>
    </row>
    <row r="248" spans="1:5" s="48" customFormat="1" x14ac:dyDescent="0.2">
      <c r="A248" s="37"/>
      <c r="B248" s="3" t="s">
        <v>330</v>
      </c>
      <c r="C248" s="119" t="s">
        <v>75</v>
      </c>
      <c r="D248" s="116" t="s">
        <v>47</v>
      </c>
      <c r="E248" s="37"/>
    </row>
    <row r="249" spans="1:5" s="48" customFormat="1" x14ac:dyDescent="0.2">
      <c r="A249" s="37"/>
      <c r="B249" s="3"/>
      <c r="C249" s="119" t="s">
        <v>76</v>
      </c>
      <c r="D249" s="116" t="s">
        <v>50</v>
      </c>
      <c r="E249" s="37"/>
    </row>
    <row r="250" spans="1:5" s="48" customFormat="1" x14ac:dyDescent="0.2">
      <c r="A250" s="37"/>
      <c r="B250" s="3" t="s">
        <v>268</v>
      </c>
      <c r="C250" s="119"/>
      <c r="D250" s="116" t="s">
        <v>48</v>
      </c>
      <c r="E250" s="37"/>
    </row>
    <row r="251" spans="1:5" s="48" customFormat="1" x14ac:dyDescent="0.2">
      <c r="A251" s="37"/>
      <c r="B251" s="3" t="s">
        <v>269</v>
      </c>
      <c r="C251" s="119"/>
      <c r="D251" s="116" t="s">
        <v>69</v>
      </c>
      <c r="E251" s="37"/>
    </row>
    <row r="252" spans="1:5" s="48" customFormat="1" x14ac:dyDescent="0.2">
      <c r="A252" s="37"/>
      <c r="B252" s="3" t="s">
        <v>331</v>
      </c>
      <c r="C252" s="119"/>
      <c r="D252" s="116" t="s">
        <v>46</v>
      </c>
      <c r="E252" s="37"/>
    </row>
    <row r="253" spans="1:5" s="48" customFormat="1" x14ac:dyDescent="0.2">
      <c r="A253" s="37"/>
      <c r="B253" s="3" t="s">
        <v>332</v>
      </c>
      <c r="C253" s="119"/>
      <c r="D253" s="116" t="s">
        <v>49</v>
      </c>
      <c r="E253" s="37"/>
    </row>
    <row r="254" spans="1:5" s="48" customFormat="1" x14ac:dyDescent="0.2">
      <c r="A254" s="37"/>
      <c r="B254" s="37"/>
      <c r="C254" s="37"/>
      <c r="D254" s="37"/>
      <c r="E254" s="37"/>
    </row>
    <row r="256" spans="1:5" s="48" customFormat="1" ht="20.100000000000001" customHeight="1" x14ac:dyDescent="0.2">
      <c r="A256" s="27"/>
      <c r="B256" s="105" t="s">
        <v>270</v>
      </c>
      <c r="C256" s="171" t="s">
        <v>312</v>
      </c>
      <c r="D256" s="28"/>
      <c r="E256" s="27"/>
    </row>
    <row r="257" spans="1:5" s="48" customFormat="1" ht="25.5" x14ac:dyDescent="0.2">
      <c r="A257" s="37"/>
      <c r="B257" s="75" t="s">
        <v>271</v>
      </c>
      <c r="E257" s="37"/>
    </row>
    <row r="258" spans="1:5" s="48" customFormat="1" x14ac:dyDescent="0.2">
      <c r="A258" s="37"/>
      <c r="B258" s="75"/>
      <c r="E258" s="37"/>
    </row>
    <row r="259" spans="1:5" s="48" customFormat="1" ht="25.5" x14ac:dyDescent="0.2">
      <c r="A259" s="37"/>
      <c r="B259" s="75" t="s">
        <v>272</v>
      </c>
      <c r="E259" s="37"/>
    </row>
    <row r="260" spans="1:5" s="48" customFormat="1" x14ac:dyDescent="0.2">
      <c r="A260" s="37"/>
      <c r="B260" s="115"/>
      <c r="E260" s="37"/>
    </row>
    <row r="261" spans="1:5" s="48" customFormat="1" ht="25.5" x14ac:dyDescent="0.2">
      <c r="A261" s="37"/>
      <c r="B261" s="5" t="s">
        <v>345</v>
      </c>
      <c r="E261" s="37"/>
    </row>
    <row r="262" spans="1:5" s="48" customFormat="1" x14ac:dyDescent="0.2">
      <c r="A262" s="37"/>
      <c r="B262" s="115"/>
      <c r="E262" s="37"/>
    </row>
    <row r="263" spans="1:5" s="48" customFormat="1" ht="51" x14ac:dyDescent="0.2">
      <c r="A263" s="37"/>
      <c r="B263" s="5" t="s">
        <v>351</v>
      </c>
      <c r="E263" s="37"/>
    </row>
    <row r="264" spans="1:5" s="48" customFormat="1" x14ac:dyDescent="0.2">
      <c r="A264" s="37"/>
      <c r="B264" s="115"/>
      <c r="E264" s="37"/>
    </row>
    <row r="265" spans="1:5" s="48" customFormat="1" x14ac:dyDescent="0.2">
      <c r="A265" s="37"/>
      <c r="B265" s="3" t="s">
        <v>348</v>
      </c>
      <c r="E265" s="37"/>
    </row>
    <row r="266" spans="1:5" s="48" customFormat="1" x14ac:dyDescent="0.2">
      <c r="A266" s="37"/>
      <c r="B266" s="191" t="s">
        <v>346</v>
      </c>
      <c r="E266" s="37"/>
    </row>
    <row r="267" spans="1:5" s="48" customFormat="1" x14ac:dyDescent="0.2">
      <c r="A267" s="37"/>
      <c r="B267" s="191" t="s">
        <v>347</v>
      </c>
      <c r="E267" s="37"/>
    </row>
    <row r="268" spans="1:5" s="48" customFormat="1" ht="25.5" x14ac:dyDescent="0.2">
      <c r="A268" s="37"/>
      <c r="B268" s="7" t="s">
        <v>349</v>
      </c>
      <c r="E268" s="37"/>
    </row>
    <row r="269" spans="1:5" s="48" customFormat="1" x14ac:dyDescent="0.2">
      <c r="A269" s="37"/>
      <c r="B269" s="37"/>
      <c r="C269" s="37"/>
      <c r="D269" s="37"/>
      <c r="E269" s="37"/>
    </row>
    <row r="270" spans="1:5" s="48" customFormat="1" ht="20.100000000000001" customHeight="1" x14ac:dyDescent="0.2">
      <c r="A270" s="27"/>
      <c r="B270" s="105" t="s">
        <v>273</v>
      </c>
      <c r="C270" s="171" t="s">
        <v>312</v>
      </c>
      <c r="D270" s="28"/>
      <c r="E270" s="27"/>
    </row>
    <row r="271" spans="1:5" s="48" customFormat="1" ht="38.25" x14ac:dyDescent="0.2">
      <c r="A271" s="37"/>
      <c r="B271" s="75" t="s">
        <v>274</v>
      </c>
      <c r="E271" s="37"/>
    </row>
    <row r="272" spans="1:5" s="48" customFormat="1" x14ac:dyDescent="0.2">
      <c r="A272" s="37"/>
      <c r="B272" s="75"/>
      <c r="E272" s="37"/>
    </row>
    <row r="273" spans="1:5" s="48" customFormat="1" x14ac:dyDescent="0.2">
      <c r="A273" s="37"/>
      <c r="B273" s="120" t="s">
        <v>275</v>
      </c>
      <c r="E273" s="37"/>
    </row>
    <row r="274" spans="1:5" s="48" customFormat="1" x14ac:dyDescent="0.2">
      <c r="A274" s="37"/>
      <c r="B274" s="7" t="s">
        <v>137</v>
      </c>
      <c r="E274" s="37"/>
    </row>
    <row r="275" spans="1:5" s="48" customFormat="1" x14ac:dyDescent="0.2">
      <c r="A275" s="37"/>
      <c r="B275" s="75"/>
      <c r="E275" s="37"/>
    </row>
    <row r="276" spans="1:5" s="48" customFormat="1" ht="51" x14ac:dyDescent="0.2">
      <c r="A276" s="37"/>
      <c r="B276" s="75" t="s">
        <v>276</v>
      </c>
      <c r="E276" s="37"/>
    </row>
    <row r="277" spans="1:5" s="48" customFormat="1" x14ac:dyDescent="0.2">
      <c r="A277" s="37"/>
      <c r="B277" s="115"/>
      <c r="E277" s="37"/>
    </row>
    <row r="278" spans="1:5" s="48" customFormat="1" x14ac:dyDescent="0.2">
      <c r="A278" s="37"/>
      <c r="B278" s="115"/>
      <c r="E278" s="37"/>
    </row>
    <row r="279" spans="1:5" s="48" customFormat="1" ht="20.100000000000001" customHeight="1" x14ac:dyDescent="0.2">
      <c r="A279" s="27"/>
      <c r="B279" s="105" t="s">
        <v>314</v>
      </c>
      <c r="C279" s="171" t="s">
        <v>312</v>
      </c>
      <c r="D279" s="28"/>
      <c r="E279" s="27"/>
    </row>
    <row r="280" spans="1:5" s="48" customFormat="1" ht="38.25" x14ac:dyDescent="0.2">
      <c r="A280" s="37"/>
      <c r="B280" s="75" t="s">
        <v>315</v>
      </c>
      <c r="E280" s="37"/>
    </row>
    <row r="281" spans="1:5" s="48" customFormat="1" x14ac:dyDescent="0.2">
      <c r="A281" s="37"/>
      <c r="B281" s="75"/>
      <c r="E281" s="37"/>
    </row>
    <row r="282" spans="1:5" s="48" customFormat="1" ht="25.5" x14ac:dyDescent="0.2">
      <c r="A282" s="37"/>
      <c r="B282" s="75" t="s">
        <v>317</v>
      </c>
      <c r="E282" s="37"/>
    </row>
    <row r="283" spans="1:5" s="48" customFormat="1" x14ac:dyDescent="0.2">
      <c r="A283" s="37"/>
      <c r="B283" s="115"/>
      <c r="E283" s="37"/>
    </row>
    <row r="284" spans="1:5" s="48" customFormat="1" x14ac:dyDescent="0.2">
      <c r="A284" s="37"/>
      <c r="B284" s="115"/>
      <c r="E284" s="37"/>
    </row>
    <row r="285" spans="1:5" s="48" customFormat="1" ht="20.100000000000001" customHeight="1" x14ac:dyDescent="0.2">
      <c r="A285" s="27"/>
      <c r="B285" s="105" t="s">
        <v>339</v>
      </c>
      <c r="C285" s="171" t="s">
        <v>312</v>
      </c>
      <c r="D285" s="28"/>
      <c r="E285" s="27"/>
    </row>
    <row r="286" spans="1:5" s="48" customFormat="1" ht="25.5" x14ac:dyDescent="0.2">
      <c r="A286" s="37"/>
      <c r="B286" s="75" t="s">
        <v>338</v>
      </c>
      <c r="E286" s="37"/>
    </row>
    <row r="287" spans="1:5" s="48" customFormat="1" x14ac:dyDescent="0.2">
      <c r="A287" s="37"/>
      <c r="B287" s="75"/>
      <c r="E287" s="37"/>
    </row>
    <row r="288" spans="1:5" s="48" customFormat="1" ht="38.25" x14ac:dyDescent="0.2">
      <c r="A288" s="37"/>
      <c r="B288" s="75" t="s">
        <v>341</v>
      </c>
      <c r="E288" s="37"/>
    </row>
    <row r="289" spans="1:5" s="48" customFormat="1" x14ac:dyDescent="0.2">
      <c r="A289" s="37"/>
      <c r="B289" s="75"/>
      <c r="E289" s="37"/>
    </row>
    <row r="290" spans="1:5" s="48" customFormat="1" ht="38.25" x14ac:dyDescent="0.2">
      <c r="A290" s="37"/>
      <c r="B290" s="75" t="s">
        <v>342</v>
      </c>
      <c r="E290" s="37"/>
    </row>
    <row r="291" spans="1:5" s="48" customFormat="1" x14ac:dyDescent="0.2">
      <c r="A291" s="37"/>
      <c r="B291" s="75"/>
      <c r="E291" s="37"/>
    </row>
    <row r="292" spans="1:5" s="37" customFormat="1" x14ac:dyDescent="0.2"/>
    <row r="293" spans="1:5" s="37" customFormat="1" ht="14.25" x14ac:dyDescent="0.2">
      <c r="A293" s="77"/>
      <c r="B293" s="78"/>
      <c r="C293" s="79"/>
      <c r="D293" s="80"/>
      <c r="E293" s="77"/>
    </row>
    <row r="294" spans="1:5" s="37" customFormat="1" ht="26.25" x14ac:dyDescent="0.2">
      <c r="A294" s="81"/>
      <c r="B294" s="82" t="s">
        <v>18</v>
      </c>
      <c r="C294" s="169" t="s">
        <v>311</v>
      </c>
      <c r="D294" s="77"/>
      <c r="E294" s="77"/>
    </row>
    <row r="295" spans="1:5" s="48" customFormat="1" ht="15.75" x14ac:dyDescent="0.2">
      <c r="A295" s="83"/>
      <c r="B295" s="83"/>
      <c r="C295" s="220"/>
      <c r="D295" s="220"/>
      <c r="E295" s="77"/>
    </row>
    <row r="296" spans="1:5" s="37" customFormat="1" x14ac:dyDescent="0.2"/>
    <row r="297" spans="1:5" s="48" customFormat="1" ht="15.75" x14ac:dyDescent="0.2">
      <c r="A297" s="121" t="s">
        <v>19</v>
      </c>
      <c r="B297" s="122" t="s">
        <v>336</v>
      </c>
      <c r="C297" s="28"/>
      <c r="D297" s="28"/>
    </row>
    <row r="298" spans="1:5" s="48" customFormat="1" ht="51" x14ac:dyDescent="0.2">
      <c r="A298" s="37"/>
      <c r="B298" s="75" t="s">
        <v>335</v>
      </c>
      <c r="E298" s="37"/>
    </row>
    <row r="299" spans="1:5" s="48" customFormat="1" x14ac:dyDescent="0.2">
      <c r="A299" s="37"/>
      <c r="B299" s="108" t="s">
        <v>253</v>
      </c>
      <c r="E299" s="37"/>
    </row>
    <row r="300" spans="1:5" s="37" customFormat="1" x14ac:dyDescent="0.2"/>
    <row r="301" spans="1:5" s="48" customFormat="1" ht="15.75" x14ac:dyDescent="0.2">
      <c r="A301" s="121" t="s">
        <v>19</v>
      </c>
      <c r="B301" s="122" t="s">
        <v>277</v>
      </c>
      <c r="C301" s="28"/>
      <c r="D301" s="28"/>
    </row>
    <row r="302" spans="1:5" s="48" customFormat="1" ht="38.25" x14ac:dyDescent="0.2">
      <c r="B302" s="12" t="s">
        <v>278</v>
      </c>
    </row>
    <row r="303" spans="1:5" s="37" customFormat="1" x14ac:dyDescent="0.2"/>
    <row r="304" spans="1:5" s="48" customFormat="1" ht="15.75" x14ac:dyDescent="0.2">
      <c r="A304" s="121" t="s">
        <v>19</v>
      </c>
      <c r="B304" s="122" t="s">
        <v>279</v>
      </c>
      <c r="C304" s="28"/>
      <c r="D304" s="28"/>
    </row>
    <row r="305" spans="1:4" s="48" customFormat="1" x14ac:dyDescent="0.2">
      <c r="B305" s="3" t="s">
        <v>20</v>
      </c>
    </row>
    <row r="306" spans="1:4" s="48" customFormat="1" x14ac:dyDescent="0.2">
      <c r="B306" s="3" t="s">
        <v>124</v>
      </c>
    </row>
    <row r="307" spans="1:4" s="48" customFormat="1" x14ac:dyDescent="0.2">
      <c r="B307" s="3" t="s">
        <v>21</v>
      </c>
    </row>
    <row r="308" spans="1:4" s="37" customFormat="1" x14ac:dyDescent="0.2"/>
    <row r="309" spans="1:4" s="48" customFormat="1" ht="15.75" x14ac:dyDescent="0.2">
      <c r="A309" s="121" t="s">
        <v>19</v>
      </c>
      <c r="B309" s="122" t="s">
        <v>280</v>
      </c>
      <c r="C309" s="28"/>
      <c r="D309" s="28"/>
    </row>
    <row r="310" spans="1:4" s="48" customFormat="1" x14ac:dyDescent="0.2">
      <c r="B310" s="123" t="s">
        <v>281</v>
      </c>
    </row>
    <row r="311" spans="1:4" s="48" customFormat="1" ht="25.5" x14ac:dyDescent="0.2">
      <c r="B311" s="123" t="s">
        <v>282</v>
      </c>
    </row>
    <row r="312" spans="1:4" s="48" customFormat="1" x14ac:dyDescent="0.2">
      <c r="B312" s="123" t="s">
        <v>283</v>
      </c>
    </row>
    <row r="313" spans="1:4" s="48" customFormat="1" x14ac:dyDescent="0.2">
      <c r="B313" s="108" t="s">
        <v>284</v>
      </c>
    </row>
    <row r="314" spans="1:4" s="37" customFormat="1" x14ac:dyDescent="0.2"/>
    <row r="315" spans="1:4" s="48" customFormat="1" ht="15.75" x14ac:dyDescent="0.2">
      <c r="A315" s="121" t="s">
        <v>19</v>
      </c>
      <c r="B315" s="122" t="s">
        <v>131</v>
      </c>
      <c r="C315" s="28"/>
      <c r="D315" s="28"/>
    </row>
    <row r="316" spans="1:4" s="48" customFormat="1" ht="25.5" x14ac:dyDescent="0.2">
      <c r="B316" s="12" t="s">
        <v>285</v>
      </c>
    </row>
    <row r="317" spans="1:4" s="48" customFormat="1" x14ac:dyDescent="0.2"/>
    <row r="318" spans="1:4" s="48" customFormat="1" ht="15.75" x14ac:dyDescent="0.2">
      <c r="A318" s="121" t="s">
        <v>19</v>
      </c>
      <c r="B318" s="122" t="s">
        <v>58</v>
      </c>
      <c r="C318" s="28"/>
      <c r="D318" s="28"/>
    </row>
    <row r="319" spans="1:4" s="48" customFormat="1" ht="25.5" x14ac:dyDescent="0.2">
      <c r="A319" s="11"/>
      <c r="B319" s="12" t="s">
        <v>286</v>
      </c>
    </row>
    <row r="320" spans="1:4" s="48" customFormat="1" x14ac:dyDescent="0.2"/>
    <row r="321" spans="1:4" s="48" customFormat="1" ht="15.75" x14ac:dyDescent="0.2">
      <c r="A321" s="121" t="s">
        <v>19</v>
      </c>
      <c r="B321" s="122" t="s">
        <v>287</v>
      </c>
      <c r="C321" s="28"/>
      <c r="D321" s="28"/>
    </row>
    <row r="322" spans="1:4" s="48" customFormat="1" ht="38.25" x14ac:dyDescent="0.2">
      <c r="B322" s="123" t="s">
        <v>288</v>
      </c>
    </row>
    <row r="323" spans="1:4" s="48" customFormat="1" x14ac:dyDescent="0.2"/>
    <row r="324" spans="1:4" s="48" customFormat="1" x14ac:dyDescent="0.2"/>
    <row r="325" spans="1:4" s="48" customFormat="1" x14ac:dyDescent="0.2"/>
    <row r="326" spans="1:4" s="48" customFormat="1" x14ac:dyDescent="0.2">
      <c r="A326" s="16" t="s">
        <v>151</v>
      </c>
    </row>
  </sheetData>
  <mergeCells count="2">
    <mergeCell ref="C66:D66"/>
    <mergeCell ref="C295:D295"/>
  </mergeCells>
  <phoneticPr fontId="3" type="noConversion"/>
  <conditionalFormatting sqref="C74:C77">
    <cfRule type="iconSet" priority="1">
      <iconSet iconSet="4RedToBlack">
        <cfvo type="percent" val="0"/>
        <cfvo type="num" val="$C$76"/>
        <cfvo type="num" val="$C$75"/>
        <cfvo type="num" val="$C$74"/>
      </iconSet>
    </cfRule>
  </conditionalFormatting>
  <dataValidations disablePrompts="1" count="6">
    <dataValidation type="list" allowBlank="1" sqref="C82" xr:uid="{00000000-0002-0000-0200-000000000000}">
      <formula1>$C$85:$C$98</formula1>
    </dataValidation>
    <dataValidation type="list" allowBlank="1" showInputMessage="1" showErrorMessage="1" sqref="C102" xr:uid="{00000000-0002-0000-0200-000002000000}">
      <formula1>"mdy,dmy"</formula1>
    </dataValidation>
    <dataValidation type="list" allowBlank="1" showInputMessage="1" showErrorMessage="1" sqref="C113" xr:uid="{00000000-0002-0000-0200-000003000000}">
      <formula1>"Sunday,Monday,Tuesday,Wednesday,Thursday,Friday,Saturday"</formula1>
    </dataValidation>
    <dataValidation type="list" allowBlank="1" showInputMessage="1" showErrorMessage="1" sqref="C108" xr:uid="{78639D0C-2C7E-4D89-9C64-3438C19B47FD}">
      <formula1>"ISO,Sequential"</formula1>
    </dataValidation>
    <dataValidation type="list" allowBlank="1" showInputMessage="1" showErrorMessage="1" sqref="C119 C133" xr:uid="{DA319E3F-E6EB-40A5-A596-4CEDFE42D4AE}">
      <formula1>"Yes,No"</formula1>
    </dataValidation>
    <dataValidation allowBlank="1" showInputMessage="1" showErrorMessage="1" promptTitle="Example Help Text" prompt="Help text like this (created via a data validation message) will tell you more about each of the columns in the Gantt chart worksheet." sqref="C33" xr:uid="{12E94C33-EFC2-442B-88BE-101E8F0114DC}"/>
  </dataValidations>
  <hyperlinks>
    <hyperlink ref="B16" r:id="rId1" location="help" xr:uid="{BB3BA461-7760-44C7-9C1B-AEF67789EEB5}"/>
    <hyperlink ref="C7" r:id="rId2" location="gantt" display="https://www.vertex42.com/support.html - gantt" xr:uid="{91A4D00D-91CE-4845-AB91-4CB546768B97}"/>
    <hyperlink ref="B4" location="'Help &amp; Settings'!A65" display="▸Settings" xr:uid="{9D905A97-D1AC-4FDA-9443-E1128ED60ACC}"/>
    <hyperlink ref="B5" location="'Help &amp; Settings'!A144" display="▸How To …" xr:uid="{3053848E-E2DB-4DD6-9415-E6EA4CC96E27}"/>
    <hyperlink ref="B6" location="'Help &amp; Settings'!A300" display="▸FAQs" xr:uid="{839325E8-E1B5-4BDD-87E6-A90F214FCFD3}"/>
    <hyperlink ref="B141" location="'Help &amp; Settings'!A154" display="▸Add Rows (Insert New Tasks)" xr:uid="{DFE06040-0702-4FFF-BE42-080F0D8412CB}"/>
    <hyperlink ref="B142" location="'Help &amp; Settings'!A173" display="▸Delete Rows (Remove Tasks)" xr:uid="{109B22BB-6413-4D42-B6D4-8E1AFAABC90E}"/>
    <hyperlink ref="B143" location="'Help &amp; Settings'!A177" display="▸Move a Row" xr:uid="{9E803A27-0A97-47DB-832C-4D886D73B2D7}"/>
    <hyperlink ref="B144" location="'Help &amp; Settings'!A181" display="▸Edit the WBS Numbering" xr:uid="{1FF86031-1002-4E92-B2A6-0D54C76305E7}"/>
    <hyperlink ref="B145" location="'Help &amp; Settings'!A188" display="▸Create Task Dependencies" xr:uid="{D938C12F-1A90-45A4-BB32-D1934C47FAB2}"/>
    <hyperlink ref="B146" location="'Help &amp; Settings'!A220" display="▸Change the Gantt Chart Bar Colors" xr:uid="{489628AF-FF38-4917-AD52-96856F356C4F}"/>
    <hyperlink ref="B147" location="'Help &amp; Settings'!A231" display="▸Use Advanced Formulas in the Color Column" xr:uid="{F785D31B-694F-40B8-8B07-EEEBF8F15225}"/>
    <hyperlink ref="B148" location="'Help &amp; Settings'!A258" display="▸Calculate the Start and End dates for a Summary Task" xr:uid="{374924E8-FD33-4F3F-B97E-9AECA1BADB66}"/>
    <hyperlink ref="B299" r:id="rId3" location="solutions" xr:uid="{04769F28-D19E-4E19-B34F-CDCF553AF65B}"/>
    <hyperlink ref="B313" r:id="rId4" location="printing" xr:uid="{8B498059-E3E1-4ED7-A91B-8A59E634C511}"/>
    <hyperlink ref="B3" location="'Help &amp; Settings'!A10" display="▸Getting Started" xr:uid="{0236D1C9-23F1-42C7-9F84-EBB8815C8828}"/>
    <hyperlink ref="B149" location="'Help &amp; Settings'!A272" display="▸Calculate the %Done for a Summary Task" xr:uid="{59FA7750-156A-4A6D-B9DB-12B69A8C39ED}"/>
    <hyperlink ref="C10" location="'Help &amp; Settings'!A1" display="▲" xr:uid="{EBC0DEA4-0E42-4DCC-BF42-E7E674BECEB0}"/>
    <hyperlink ref="C65" location="'Help &amp; Settings'!A1" display="▲" xr:uid="{0436124F-7451-42F4-A78C-A231A96442CA}"/>
    <hyperlink ref="C138" location="'Help &amp; Settings'!A1" display="▲" xr:uid="{EB22247E-341B-4BCC-BAF3-144AEA0BC66F}"/>
    <hyperlink ref="C294" location="'Help &amp; Settings'!A1" display="▲" xr:uid="{DCB74B9D-8AFC-41BA-B3B6-6F69125D4FDB}"/>
    <hyperlink ref="C154" location="'Help &amp; Settings'!A136" display="▲ How To..." xr:uid="{5482538C-B764-4D89-8F62-6C8C70C02076}"/>
    <hyperlink ref="C173" location="'Help &amp; Settings'!A136" display="▲ How To..." xr:uid="{C4528763-2115-4E1B-A40F-BD43B7E697CE}"/>
    <hyperlink ref="C177" location="'Help &amp; Settings'!A136" display="▲ How To..." xr:uid="{7CBBD14C-2696-46C0-8039-9E8351C25F46}"/>
    <hyperlink ref="C181" location="'Help &amp; Settings'!A136" display="▲ How To..." xr:uid="{58C787B2-BBF4-4E8A-96B5-9C241D8793C1}"/>
    <hyperlink ref="C188" location="'Help &amp; Settings'!A136" display="▲ How To..." xr:uid="{91E435B5-A884-41CF-896A-75D1A2951F78}"/>
    <hyperlink ref="C219" location="'Help &amp; Settings'!A136" display="▲ How To..." xr:uid="{520B1FAB-C583-4EE5-8815-D6B4957BA963}"/>
    <hyperlink ref="C226" location="'Help &amp; Settings'!A136" display="▲ How To..." xr:uid="{36F8C293-EDEA-43F9-B618-1F3C802CD672}"/>
    <hyperlink ref="C256" location="'Help &amp; Settings'!A136" display="▲ How To..." xr:uid="{3C425EA7-ECBA-4FF8-BBB4-BDD3FC680777}"/>
    <hyperlink ref="C270" location="'Help &amp; Settings'!A136" display="▲ How To..." xr:uid="{9B2A5ABC-2714-4321-BF13-7776EB9C9B12}"/>
    <hyperlink ref="C279" location="'Help &amp; Settings'!A136" display="▲ How To..." xr:uid="{42242684-B0FF-4E77-A913-E4AA26A71E6E}"/>
    <hyperlink ref="B150" location="'Help &amp; Settings'!A280" display="▸Create Budget Subtotals for Summary Tasks" xr:uid="{7B80FD2C-BC05-4BD8-AF1A-44BFB67CBECD}"/>
    <hyperlink ref="B151" location="'Help &amp; Settings'!A287" display="▸Show Planned vs. Actual in the Gantt Chart" xr:uid="{24B5AE67-2D78-4CCE-B743-1BAF5BEAF0D6}"/>
    <hyperlink ref="C285" location="'Help &amp; Settings'!A136" display="▲ How To..." xr:uid="{9D708E7A-1803-4EB8-A574-F8BA7B1D1615}"/>
  </hyperlinks>
  <pageMargins left="0.3" right="0.3" top="0.25" bottom="0.25" header="0.5" footer="0.5"/>
  <pageSetup scale="80" fitToHeight="0" orientation="portrait" r:id="rId5"/>
  <headerFooter alignWithMargins="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B57B-B3FD-4093-8828-9B695988DF0A}">
  <dimension ref="A1:C19"/>
  <sheetViews>
    <sheetView showGridLines="0" workbookViewId="0"/>
  </sheetViews>
  <sheetFormatPr defaultRowHeight="12.75" x14ac:dyDescent="0.2"/>
  <cols>
    <col min="1" max="1" width="2.85546875" style="48" customWidth="1"/>
    <col min="2" max="2" width="71.5703125" style="48" customWidth="1"/>
    <col min="3" max="3" width="22.28515625" style="37" customWidth="1"/>
    <col min="4" max="16384" width="9.140625" style="37"/>
  </cols>
  <sheetData>
    <row r="1" spans="1:3" ht="32.1" customHeight="1" x14ac:dyDescent="0.2">
      <c r="A1" s="49" t="s">
        <v>133</v>
      </c>
      <c r="B1" s="35"/>
      <c r="C1" s="36"/>
    </row>
    <row r="2" spans="1:3" ht="15" x14ac:dyDescent="0.2">
      <c r="A2" s="38"/>
      <c r="B2" s="39"/>
      <c r="C2" s="40"/>
    </row>
    <row r="3" spans="1:3" ht="15" x14ac:dyDescent="0.2">
      <c r="A3" s="38"/>
      <c r="B3" s="41" t="s">
        <v>52</v>
      </c>
      <c r="C3" s="40"/>
    </row>
    <row r="4" spans="1:3" ht="14.25" x14ac:dyDescent="0.2">
      <c r="A4" s="38"/>
      <c r="B4" s="42" t="s">
        <v>143</v>
      </c>
      <c r="C4" s="40"/>
    </row>
    <row r="5" spans="1:3" ht="15" x14ac:dyDescent="0.2">
      <c r="A5" s="38"/>
      <c r="B5" s="43"/>
      <c r="C5" s="40"/>
    </row>
    <row r="6" spans="1:3" ht="15.75" x14ac:dyDescent="0.25">
      <c r="A6" s="38"/>
      <c r="B6" s="44" t="s">
        <v>151</v>
      </c>
      <c r="C6" s="40"/>
    </row>
    <row r="7" spans="1:3" ht="15" x14ac:dyDescent="0.2">
      <c r="A7" s="38"/>
      <c r="B7" s="43"/>
      <c r="C7" s="40"/>
    </row>
    <row r="8" spans="1:3" ht="30" x14ac:dyDescent="0.2">
      <c r="A8" s="38"/>
      <c r="B8" s="43" t="s">
        <v>53</v>
      </c>
      <c r="C8" s="40"/>
    </row>
    <row r="9" spans="1:3" ht="15" x14ac:dyDescent="0.2">
      <c r="A9" s="38"/>
      <c r="B9" s="43"/>
      <c r="C9" s="40"/>
    </row>
    <row r="10" spans="1:3" ht="60" x14ac:dyDescent="0.2">
      <c r="A10" s="38"/>
      <c r="B10" s="43" t="s">
        <v>152</v>
      </c>
      <c r="C10" s="40"/>
    </row>
    <row r="11" spans="1:3" ht="15" x14ac:dyDescent="0.2">
      <c r="A11" s="38"/>
      <c r="B11" s="43"/>
      <c r="C11" s="40"/>
    </row>
    <row r="12" spans="1:3" ht="30" x14ac:dyDescent="0.2">
      <c r="A12" s="38"/>
      <c r="B12" s="43" t="s">
        <v>54</v>
      </c>
      <c r="C12" s="40"/>
    </row>
    <row r="13" spans="1:3" ht="15" x14ac:dyDescent="0.2">
      <c r="A13" s="38"/>
      <c r="B13" s="43"/>
      <c r="C13" s="40"/>
    </row>
    <row r="14" spans="1:3" ht="15.75" x14ac:dyDescent="0.25">
      <c r="A14" s="38"/>
      <c r="B14" s="44" t="s">
        <v>142</v>
      </c>
      <c r="C14" s="40"/>
    </row>
    <row r="15" spans="1:3" ht="15" x14ac:dyDescent="0.2">
      <c r="A15" s="38"/>
      <c r="B15" s="45" t="s">
        <v>141</v>
      </c>
      <c r="C15" s="40"/>
    </row>
    <row r="16" spans="1:3" ht="15" x14ac:dyDescent="0.2">
      <c r="A16" s="38"/>
      <c r="B16" s="46"/>
      <c r="C16" s="40"/>
    </row>
    <row r="17" spans="1:3" ht="15" x14ac:dyDescent="0.2">
      <c r="A17" s="38"/>
      <c r="B17" s="47" t="s">
        <v>140</v>
      </c>
      <c r="C17" s="40"/>
    </row>
    <row r="18" spans="1:3" ht="14.25" x14ac:dyDescent="0.2">
      <c r="A18" s="38"/>
      <c r="B18" s="38"/>
      <c r="C18" s="40"/>
    </row>
    <row r="19" spans="1:3" ht="14.25" x14ac:dyDescent="0.2">
      <c r="A19" s="38"/>
      <c r="B19" s="38"/>
      <c r="C19" s="40"/>
    </row>
  </sheetData>
  <hyperlinks>
    <hyperlink ref="B15" r:id="rId1" xr:uid="{EEBC9CE5-3DEF-4893-B344-3826C6E78EBE}"/>
    <hyperlink ref="B4" r:id="rId2" xr:uid="{A29B7E71-DA3B-4E26-9D37-83F2ACC61EB2}"/>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GanttChart</vt:lpstr>
      <vt:lpstr>Holidays</vt:lpstr>
      <vt:lpstr>Help &amp; Settings</vt:lpstr>
      <vt:lpstr>TermsOfUse</vt:lpstr>
      <vt:lpstr>assign_to_color</vt:lpstr>
      <vt:lpstr>assign_to_names</vt:lpstr>
      <vt:lpstr>dateformat</vt:lpstr>
      <vt:lpstr>GanttChart!end_range</vt:lpstr>
      <vt:lpstr>enddate_highlight_days</vt:lpstr>
      <vt:lpstr>holidays</vt:lpstr>
      <vt:lpstr>GanttChart!prevLevel</vt:lpstr>
      <vt:lpstr>GanttChart!prevWBS</vt:lpstr>
      <vt:lpstr>GanttChart!Print_Area</vt:lpstr>
      <vt:lpstr>GanttChart!Print_Titles</vt:lpstr>
      <vt:lpstr>priorities</vt:lpstr>
      <vt:lpstr>show_overdue_in_chart</vt:lpstr>
      <vt:lpstr>show_percent_complete</vt:lpstr>
      <vt:lpstr>GanttChart!start_range</vt:lpstr>
      <vt:lpstr>startday</vt:lpstr>
      <vt:lpstr>urgency_days</vt:lpstr>
      <vt:lpstr>GanttChart!wbs_range</vt:lpstr>
      <vt:lpstr>weekend</vt:lpstr>
      <vt:lpstr>weeknumbering</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2006-2020 Vertex42 LLC. All Rights Reserved.</dc:description>
  <cp:lastModifiedBy>Reed Clarke</cp:lastModifiedBy>
  <cp:lastPrinted>2020-12-07T20:46:43Z</cp:lastPrinted>
  <dcterms:created xsi:type="dcterms:W3CDTF">2010-06-09T16:05:03Z</dcterms:created>
  <dcterms:modified xsi:type="dcterms:W3CDTF">2022-01-29T22:34:36Z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2006-2020 Vertex42 LLC</vt:lpwstr>
  </property>
  <property fmtid="{D5CDD505-2E9C-101B-9397-08002B2CF9AE}" pid="3" name="Version">
    <vt:lpwstr>5.0.0</vt:lpwstr>
  </property>
  <property fmtid="{D5CDD505-2E9C-101B-9397-08002B2CF9AE}" pid="4" name="Source">
    <vt:lpwstr>https://www.vertex42.com/ExcelTemplates/gantt-chart-template-pro.html</vt:lpwstr>
  </property>
</Properties>
</file>