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660" yWindow="2790" windowWidth="18000" windowHeight="93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C15"/>
  <c r="C12"/>
  <c r="C5"/>
  <c r="C9"/>
  <c r="C10"/>
  <c r="C8"/>
  <c r="C7"/>
  <c r="C6"/>
</calcChain>
</file>

<file path=xl/sharedStrings.xml><?xml version="1.0" encoding="utf-8"?>
<sst xmlns="http://schemas.openxmlformats.org/spreadsheetml/2006/main" count="36" uniqueCount="36">
  <si>
    <t>diameter（mm）</t>
    <phoneticPr fontId="1" type="noConversion"/>
  </si>
  <si>
    <t>ticks</t>
    <phoneticPr fontId="1" type="noConversion"/>
  </si>
  <si>
    <t>bias</t>
    <phoneticPr fontId="1" type="noConversion"/>
  </si>
  <si>
    <t>m/tick</t>
  </si>
  <si>
    <t>ticks/m</t>
  </si>
  <si>
    <t>ticks/mm</t>
  </si>
  <si>
    <t>rad/tick</t>
  </si>
  <si>
    <t>deg/tick</t>
  </si>
  <si>
    <t>mm/tick</t>
    <phoneticPr fontId="1" type="noConversion"/>
  </si>
  <si>
    <t>轮子直径</t>
    <phoneticPr fontId="1" type="noConversion"/>
  </si>
  <si>
    <t>轮子转一圈多少脉冲</t>
    <phoneticPr fontId="1" type="noConversion"/>
  </si>
  <si>
    <t>轮距</t>
    <phoneticPr fontId="1" type="noConversion"/>
  </si>
  <si>
    <t>每脉冲走多少毫米</t>
    <phoneticPr fontId="1" type="noConversion"/>
  </si>
  <si>
    <t>每脉冲走多少米</t>
    <phoneticPr fontId="1" type="noConversion"/>
  </si>
  <si>
    <t>每走1米有多少脉冲</t>
    <phoneticPr fontId="1" type="noConversion"/>
  </si>
  <si>
    <t>每走1毫米有多少脉冲</t>
    <phoneticPr fontId="1" type="noConversion"/>
  </si>
  <si>
    <t>每脉冲轮子旋转多少弧度</t>
    <phoneticPr fontId="1" type="noConversion"/>
  </si>
  <si>
    <t>每脉冲轮子旋转多少角度</t>
    <phoneticPr fontId="1" type="noConversion"/>
  </si>
  <si>
    <t>rpm</t>
    <phoneticPr fontId="1" type="noConversion"/>
  </si>
  <si>
    <t>mm/s</t>
    <phoneticPr fontId="1" type="noConversion"/>
  </si>
  <si>
    <t>最大速度</t>
    <phoneticPr fontId="1" type="noConversion"/>
  </si>
  <si>
    <t>最大转速</t>
    <phoneticPr fontId="1" type="noConversion"/>
  </si>
  <si>
    <t>黄色部分可修改，其他为计算得到</t>
    <phoneticPr fontId="1" type="noConversion"/>
  </si>
  <si>
    <t>given speed</t>
    <phoneticPr fontId="1" type="noConversion"/>
  </si>
  <si>
    <t>speed loop</t>
    <phoneticPr fontId="1" type="noConversion"/>
  </si>
  <si>
    <t>pid time</t>
    <phoneticPr fontId="1" type="noConversion"/>
  </si>
  <si>
    <t>ms</t>
    <phoneticPr fontId="1" type="noConversion"/>
  </si>
  <si>
    <t>mm/s</t>
    <phoneticPr fontId="1" type="noConversion"/>
  </si>
  <si>
    <t>ticks/loop</t>
    <phoneticPr fontId="1" type="noConversion"/>
  </si>
  <si>
    <t>扭矩（N.M）</t>
    <phoneticPr fontId="1" type="noConversion"/>
  </si>
  <si>
    <t>载重计算</t>
    <phoneticPr fontId="1" type="noConversion"/>
  </si>
  <si>
    <t>轮直径（mm）</t>
    <phoneticPr fontId="1" type="noConversion"/>
  </si>
  <si>
    <r>
      <t>载重（K</t>
    </r>
    <r>
      <rPr>
        <sz val="11"/>
        <color theme="1"/>
        <rFont val="宋体"/>
        <family val="3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）</t>
    </r>
    <phoneticPr fontId="1" type="noConversion"/>
  </si>
  <si>
    <t>效率</t>
    <phoneticPr fontId="1" type="noConversion"/>
  </si>
  <si>
    <t>轮个数</t>
    <phoneticPr fontId="1" type="noConversion"/>
  </si>
  <si>
    <t>减速比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</si>
</sst>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0000000000000_ "/>
    <numFmt numFmtId="177" formatCode="0.0000000_ "/>
    <numFmt numFmtId="178" formatCode="0.0000000000_ "/>
  </numFmts>
  <fonts count="6">
    <font>
      <sz val="11"/>
      <color theme="1"/>
      <name val="宋体"/>
      <charset val="134"/>
      <scheme val="minor"/>
    </font>
    <font>
      <sz val="9"/>
      <name val="宋体"/>
      <charset val="134"/>
    </font>
    <font>
      <sz val="10.5"/>
      <color indexed="8"/>
      <name val="Courier New"/>
      <family val="3"/>
    </font>
    <font>
      <sz val="11"/>
      <color indexed="10"/>
      <name val="宋体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>
      <selection activeCell="K13" sqref="K13"/>
    </sheetView>
  </sheetViews>
  <sheetFormatPr defaultRowHeight="13.5"/>
  <cols>
    <col min="1" max="1" width="25.75" customWidth="1"/>
    <col min="2" max="2" width="14.75" customWidth="1"/>
    <col min="3" max="3" width="25.625" customWidth="1"/>
    <col min="5" max="5" width="37.375" customWidth="1"/>
    <col min="7" max="7" width="11.5" customWidth="1"/>
    <col min="8" max="8" width="12.125" customWidth="1"/>
  </cols>
  <sheetData>
    <row r="1" spans="1:11">
      <c r="A1" s="7" t="s">
        <v>22</v>
      </c>
      <c r="B1" s="7"/>
      <c r="C1" s="7"/>
      <c r="G1" s="9" t="s">
        <v>30</v>
      </c>
      <c r="H1" s="9"/>
      <c r="I1" s="9"/>
      <c r="J1" s="9"/>
      <c r="K1" s="9"/>
    </row>
    <row r="2" spans="1:11">
      <c r="A2" t="s">
        <v>9</v>
      </c>
      <c r="B2" t="s">
        <v>0</v>
      </c>
      <c r="C2" s="2">
        <v>170</v>
      </c>
      <c r="G2" t="s">
        <v>31</v>
      </c>
      <c r="H2" s="11">
        <v>170</v>
      </c>
    </row>
    <row r="3" spans="1:11">
      <c r="A3" t="s">
        <v>10</v>
      </c>
      <c r="B3" t="s">
        <v>1</v>
      </c>
      <c r="C3" s="2">
        <v>3200</v>
      </c>
      <c r="G3" t="s">
        <v>29</v>
      </c>
      <c r="H3" s="11">
        <v>5</v>
      </c>
    </row>
    <row r="4" spans="1:11">
      <c r="A4" t="s">
        <v>11</v>
      </c>
      <c r="B4" t="s">
        <v>2</v>
      </c>
      <c r="C4" s="2">
        <v>223</v>
      </c>
      <c r="G4" s="10" t="s">
        <v>34</v>
      </c>
      <c r="H4" s="11">
        <v>2</v>
      </c>
    </row>
    <row r="5" spans="1:11" ht="14.25">
      <c r="A5" t="s">
        <v>12</v>
      </c>
      <c r="B5" s="1" t="s">
        <v>8</v>
      </c>
      <c r="C5" s="3">
        <f>3.1415926*C2/C3</f>
        <v>0.16689710687500001</v>
      </c>
      <c r="G5" s="10" t="s">
        <v>33</v>
      </c>
      <c r="H5" s="11">
        <v>0.8</v>
      </c>
    </row>
    <row r="6" spans="1:11" ht="14.25">
      <c r="A6" t="s">
        <v>13</v>
      </c>
      <c r="B6" s="1" t="s">
        <v>3</v>
      </c>
      <c r="C6" s="3">
        <f>3.1415926*C2/C3/1000</f>
        <v>1.66897106875E-4</v>
      </c>
      <c r="G6" s="10" t="s">
        <v>35</v>
      </c>
      <c r="H6" s="11">
        <v>1</v>
      </c>
    </row>
    <row r="7" spans="1:11" ht="14.25">
      <c r="A7" t="s">
        <v>14</v>
      </c>
      <c r="B7" s="1" t="s">
        <v>4</v>
      </c>
      <c r="C7" s="4">
        <f>C3/(3.1415926*C2/1000)</f>
        <v>5991.7156068437089</v>
      </c>
      <c r="H7" s="8"/>
    </row>
    <row r="8" spans="1:11" ht="14.25">
      <c r="A8" t="s">
        <v>15</v>
      </c>
      <c r="B8" s="1" t="s">
        <v>5</v>
      </c>
      <c r="C8" s="5">
        <f>C3/(3.1415926*C2)</f>
        <v>5.9917156068437087</v>
      </c>
      <c r="H8" s="8"/>
    </row>
    <row r="9" spans="1:11" ht="14.25">
      <c r="A9" t="s">
        <v>16</v>
      </c>
      <c r="B9" s="1" t="s">
        <v>6</v>
      </c>
      <c r="C9" s="6">
        <f>3.1415926/C3*2</f>
        <v>1.9634953750000002E-3</v>
      </c>
      <c r="H9" s="8"/>
    </row>
    <row r="10" spans="1:11" ht="14.25">
      <c r="A10" t="s">
        <v>17</v>
      </c>
      <c r="B10" s="1" t="s">
        <v>7</v>
      </c>
      <c r="C10" s="6">
        <f>360/C3</f>
        <v>0.1125</v>
      </c>
      <c r="H10" s="8"/>
    </row>
    <row r="11" spans="1:11" ht="14.25">
      <c r="A11" t="s">
        <v>21</v>
      </c>
      <c r="B11" s="1" t="s">
        <v>18</v>
      </c>
      <c r="C11" s="2">
        <v>350</v>
      </c>
      <c r="H11" s="8"/>
    </row>
    <row r="12" spans="1:11" ht="14.25">
      <c r="A12" t="s">
        <v>20</v>
      </c>
      <c r="B12" s="1" t="s">
        <v>19</v>
      </c>
      <c r="C12">
        <f>(3.1415926*C2*C11/60)</f>
        <v>3115.4126616666667</v>
      </c>
      <c r="H12" s="8"/>
    </row>
    <row r="13" spans="1:11">
      <c r="A13" t="s">
        <v>25</v>
      </c>
      <c r="B13" t="s">
        <v>26</v>
      </c>
      <c r="C13" s="2">
        <v>60</v>
      </c>
      <c r="H13" s="8"/>
    </row>
    <row r="14" spans="1:11" ht="14.25">
      <c r="A14" t="s">
        <v>23</v>
      </c>
      <c r="B14" s="1" t="s">
        <v>27</v>
      </c>
      <c r="C14" s="2">
        <v>100</v>
      </c>
      <c r="H14" s="8"/>
    </row>
    <row r="15" spans="1:11" ht="14.25">
      <c r="A15" t="s">
        <v>24</v>
      </c>
      <c r="B15" s="1" t="s">
        <v>28</v>
      </c>
      <c r="C15">
        <f>(C14*10000*C3*C13/31415926/C2)</f>
        <v>35.950293641062252</v>
      </c>
      <c r="G15" s="10" t="s">
        <v>32</v>
      </c>
      <c r="H15" s="8">
        <f>(H6*H5*H4*H3/(H2/2/1000)/250*400)</f>
        <v>150.58823529411765</v>
      </c>
    </row>
  </sheetData>
  <mergeCells count="2">
    <mergeCell ref="A1:C1"/>
    <mergeCell ref="G1: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2020-06-30T06:54:42Z</dcterms:modified>
</cp:coreProperties>
</file>