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3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E6" i="1" l="1"/>
  <c r="F6" i="1" s="1"/>
  <c r="D12" i="1"/>
  <c r="D11" i="1"/>
  <c r="F11" i="1"/>
  <c r="C11" i="1"/>
  <c r="C12" i="1"/>
  <c r="D3" i="1"/>
  <c r="E10" i="1"/>
  <c r="F2" i="1"/>
  <c r="D8" i="1"/>
  <c r="F8" i="1" s="1"/>
  <c r="D7" i="1"/>
  <c r="F7" i="1" s="1"/>
  <c r="F9" i="1"/>
  <c r="F10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F4" i="1"/>
  <c r="F3" i="1"/>
  <c r="G2" i="1" l="1"/>
</calcChain>
</file>

<file path=xl/sharedStrings.xml><?xml version="1.0" encoding="utf-8"?>
<sst xmlns="http://schemas.openxmlformats.org/spreadsheetml/2006/main" count="36" uniqueCount="25">
  <si>
    <t>Part</t>
  </si>
  <si>
    <t>Measurement Unit</t>
  </si>
  <si>
    <t>Size of Part</t>
  </si>
  <si>
    <t>Cost per unit size</t>
  </si>
  <si>
    <t>Number at size</t>
  </si>
  <si>
    <t>Cost</t>
  </si>
  <si>
    <t>na</t>
  </si>
  <si>
    <t>Total</t>
  </si>
  <si>
    <t>8020 Joining plate 2rcx4</t>
  </si>
  <si>
    <t>tnuts</t>
  </si>
  <si>
    <t>individual bolt</t>
  </si>
  <si>
    <t>per meter</t>
  </si>
  <si>
    <t>8020 double t slot 15s 5cxu4</t>
  </si>
  <si>
    <t>8020 single t slot 15s 29nz75</t>
  </si>
  <si>
    <t>8020 carry handle 1xkc5</t>
  </si>
  <si>
    <t>panel retainer 5jb82</t>
  </si>
  <si>
    <t>Grainger hinge for ramp 16u354</t>
  </si>
  <si>
    <t>Grainger caster 5jb95</t>
  </si>
  <si>
    <t>square meter</t>
  </si>
  <si>
    <t>Panel large 1zat4</t>
  </si>
  <si>
    <t>panel small 1zat4</t>
  </si>
  <si>
    <t>We may have access to plastic on campus</t>
  </si>
  <si>
    <t>Motor: NPC 2212</t>
  </si>
  <si>
    <t>x</t>
  </si>
  <si>
    <t>Mcmaster wheels  29635T31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</si>
</sst>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2" sqref="C2"/>
    </sheetView>
  </sheetViews>
  <sheetFormatPr defaultRowHeight="15" x14ac:dyDescent="0.25"/>
  <cols>
    <col min="1" max="1" width="32.28515625" customWidth="1"/>
    <col min="2" max="2" width="19.85546875" customWidth="1"/>
    <col min="3" max="3" width="17.42578125" customWidth="1"/>
    <col min="4" max="4" width="17" customWidth="1"/>
    <col min="5" max="5" width="23.7109375" customWidth="1"/>
    <col min="6" max="6" width="13.85546875" customWidth="1"/>
    <col min="7" max="7" width="25.140625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8" x14ac:dyDescent="0.25">
      <c r="A2" t="s">
        <v>22</v>
      </c>
      <c r="B2" t="s">
        <v>6</v>
      </c>
      <c r="C2">
        <v>1</v>
      </c>
      <c r="D2">
        <v>172.36</v>
      </c>
      <c r="E2">
        <v>3</v>
      </c>
      <c r="F2">
        <f>C2*D2*E2</f>
        <v>517.08000000000004</v>
      </c>
      <c r="G2">
        <f>SUM(F:F)</f>
        <v>1547.7494453701408</v>
      </c>
      <c r="H2" t="s">
        <v>23</v>
      </c>
    </row>
    <row r="3" spans="1:8" x14ac:dyDescent="0.25">
      <c r="A3" t="s">
        <v>16</v>
      </c>
      <c r="B3" t="s">
        <v>6</v>
      </c>
      <c r="C3">
        <v>1</v>
      </c>
      <c r="D3">
        <f>33.2</f>
        <v>33.200000000000003</v>
      </c>
      <c r="E3">
        <v>2</v>
      </c>
      <c r="F3">
        <f>C3*D3*E3</f>
        <v>66.400000000000006</v>
      </c>
    </row>
    <row r="4" spans="1:8" x14ac:dyDescent="0.25">
      <c r="A4" t="s">
        <v>17</v>
      </c>
      <c r="B4" t="s">
        <v>6</v>
      </c>
      <c r="C4">
        <v>1</v>
      </c>
      <c r="D4">
        <v>14.54</v>
      </c>
      <c r="E4">
        <v>2</v>
      </c>
      <c r="F4">
        <f>C4*D4*E4</f>
        <v>29.08</v>
      </c>
      <c r="H4" t="s">
        <v>23</v>
      </c>
    </row>
    <row r="5" spans="1:8" x14ac:dyDescent="0.25">
      <c r="A5" t="s">
        <v>8</v>
      </c>
      <c r="B5" t="s">
        <v>6</v>
      </c>
      <c r="C5">
        <v>1</v>
      </c>
      <c r="D5">
        <v>12.62</v>
      </c>
      <c r="E5">
        <v>16</v>
      </c>
      <c r="F5">
        <f>C5*D5*E5</f>
        <v>201.92</v>
      </c>
    </row>
    <row r="6" spans="1:8" x14ac:dyDescent="0.25">
      <c r="A6" t="s">
        <v>9</v>
      </c>
      <c r="B6" t="s">
        <v>10</v>
      </c>
      <c r="C6">
        <v>1</v>
      </c>
      <c r="D6">
        <v>1.06</v>
      </c>
      <c r="E6">
        <f>E5*5+E3*3+E9*2+E10*4</f>
        <v>170</v>
      </c>
      <c r="F6">
        <f>C6*D6*E6</f>
        <v>180.20000000000002</v>
      </c>
    </row>
    <row r="7" spans="1:8" x14ac:dyDescent="0.25">
      <c r="A7" t="s">
        <v>12</v>
      </c>
      <c r="B7" t="s">
        <v>11</v>
      </c>
      <c r="C7">
        <v>0.9</v>
      </c>
      <c r="D7">
        <f>1.22/0.0254</f>
        <v>48.031496062992126</v>
      </c>
      <c r="E7">
        <v>4</v>
      </c>
      <c r="F7">
        <f t="shared" ref="F7:F29" si="0">C7*D7*E7</f>
        <v>172.91338582677164</v>
      </c>
      <c r="H7" t="s">
        <v>23</v>
      </c>
    </row>
    <row r="8" spans="1:8" x14ac:dyDescent="0.25">
      <c r="A8" t="s">
        <v>13</v>
      </c>
      <c r="B8" t="s">
        <v>11</v>
      </c>
      <c r="C8">
        <v>0.4</v>
      </c>
      <c r="D8">
        <f>0.581/0.0254</f>
        <v>22.874015748031496</v>
      </c>
      <c r="E8">
        <v>8</v>
      </c>
      <c r="F8">
        <f t="shared" si="0"/>
        <v>73.196850393700785</v>
      </c>
      <c r="H8" t="s">
        <v>23</v>
      </c>
    </row>
    <row r="9" spans="1:8" x14ac:dyDescent="0.25">
      <c r="A9" t="s">
        <v>14</v>
      </c>
      <c r="B9" t="s">
        <v>6</v>
      </c>
      <c r="C9">
        <v>1</v>
      </c>
      <c r="D9">
        <v>7.89</v>
      </c>
      <c r="E9">
        <v>2</v>
      </c>
      <c r="F9">
        <f t="shared" si="0"/>
        <v>15.78</v>
      </c>
    </row>
    <row r="10" spans="1:8" x14ac:dyDescent="0.25">
      <c r="A10" t="s">
        <v>15</v>
      </c>
      <c r="B10" t="s">
        <v>6</v>
      </c>
      <c r="C10">
        <v>1</v>
      </c>
      <c r="D10">
        <v>9.8699999999999992</v>
      </c>
      <c r="E10">
        <f>4*5</f>
        <v>20</v>
      </c>
      <c r="F10">
        <f t="shared" si="0"/>
        <v>197.39999999999998</v>
      </c>
    </row>
    <row r="11" spans="1:8" x14ac:dyDescent="0.25">
      <c r="A11" t="s">
        <v>19</v>
      </c>
      <c r="B11" t="s">
        <v>18</v>
      </c>
      <c r="C11">
        <f>0.38*0.88</f>
        <v>0.33440000000000003</v>
      </c>
      <c r="D11">
        <f>127.5/(48*96*(0.0254^2))</f>
        <v>42.887455566577806</v>
      </c>
      <c r="E11">
        <v>4</v>
      </c>
      <c r="F11">
        <f t="shared" si="0"/>
        <v>57.366260565854482</v>
      </c>
      <c r="G11" t="s">
        <v>21</v>
      </c>
    </row>
    <row r="12" spans="1:8" x14ac:dyDescent="0.25">
      <c r="A12" t="s">
        <v>20</v>
      </c>
      <c r="B12" t="s">
        <v>18</v>
      </c>
      <c r="C12">
        <f>0.38*0.38</f>
        <v>0.1444</v>
      </c>
      <c r="D12">
        <f>D11</f>
        <v>42.887455566577806</v>
      </c>
      <c r="E12">
        <v>1</v>
      </c>
      <c r="F12">
        <f t="shared" si="0"/>
        <v>6.192948583813835</v>
      </c>
    </row>
    <row r="13" spans="1:8" x14ac:dyDescent="0.25">
      <c r="A13" t="s">
        <v>24</v>
      </c>
      <c r="B13" t="s">
        <v>6</v>
      </c>
      <c r="C13">
        <v>1</v>
      </c>
      <c r="D13" s="1">
        <v>15.11</v>
      </c>
      <c r="E13">
        <v>2</v>
      </c>
      <c r="F13">
        <f t="shared" si="0"/>
        <v>30.22</v>
      </c>
    </row>
    <row r="14" spans="1:8" x14ac:dyDescent="0.25">
      <c r="F14">
        <f>C14*D14*E13</f>
        <v>0</v>
      </c>
    </row>
    <row r="15" spans="1:8" x14ac:dyDescent="0.25">
      <c r="F15">
        <f t="shared" si="0"/>
        <v>0</v>
      </c>
    </row>
    <row r="16" spans="1:8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Corah</dc:creator>
  <cp:lastModifiedBy>Micah Corah</cp:lastModifiedBy>
  <dcterms:created xsi:type="dcterms:W3CDTF">2014-02-04T17:45:20Z</dcterms:created>
  <dcterms:modified xsi:type="dcterms:W3CDTF">2014-02-09T21:38:33Z</dcterms:modified>
</cp:coreProperties>
</file>