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s\Work\Japan\Drones\Code\systems_thinking_game_evolved\data\using\"/>
    </mc:Choice>
  </mc:AlternateContent>
  <xr:revisionPtr revIDLastSave="0" documentId="13_ncr:1_{DEEF4498-76DC-4D8A-9FA2-A9B5D4F8BBD1}" xr6:coauthVersionLast="45" xr6:coauthVersionMax="45" xr10:uidLastSave="{00000000-0000-0000-0000-000000000000}"/>
  <bookViews>
    <workbookView xWindow="4875" yWindow="1905" windowWidth="22740" windowHeight="12540" firstSheet="7" activeTab="12" xr2:uid="{00000000-000D-0000-FFFF-FFFF00000000}"/>
  </bookViews>
  <sheets>
    <sheet name="Sheet1" sheetId="3" r:id="rId1"/>
    <sheet name="Sheet2" sheetId="4" r:id="rId2"/>
    <sheet name="Sheet3" sheetId="5" r:id="rId3"/>
    <sheet name="Sheet4" sheetId="6" r:id="rId4"/>
    <sheet name="Sheet5" sheetId="7" r:id="rId5"/>
    <sheet name="Sheet6" sheetId="8" r:id="rId6"/>
    <sheet name="Sheet8" sheetId="10" r:id="rId7"/>
    <sheet name="Sheet10" sheetId="12" r:id="rId8"/>
    <sheet name="Sheet11" sheetId="13" r:id="rId9"/>
    <sheet name="Sheet13" sheetId="15" r:id="rId10"/>
    <sheet name="Demographics" sheetId="2" r:id="rId11"/>
    <sheet name="Demographics (2)" sheetId="17" r:id="rId12"/>
    <sheet name="LearningStylesMatrix" sheetId="18" r:id="rId13"/>
    <sheet name="LearningStyles" sheetId="14" r:id="rId14"/>
    <sheet name="Self-Assessments" sheetId="16" r:id="rId15"/>
  </sheets>
  <calcPr calcId="181029"/>
  <pivotCaches>
    <pivotCache cacheId="94" r:id="rId16"/>
    <pivotCache cacheId="95" r:id="rId17"/>
    <pivotCache cacheId="96" r:id="rId18"/>
    <pivotCache cacheId="97" r:id="rId19"/>
    <pivotCache cacheId="98" r:id="rId20"/>
    <pivotCache cacheId="99" r:id="rId21"/>
    <pivotCache cacheId="100" r:id="rId22"/>
    <pivotCache cacheId="101" r:id="rId23"/>
    <pivotCache cacheId="102" r:id="rId24"/>
    <pivotCache cacheId="103" r:id="rId25"/>
  </pivotCaches>
</workbook>
</file>

<file path=xl/calcChain.xml><?xml version="1.0" encoding="utf-8"?>
<calcChain xmlns="http://schemas.openxmlformats.org/spreadsheetml/2006/main">
  <c r="F21" i="18" l="1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O44" i="17" l="1"/>
  <c r="O43" i="17"/>
  <c r="N43" i="17"/>
  <c r="O42" i="17"/>
  <c r="N42" i="17"/>
  <c r="M42" i="17"/>
  <c r="O41" i="17"/>
  <c r="N41" i="17"/>
  <c r="M41" i="17"/>
  <c r="L41" i="17"/>
  <c r="O40" i="17"/>
  <c r="N40" i="17"/>
  <c r="M40" i="17"/>
  <c r="L40" i="17"/>
  <c r="K40" i="17"/>
  <c r="O39" i="17"/>
  <c r="N39" i="17"/>
  <c r="M39" i="17"/>
  <c r="L39" i="17"/>
  <c r="K39" i="17"/>
  <c r="J39" i="17"/>
  <c r="O38" i="17"/>
  <c r="N38" i="17"/>
  <c r="M38" i="17"/>
  <c r="L38" i="17"/>
  <c r="K38" i="17"/>
  <c r="J38" i="17"/>
  <c r="I38" i="17"/>
  <c r="O37" i="17"/>
  <c r="N37" i="17"/>
  <c r="M37" i="17"/>
  <c r="L37" i="17"/>
  <c r="K37" i="17"/>
  <c r="J37" i="17"/>
  <c r="I37" i="17"/>
  <c r="H37" i="17"/>
  <c r="O36" i="17"/>
  <c r="N36" i="17"/>
  <c r="M36" i="17"/>
  <c r="L36" i="17"/>
  <c r="K36" i="17"/>
  <c r="J36" i="17"/>
  <c r="I36" i="17"/>
  <c r="H36" i="17"/>
  <c r="G36" i="17"/>
  <c r="O35" i="17"/>
  <c r="N35" i="17"/>
  <c r="M35" i="17"/>
  <c r="L35" i="17"/>
  <c r="K35" i="17"/>
  <c r="J35" i="17"/>
  <c r="I35" i="17"/>
  <c r="H35" i="17"/>
  <c r="G35" i="17"/>
  <c r="F35" i="17"/>
  <c r="O31" i="17" l="1"/>
  <c r="O30" i="17"/>
  <c r="N31" i="17"/>
  <c r="N30" i="17"/>
  <c r="M31" i="17"/>
  <c r="M30" i="17"/>
  <c r="L31" i="17"/>
  <c r="L30" i="17"/>
  <c r="K31" i="17"/>
  <c r="K30" i="17"/>
  <c r="J31" i="17"/>
  <c r="J30" i="17"/>
  <c r="I31" i="17"/>
  <c r="I30" i="17"/>
  <c r="H31" i="17"/>
  <c r="H30" i="17"/>
  <c r="G31" i="17"/>
  <c r="G30" i="17"/>
  <c r="F31" i="17"/>
  <c r="F30" i="17"/>
  <c r="E31" i="17"/>
  <c r="E30" i="17"/>
  <c r="W20" i="17"/>
  <c r="V20" i="17"/>
  <c r="U20" i="17"/>
  <c r="F20" i="17"/>
  <c r="W19" i="17"/>
  <c r="V19" i="17"/>
  <c r="U19" i="17"/>
  <c r="F19" i="17"/>
  <c r="W18" i="17"/>
  <c r="V18" i="17"/>
  <c r="U18" i="17"/>
  <c r="F18" i="17"/>
  <c r="W17" i="17"/>
  <c r="V17" i="17"/>
  <c r="U17" i="17"/>
  <c r="F17" i="17"/>
  <c r="W16" i="17"/>
  <c r="V16" i="17"/>
  <c r="U16" i="17"/>
  <c r="F16" i="17"/>
  <c r="W15" i="17"/>
  <c r="V15" i="17"/>
  <c r="U15" i="17"/>
  <c r="F15" i="17"/>
  <c r="W14" i="17"/>
  <c r="V14" i="17"/>
  <c r="U14" i="17"/>
  <c r="F14" i="17"/>
  <c r="W13" i="17"/>
  <c r="V13" i="17"/>
  <c r="U13" i="17"/>
  <c r="F13" i="17"/>
  <c r="W12" i="17"/>
  <c r="V12" i="17"/>
  <c r="U12" i="17"/>
  <c r="F12" i="17"/>
  <c r="W11" i="17"/>
  <c r="V11" i="17"/>
  <c r="U11" i="17"/>
  <c r="F11" i="17"/>
  <c r="W10" i="17"/>
  <c r="V10" i="17"/>
  <c r="U10" i="17"/>
  <c r="F10" i="17"/>
  <c r="W9" i="17"/>
  <c r="V9" i="17"/>
  <c r="U9" i="17"/>
  <c r="F9" i="17"/>
  <c r="W8" i="17"/>
  <c r="V8" i="17"/>
  <c r="U8" i="17"/>
  <c r="F8" i="17"/>
  <c r="W7" i="17"/>
  <c r="V7" i="17"/>
  <c r="U7" i="17"/>
  <c r="F7" i="17"/>
  <c r="W6" i="17"/>
  <c r="V6" i="17"/>
  <c r="U6" i="17"/>
  <c r="F6" i="17"/>
  <c r="W5" i="17"/>
  <c r="V5" i="17"/>
  <c r="U5" i="17"/>
  <c r="F5" i="17"/>
  <c r="W4" i="17"/>
  <c r="V4" i="17"/>
  <c r="U4" i="17"/>
  <c r="F4" i="17"/>
  <c r="W3" i="17"/>
  <c r="V3" i="17"/>
  <c r="U3" i="17"/>
  <c r="F3" i="17"/>
  <c r="G25" i="17" s="1"/>
  <c r="W2" i="17"/>
  <c r="V2" i="17"/>
  <c r="U2" i="17"/>
  <c r="F2" i="17"/>
  <c r="H25" i="17" l="1"/>
  <c r="E25" i="17"/>
  <c r="F25" i="17"/>
  <c r="X20" i="2"/>
  <c r="W20" i="2"/>
  <c r="V20" i="2"/>
  <c r="F20" i="2"/>
  <c r="X19" i="2"/>
  <c r="W19" i="2"/>
  <c r="V19" i="2"/>
  <c r="F19" i="2"/>
  <c r="X18" i="2"/>
  <c r="W18" i="2"/>
  <c r="V18" i="2"/>
  <c r="F18" i="2"/>
  <c r="X17" i="2"/>
  <c r="W17" i="2"/>
  <c r="V17" i="2"/>
  <c r="F17" i="2"/>
  <c r="X16" i="2"/>
  <c r="W16" i="2"/>
  <c r="V16" i="2"/>
  <c r="F16" i="2"/>
  <c r="X15" i="2"/>
  <c r="W15" i="2"/>
  <c r="V15" i="2"/>
  <c r="F15" i="2"/>
  <c r="X14" i="2"/>
  <c r="W14" i="2"/>
  <c r="V14" i="2"/>
  <c r="F14" i="2"/>
  <c r="X13" i="2"/>
  <c r="W13" i="2"/>
  <c r="V13" i="2"/>
  <c r="F13" i="2"/>
  <c r="X12" i="2"/>
  <c r="W12" i="2"/>
  <c r="V12" i="2"/>
  <c r="F12" i="2"/>
  <c r="X11" i="2"/>
  <c r="W11" i="2"/>
  <c r="V11" i="2"/>
  <c r="F11" i="2"/>
  <c r="X10" i="2"/>
  <c r="W10" i="2"/>
  <c r="V10" i="2"/>
  <c r="F10" i="2"/>
  <c r="X9" i="2"/>
  <c r="W9" i="2"/>
  <c r="V9" i="2"/>
  <c r="F9" i="2"/>
  <c r="X8" i="2"/>
  <c r="W8" i="2"/>
  <c r="V8" i="2"/>
  <c r="F8" i="2"/>
  <c r="X7" i="2"/>
  <c r="W7" i="2"/>
  <c r="V7" i="2"/>
  <c r="F7" i="2"/>
  <c r="X6" i="2"/>
  <c r="W6" i="2"/>
  <c r="V6" i="2"/>
  <c r="F6" i="2"/>
  <c r="X5" i="2"/>
  <c r="W5" i="2"/>
  <c r="V5" i="2"/>
  <c r="F5" i="2"/>
  <c r="X4" i="2"/>
  <c r="W4" i="2"/>
  <c r="V4" i="2"/>
  <c r="F4" i="2"/>
  <c r="X3" i="2"/>
  <c r="W3" i="2"/>
  <c r="V3" i="2"/>
  <c r="F3" i="2"/>
  <c r="X2" i="2"/>
  <c r="W2" i="2"/>
  <c r="V2" i="2"/>
  <c r="F2" i="2"/>
  <c r="T15" i="16" l="1"/>
  <c r="T18" i="16"/>
  <c r="T17" i="16"/>
  <c r="T16" i="16"/>
  <c r="T14" i="16"/>
  <c r="T13" i="16"/>
  <c r="T12" i="16"/>
  <c r="T11" i="16"/>
  <c r="T10" i="16"/>
  <c r="T9" i="16"/>
  <c r="T8" i="16"/>
  <c r="T7" i="16"/>
  <c r="T6" i="16"/>
  <c r="T5" i="16"/>
  <c r="T4" i="16"/>
  <c r="T3" i="16"/>
  <c r="T2" i="16"/>
  <c r="W4" i="16" l="1"/>
  <c r="W2" i="16"/>
  <c r="W3" i="16"/>
</calcChain>
</file>

<file path=xl/sharedStrings.xml><?xml version="1.0" encoding="utf-8"?>
<sst xmlns="http://schemas.openxmlformats.org/spreadsheetml/2006/main" count="1021" uniqueCount="252">
  <si>
    <t>ID</t>
  </si>
  <si>
    <t>STXP</t>
  </si>
  <si>
    <t>Residence</t>
  </si>
  <si>
    <t>Age</t>
  </si>
  <si>
    <t>Gender</t>
  </si>
  <si>
    <t>1: Male</t>
  </si>
  <si>
    <t>English</t>
  </si>
  <si>
    <t>0: Fluent</t>
  </si>
  <si>
    <t>2: Play computer games between 15 minutes and 1 hour a week</t>
  </si>
  <si>
    <t>Learning Styles</t>
  </si>
  <si>
    <t>2: Visual (spatial): You prefer using pictures, images, and spatial understanding_x000D_
6: Logical (mathematical): You prefer using logic and reasoning_x000D_
7: Social (interpersonal): You prefer to learn in groups or with other people</t>
  </si>
  <si>
    <t>Education</t>
  </si>
  <si>
    <t>6: Master's degree</t>
  </si>
  <si>
    <t>Study Areas</t>
  </si>
  <si>
    <t>Mechanical engineering, product design, design behavior, collaborative systems, design theory</t>
  </si>
  <si>
    <t>Occupational Area</t>
  </si>
  <si>
    <t>Research on collective systems design connecting operational and strategic levels of decision-making using value-driven design and behavioral economics.</t>
  </si>
  <si>
    <t>Job Titles</t>
  </si>
  <si>
    <t>Planning Assistant, Service Engineer, Research Assistant, Teaching Assistant</t>
  </si>
  <si>
    <t>Career Experience</t>
  </si>
  <si>
    <t>2: 2 to 3 years</t>
  </si>
  <si>
    <t>Finland</t>
  </si>
  <si>
    <t>0: Female</t>
  </si>
  <si>
    <t>1: Working proficiency</t>
  </si>
  <si>
    <t>3: Play computer games sometimes, but less than 15 minutes a week</t>
  </si>
  <si>
    <t>4: Verbal (linguistic): You prefer using words, both in speech and writing_x000D_
5: Physical (kinesthetic): You prefer using your body, hands and sense of touch_x000D_
6: Logical (mathematical): You prefer using logic and reasoning</t>
  </si>
  <si>
    <t>ship design and operation</t>
  </si>
  <si>
    <t>Passesnger shipping, machinery operation. Maritime safety</t>
  </si>
  <si>
    <t xml:space="preserve">Ship machinery engineer_x000D_
</t>
  </si>
  <si>
    <t>3: 4 to 7 years</t>
  </si>
  <si>
    <t>North Carolina</t>
  </si>
  <si>
    <t>4: Never play computer games</t>
  </si>
  <si>
    <t>6: Logical (mathematical): You prefer using logic and reasoning_x000D_
7: Social (interpersonal): You prefer to learn in groups or with other people_x000D_
8: Solitary (intrapersonal): You prefer to work alone and use self-study</t>
  </si>
  <si>
    <t>Undergraduate - applied science, applied economics_x000D_
Graduate - business administration, finance, supply chain management, industrial engineering</t>
  </si>
  <si>
    <t xml:space="preserve">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</t>
  </si>
  <si>
    <t>Current position: Instructor_x000D_
_x000D_
Past positions: Purchasing Agent; Purchasing / Planning Manager; Product Development, Laboratory and Quality Assurance Manager; Accounting / Financial Manager.</t>
  </si>
  <si>
    <t>6: 21 to 30 years</t>
  </si>
  <si>
    <t>Switzerland</t>
  </si>
  <si>
    <t>1: Play computer games between 1 and 5 hours a week</t>
  </si>
  <si>
    <t>2: Visual (spatial): You prefer using pictures, images, and spatial understanding_x000D_
4: Verbal (linguistic): You prefer using words, both in speech and writing_x000D_
5: Physical (kinesthetic): You prefer using your body, hands and sense of touch_x000D_
6: Logical (mathematical): You prefer using logic and reasoning_x000D_
8: Solitary (intrapersonal): You prefer to work alone and use self-study</t>
  </si>
  <si>
    <t>Management &amp; sustainability</t>
  </si>
  <si>
    <t>Auditing &amp; management_x000D_
Learning experience design &amp; facilitation</t>
  </si>
  <si>
    <t>Auditing in the public sector_x000D_
Learning experience design &amp; facilitation</t>
  </si>
  <si>
    <t>5: 13 to 20 years</t>
  </si>
  <si>
    <t>2: Visual (spatial): You prefer using pictures, images, and spatial understanding_x000D_
3: Aural (auditory / musical): You prefer using sound and music_x000D_
6: Logical (mathematical): You prefer using logic and reasoning_x000D_
8: Solitary (intrapersonal): You prefer to work alone and use self-study</t>
  </si>
  <si>
    <t>4: Bachelor's degree</t>
  </si>
  <si>
    <t>0: Do not know_x000D_
6: Logical (mathematical): You prefer using logic and reasoning_x000D_
7: Social (interpersonal): You prefer to learn in groups or with other people</t>
  </si>
  <si>
    <t>2: Completed some college</t>
  </si>
  <si>
    <t>Chemical Engineering Major_x000D_
Entrepreneurship Minor_x000D_
Engineering Management Master's</t>
  </si>
  <si>
    <t>Freshwater chemical testing_x000D_
Adhesives formulations_x000D_
Adhesives testing</t>
  </si>
  <si>
    <t>Research Intern_x000D_
Lab Intern_x000D_
Manufacturing Engineering Intern (Summer 2020)</t>
  </si>
  <si>
    <t>1: 0 to 1 year</t>
  </si>
  <si>
    <t>Indonesia</t>
  </si>
  <si>
    <t>2: Intermediate</t>
  </si>
  <si>
    <t>4: Verbal (linguistic): You prefer using words, both in speech and writing_x000D_
7: Social (interpersonal): You prefer to learn in groups or with other people</t>
  </si>
  <si>
    <t>Chemistry Education, Science Education</t>
  </si>
  <si>
    <t>I have completed my master's degree in chemistry education with research on developing Testlet instruments to measure science process skills. Now I am doing a dissertation project related to system thinking in chemistry education</t>
  </si>
  <si>
    <t>Doctoral Student in Science Education</t>
  </si>
  <si>
    <t>New Jersey</t>
  </si>
  <si>
    <t>Chemical Engineering_x000D_
Systems Engineering</t>
  </si>
  <si>
    <t>I am still a college student at this time and my work experience comes from the 3 internships and 1 research experience I've had. I wouldn't feel comfortable claiming to have expertise or a fundamental experience in any specific area at this time.</t>
  </si>
  <si>
    <t>Run Plant Engineering Co-op_x000D_
Operations and Maintenance Engineering Co-op_x000D_
Research Assistant</t>
  </si>
  <si>
    <t>2: Visual (spatial): You prefer using pictures, images, and spatial understanding_x000D_
4: Verbal (linguistic): You prefer using words, both in speech and writing_x000D_
6: Logical (mathematical): You prefer using logic and reasoning_x000D_
8: Solitary (intrapersonal): You prefer to work alone and use self-study</t>
  </si>
  <si>
    <t>10: Ph.D.</t>
  </si>
  <si>
    <t>7: More than 30 years</t>
  </si>
  <si>
    <t>Indiana</t>
  </si>
  <si>
    <t>0: Do not know</t>
  </si>
  <si>
    <t>5: Completed some postgraduate</t>
  </si>
  <si>
    <t>Computer science, math, enterprise architecture</t>
  </si>
  <si>
    <t>Software design, dynamic functional programming</t>
  </si>
  <si>
    <t>Software Developer, Senior Software Developer</t>
  </si>
  <si>
    <t>2: Visual (spatial): You prefer using pictures, images, and spatial understanding_x000D_
5: Physical (kinesthetic): You prefer using your body, hands and sense of touch_x000D_
6: Logical (mathematical): You prefer using logic and reasoning_x000D_
8: Solitary (intrapersonal): You prefer to work alone and use self-study</t>
  </si>
  <si>
    <t xml:space="preserve">Batchelors in Civil Engineering, Minor in Buisness Management_x000D_
24 Credits completed in Masters in Systems Enginering_x000D_
_x000D_
Currently Full time Project Engineer in a Mining Company at Tilcon NY Inc. </t>
  </si>
  <si>
    <t>Engineering_x000D_
Project Management_x000D_
Communication with Team members and Union Workers_x000D_
Workload Balancing</t>
  </si>
  <si>
    <t xml:space="preserve">Management Trainee_x000D_
Plant Supervisor_x000D_
Project Engineer_x000D_
</t>
  </si>
  <si>
    <t>0: Play computer games more than 5 hours a week</t>
  </si>
  <si>
    <t>2: Visual (spatial): You prefer using pictures, images, and spatial understanding_x000D_
5: Physical (kinesthetic): You prefer using your body, hands and sense of touch_x000D_
6: Logical (mathematical): You prefer using logic and reasoning_x000D_
7: Social (interpersonal): You prefer to learn in groups or with other people</t>
  </si>
  <si>
    <t>BA: Majored in Computer Science and minored in Math and Physics.  MS in Software Engineering.  Currently working as a systems engineering manager.</t>
  </si>
  <si>
    <t>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</t>
  </si>
  <si>
    <t>Computer Scientist, Computer Engineer, Supervisory Computer Scientist, Systems Engineer, and Supervisory Systems Engineer</t>
  </si>
  <si>
    <t>2: Visual (spatial): You prefer using pictures, images, and spatial understanding_x000D_
6: Logical (mathematical): You prefer using logic and reasoning</t>
  </si>
  <si>
    <t>Engineering Management, Systems Engineering, Data Analytics</t>
  </si>
  <si>
    <t>Electrical, Energy Engineering; Project Management Specialist, Business Analyst, Financial Planning and Analysis</t>
  </si>
  <si>
    <t>Energy Engineering Consultant, Business Analyst, Project Management Specialist</t>
  </si>
  <si>
    <t>4: Verbal (linguistic): You prefer using words, both in speech and writing_x000D_
6: Logical (mathematical): You prefer using logic and reasoning_x000D_
7: Social (interpersonal): You prefer to learn in groups or with other people</t>
  </si>
  <si>
    <t>Sweden</t>
  </si>
  <si>
    <t>2: Visual (spatial): You prefer using pictures, images, and spatial understanding_x000D_
3: Aural (auditory / musical): You prefer using sound and music_x000D_
4: Verbal (linguistic): You prefer using words, both in speech and writing_x000D_
5: Physical (kinesthetic): You prefer using your body, hands and sense of touch_x000D_
6: Logical (mathematical): You prefer using logic and reasoning_x000D_
8: Solitary (intrapersonal): You prefer to work alone and use self-study</t>
  </si>
  <si>
    <t>Logistics_x000D_
Economics_x000D_
Consumer law</t>
  </si>
  <si>
    <t>Customer support_x000D_
Communication_x000D_
User experience design_x000D_
Project management_x000D_
System maintenance_x000D_
Requirements analysis</t>
  </si>
  <si>
    <t>Product Owner</t>
  </si>
  <si>
    <t>4: 8 to 12 years</t>
  </si>
  <si>
    <t>2: Visual (spatial): You prefer using pictures, images, and spatial understanding</t>
  </si>
  <si>
    <t>Diabetesprevention</t>
  </si>
  <si>
    <t>Epidemiology</t>
  </si>
  <si>
    <t>Assistant professor</t>
  </si>
  <si>
    <t>The Netherlands</t>
  </si>
  <si>
    <t>Iowa</t>
  </si>
  <si>
    <t>First Degree: B.A. English Major, Secondary Teaching Endorsement, Spanish Minor._x000D_
Second Degree: B.S.E Mechanical Engineering.</t>
  </si>
  <si>
    <t>Configuration Management, CAD modeling and detailing, Model Based Definition/Enterprise, Product Data Management.</t>
  </si>
  <si>
    <t>Secondary English as a Second Language Teacher._x000D_
Configuration Management Officer._x000D_
3D and MBE Manager</t>
  </si>
  <si>
    <t>4: Verbal (linguistic): You prefer using words, both in speech and writing_x000D_
6: Logical (mathematical): You prefer using logic and reasoning_x000D_
8: Solitary (intrapersonal): You prefer to work alone and use self-study</t>
  </si>
  <si>
    <t>Norway</t>
  </si>
  <si>
    <t>2: Visual (spatial): You prefer using pictures, images, and spatial understanding_x000D_
4: Verbal (linguistic): You prefer using words, both in speech and writing_x000D_
7: Social (interpersonal): You prefer to learn in groups or with other people</t>
  </si>
  <si>
    <t>2: Visual (spatial): You prefer using pictures, images, and spatial understanding_x000D_
5: Physical (kinesthetic): You prefer using your body, hands and sense of touch_x000D_
8: Solitary (intrapersonal): You prefer to work alone and use self-study</t>
  </si>
  <si>
    <t>Publishing (MA) - Focused on typographic design for dissertation._x000D_
Animation and Digital Media (BA) - Focused on animation history for dissertation.</t>
  </si>
  <si>
    <t>Publishing</t>
  </si>
  <si>
    <t>Book Production Assistant</t>
  </si>
  <si>
    <t>India</t>
  </si>
  <si>
    <t>5: Physical (kinesthetic): You prefer using your body, hands and sense of touch</t>
  </si>
  <si>
    <t>Mechanical, Electrical, Manufacturing &amp; Systems Engineering</t>
  </si>
  <si>
    <t>Engineering, project managment, forcasting and stretigic planning</t>
  </si>
  <si>
    <t>Engineer, Project Lead, Lab Director, Science advisor</t>
  </si>
  <si>
    <t>Pennsylvania</t>
  </si>
  <si>
    <t>Major: Mechanical Engineering_x000D_
Senior Design Research: Biomimicry and 3D printing</t>
  </si>
  <si>
    <t>Systems Engineering - document throughout a project's lifecycle; conduct cost and risk analysis; record and monitor requirements and architecture models that capture the project's intent</t>
  </si>
  <si>
    <t xml:space="preserve">Technical Writing Intern (college internship)_x000D_
Tutor and Mentor (college job)_x000D_
Systems Engineer (post-college job)_x000D_
</t>
  </si>
  <si>
    <t>3: Aural (auditory / musical): You prefer using sound and music_x000D_
4: Verbal (linguistic): You prefer using words, both in speech and writing_x000D_
7: Social (interpersonal): You prefer to learn in groups or with other people_x000D_
8: Solitary (intrapersonal): You prefer to work alone and use self-study</t>
  </si>
  <si>
    <t>environmental planning, stakeholder engagement, behavior change</t>
  </si>
  <si>
    <t>water, planning, learning, stakeholder engagement</t>
  </si>
  <si>
    <t>Assistant Professor, Research Scientist, Policy Analyst, Program Coordinator, Administrative Assistant, Muscian</t>
  </si>
  <si>
    <t>systems engineering_x000D_
computer programming_x000D_
engineering</t>
  </si>
  <si>
    <t>computer programming, system engineering</t>
  </si>
  <si>
    <t>computer engineer, systems analyist, programmer</t>
  </si>
  <si>
    <t>Stg1</t>
  </si>
  <si>
    <t>Stg2</t>
  </si>
  <si>
    <t>1.4</t>
  </si>
  <si>
    <t>2.2</t>
  </si>
  <si>
    <t>2.3</t>
  </si>
  <si>
    <t>3.1</t>
  </si>
  <si>
    <t>3.2</t>
  </si>
  <si>
    <t>3.3</t>
  </si>
  <si>
    <t>3.4</t>
  </si>
  <si>
    <t>4.4</t>
  </si>
  <si>
    <t>Illinois</t>
  </si>
  <si>
    <t>Michigan</t>
  </si>
  <si>
    <t>Montana</t>
  </si>
  <si>
    <t>Count of Residence</t>
  </si>
  <si>
    <t>USA (New Jersey)</t>
  </si>
  <si>
    <t>USA (Pennsylvania)</t>
  </si>
  <si>
    <t>USA (Iowa)</t>
  </si>
  <si>
    <t>USA (Michigan)</t>
  </si>
  <si>
    <t>USA (Indiana)</t>
  </si>
  <si>
    <t>USA (Illinois)</t>
  </si>
  <si>
    <t>USA (North Carolina)</t>
  </si>
  <si>
    <t>USA (Montana)</t>
  </si>
  <si>
    <t>Non-USA</t>
  </si>
  <si>
    <t>USA</t>
  </si>
  <si>
    <t>Country</t>
  </si>
  <si>
    <t>Count of Country</t>
  </si>
  <si>
    <t>International</t>
  </si>
  <si>
    <t>Count of Age</t>
  </si>
  <si>
    <t>35 to 44 years</t>
  </si>
  <si>
    <t>65 to 74 years</t>
  </si>
  <si>
    <t>18 to 24 years</t>
  </si>
  <si>
    <t>45 to 54 years</t>
  </si>
  <si>
    <t>25 to 34 years</t>
  </si>
  <si>
    <t>55 to 64 years</t>
  </si>
  <si>
    <t>Count of Gender</t>
  </si>
  <si>
    <t>Count of English</t>
  </si>
  <si>
    <t>Fluent</t>
  </si>
  <si>
    <t>Working proficiency</t>
  </si>
  <si>
    <t>Intermediate</t>
  </si>
  <si>
    <t>Computer Gaming Experience</t>
  </si>
  <si>
    <t>Never play computer games</t>
  </si>
  <si>
    <t>Count of Education</t>
  </si>
  <si>
    <t>Completed some college</t>
  </si>
  <si>
    <t>Bachelor's degree</t>
  </si>
  <si>
    <t>Master's degree</t>
  </si>
  <si>
    <t>Completed some postgraduate</t>
  </si>
  <si>
    <t>Ph.D.</t>
  </si>
  <si>
    <t>Gaming Exp Brief</t>
  </si>
  <si>
    <t>More than 5 hours a week</t>
  </si>
  <si>
    <t>Between 1 and 5 hours a week</t>
  </si>
  <si>
    <t>Sometimes, but less than 15 minutes a week</t>
  </si>
  <si>
    <t>Between 15 minutes and 1 hour a week</t>
  </si>
  <si>
    <t>Count of Gaming Exp Brief</t>
  </si>
  <si>
    <t>Count of Career Experience</t>
  </si>
  <si>
    <t>2 to 3 years</t>
  </si>
  <si>
    <t>0 to 1 year</t>
  </si>
  <si>
    <t>4 to 7 years</t>
  </si>
  <si>
    <t>8 to 12 years</t>
  </si>
  <si>
    <t>13 to 20 years</t>
  </si>
  <si>
    <t xml:space="preserve"> 21 to 30 years</t>
  </si>
  <si>
    <t>More than 30 years</t>
  </si>
  <si>
    <t>Visual (spatial)</t>
  </si>
  <si>
    <t>Verbal (linguistic)</t>
  </si>
  <si>
    <t>Physical (kinesthetic)</t>
  </si>
  <si>
    <t>Logical (mathematical)</t>
  </si>
  <si>
    <t>Solitary (intrapersonal)</t>
  </si>
  <si>
    <t>Social (interpersonal)</t>
  </si>
  <si>
    <t>Aural (auditory / musical)</t>
  </si>
  <si>
    <t>Do not know</t>
  </si>
  <si>
    <t>All</t>
  </si>
  <si>
    <t>Count of All</t>
  </si>
  <si>
    <t>Name</t>
  </si>
  <si>
    <t>1.1</t>
  </si>
  <si>
    <t>1.2</t>
  </si>
  <si>
    <t>1.3</t>
  </si>
  <si>
    <t>1.5</t>
  </si>
  <si>
    <t>2.1</t>
  </si>
  <si>
    <t>4.1</t>
  </si>
  <si>
    <t>4.2</t>
  </si>
  <si>
    <t>4.3</t>
  </si>
  <si>
    <t>Ambrosio Valencia-Romero</t>
  </si>
  <si>
    <t>Meriam Chaal</t>
  </si>
  <si>
    <t>Anon</t>
  </si>
  <si>
    <t>Ari Syahidul Shidiq</t>
  </si>
  <si>
    <t>Brian</t>
  </si>
  <si>
    <t>Cecilia Haskins</t>
  </si>
  <si>
    <t>Ed Dooley</t>
  </si>
  <si>
    <t>Jessica Driscoll</t>
  </si>
  <si>
    <t>Jonas</t>
  </si>
  <si>
    <t>Lynn</t>
  </si>
  <si>
    <t>mohd abualtaher</t>
  </si>
  <si>
    <t>Moi!</t>
  </si>
  <si>
    <t>Nikhil Joshi</t>
  </si>
  <si>
    <t>Ralph T</t>
  </si>
  <si>
    <t>Robert Miller</t>
  </si>
  <si>
    <t>Sarah Church</t>
  </si>
  <si>
    <t>ST3</t>
  </si>
  <si>
    <t>ST2</t>
  </si>
  <si>
    <t>ST1</t>
  </si>
  <si>
    <t>ST1 (outlier removed)</t>
  </si>
  <si>
    <t>STM</t>
  </si>
  <si>
    <t>CQ1</t>
  </si>
  <si>
    <t>CQ2</t>
  </si>
  <si>
    <t>CQA</t>
  </si>
  <si>
    <t>DP1</t>
  </si>
  <si>
    <t>DP2</t>
  </si>
  <si>
    <t>DPA</t>
  </si>
  <si>
    <t>1.2R</t>
  </si>
  <si>
    <t>4.2R</t>
  </si>
  <si>
    <t>4.3R</t>
  </si>
  <si>
    <t>Stuart Vanweele</t>
  </si>
  <si>
    <t>Chris Guglielmo</t>
  </si>
  <si>
    <t>Lakerveld</t>
  </si>
  <si>
    <t>Chouser</t>
  </si>
  <si>
    <t>STXR</t>
  </si>
  <si>
    <t>AgeT</t>
  </si>
  <si>
    <t>GenderT</t>
  </si>
  <si>
    <t>EnglishT</t>
  </si>
  <si>
    <t>Computer Gaming</t>
  </si>
  <si>
    <t>EducationT</t>
  </si>
  <si>
    <t>Career</t>
  </si>
  <si>
    <t>Gaming</t>
  </si>
  <si>
    <t>Visual</t>
  </si>
  <si>
    <t>Auditory</t>
  </si>
  <si>
    <t>Verbal</t>
  </si>
  <si>
    <t>Physical</t>
  </si>
  <si>
    <t>Logical</t>
  </si>
  <si>
    <t>Social</t>
  </si>
  <si>
    <t>Solitary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</si>
</sst>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theme="0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right" wrapText="1"/>
    </xf>
    <xf numFmtId="0" fontId="0" fillId="0" borderId="2" xfId="0" applyBorder="1" applyAlignment="1">
      <alignment horizontal="right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pivotCacheDefinition" Target="pivotCache/pivotCacheDefinition10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8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7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 - Overall Only.xlsx]Sheet1!PivotTable5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Place of Residence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Sheet1!$A$4:$A$18</c:f>
              <c:strCache>
                <c:ptCount val="15"/>
                <c:pt idx="0">
                  <c:v>Finland</c:v>
                </c:pt>
                <c:pt idx="1">
                  <c:v>Illinois</c:v>
                </c:pt>
                <c:pt idx="2">
                  <c:v>India</c:v>
                </c:pt>
                <c:pt idx="3">
                  <c:v>Indiana</c:v>
                </c:pt>
                <c:pt idx="4">
                  <c:v>Indonesia</c:v>
                </c:pt>
                <c:pt idx="5">
                  <c:v>Iowa</c:v>
                </c:pt>
                <c:pt idx="6">
                  <c:v>Michigan</c:v>
                </c:pt>
                <c:pt idx="7">
                  <c:v>Montana</c:v>
                </c:pt>
                <c:pt idx="8">
                  <c:v>New Jersey</c:v>
                </c:pt>
                <c:pt idx="9">
                  <c:v>North Carolina</c:v>
                </c:pt>
                <c:pt idx="10">
                  <c:v>Norway</c:v>
                </c:pt>
                <c:pt idx="11">
                  <c:v>Pennsylvania</c:v>
                </c:pt>
                <c:pt idx="12">
                  <c:v>Sweden</c:v>
                </c:pt>
                <c:pt idx="13">
                  <c:v>Switzerland</c:v>
                </c:pt>
                <c:pt idx="14">
                  <c:v>The Netherlands</c:v>
                </c:pt>
              </c:strCache>
            </c:strRef>
          </c:cat>
          <c:val>
            <c:numRef>
              <c:f>Sheet1!$B$4:$B$18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A-45D9-8B58-E92FD219E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306576"/>
        <c:axId val="369306960"/>
      </c:barChart>
      <c:catAx>
        <c:axId val="36930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9306960"/>
        <c:crosses val="autoZero"/>
        <c:auto val="1"/>
        <c:lblAlgn val="ctr"/>
        <c:lblOffset val="100"/>
        <c:noMultiLvlLbl val="0"/>
      </c:catAx>
      <c:valAx>
        <c:axId val="36930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930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 - Overall Only.xlsx]Sheet13!PivotTable45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Player Learning Styles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Sheet13!$A$4:$A$11</c:f>
              <c:strCache>
                <c:ptCount val="8"/>
                <c:pt idx="0">
                  <c:v>Solitary (intrapersonal)</c:v>
                </c:pt>
                <c:pt idx="1">
                  <c:v>Social (interpersonal)</c:v>
                </c:pt>
                <c:pt idx="2">
                  <c:v>Logical (mathematical)</c:v>
                </c:pt>
                <c:pt idx="3">
                  <c:v>Physical (kinesthetic)</c:v>
                </c:pt>
                <c:pt idx="4">
                  <c:v>Verbal (linguistic)</c:v>
                </c:pt>
                <c:pt idx="5">
                  <c:v>Aural (auditory / musical)</c:v>
                </c:pt>
                <c:pt idx="6">
                  <c:v>Visual (spatial)</c:v>
                </c:pt>
                <c:pt idx="7">
                  <c:v>Do not know</c:v>
                </c:pt>
              </c:strCache>
            </c:strRef>
          </c:cat>
          <c:val>
            <c:numRef>
              <c:f>Sheet13!$B$4:$B$11</c:f>
              <c:numCache>
                <c:formatCode>General</c:formatCode>
                <c:ptCount val="8"/>
                <c:pt idx="0">
                  <c:v>15</c:v>
                </c:pt>
                <c:pt idx="1">
                  <c:v>10</c:v>
                </c:pt>
                <c:pt idx="2">
                  <c:v>21</c:v>
                </c:pt>
                <c:pt idx="3">
                  <c:v>9</c:v>
                </c:pt>
                <c:pt idx="4">
                  <c:v>15</c:v>
                </c:pt>
                <c:pt idx="5">
                  <c:v>3</c:v>
                </c:pt>
                <c:pt idx="6">
                  <c:v>19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2-477C-A723-0DD0AC3DD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441117592"/>
        <c:axId val="441115240"/>
      </c:barChart>
      <c:catAx>
        <c:axId val="441117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115240"/>
        <c:crosses val="autoZero"/>
        <c:auto val="1"/>
        <c:lblAlgn val="ctr"/>
        <c:lblOffset val="100"/>
        <c:noMultiLvlLbl val="0"/>
      </c:catAx>
      <c:valAx>
        <c:axId val="44111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117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'Demographics (2)'!$F$1</c:f>
              <c:strCache>
                <c:ptCount val="1"/>
                <c:pt idx="0">
                  <c:v>STM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'Demographics (2)'!$C$2:$C$20</c:f>
              <c:numCache>
                <c:formatCode>General</c:formatCode>
                <c:ptCount val="1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xVal>
          <c:yVal>
            <c:numRef>
              <c:f>'Demographics (2)'!$F$2:$F$20</c:f>
              <c:numCache>
                <c:formatCode>General</c:formatCode>
                <c:ptCount val="19"/>
                <c:pt idx="0">
                  <c:v>55</c:v>
                </c:pt>
                <c:pt idx="1">
                  <c:v>59</c:v>
                </c:pt>
                <c:pt idx="2">
                  <c:v>58</c:v>
                </c:pt>
                <c:pt idx="3">
                  <c:v>60</c:v>
                </c:pt>
                <c:pt idx="4">
                  <c:v>97</c:v>
                </c:pt>
                <c:pt idx="5">
                  <c:v>29</c:v>
                </c:pt>
                <c:pt idx="6">
                  <c:v>54</c:v>
                </c:pt>
                <c:pt idx="7">
                  <c:v>65</c:v>
                </c:pt>
                <c:pt idx="8">
                  <c:v>47</c:v>
                </c:pt>
                <c:pt idx="9">
                  <c:v>7</c:v>
                </c:pt>
                <c:pt idx="10">
                  <c:v>35</c:v>
                </c:pt>
                <c:pt idx="11">
                  <c:v>50</c:v>
                </c:pt>
                <c:pt idx="12">
                  <c:v>18</c:v>
                </c:pt>
                <c:pt idx="13">
                  <c:v>40</c:v>
                </c:pt>
                <c:pt idx="14">
                  <c:v>58</c:v>
                </c:pt>
                <c:pt idx="15">
                  <c:v>6</c:v>
                </c:pt>
                <c:pt idx="16">
                  <c:v>10</c:v>
                </c:pt>
                <c:pt idx="17">
                  <c:v>9</c:v>
                </c:pt>
                <c:pt idx="18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DB-4951-9374-A71A7EE35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897288"/>
        <c:axId val="645898600"/>
      </c:scatterChart>
      <c:valAx>
        <c:axId val="645897288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Systems Thinking Exposure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5898600"/>
        <c:crosses val="autoZero"/>
        <c:crossBetween val="midCat"/>
        <c:majorUnit val="1"/>
      </c:valAx>
      <c:valAx>
        <c:axId val="6458986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Systems Thinking Maturity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589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Average Self-Assessment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'Self-Assessments'!$V$2:$V$5</c:f>
              <c:strCache>
                <c:ptCount val="4"/>
                <c:pt idx="0">
                  <c:v>ST3</c:v>
                </c:pt>
                <c:pt idx="1">
                  <c:v>ST2</c:v>
                </c:pt>
                <c:pt idx="2">
                  <c:v>ST1</c:v>
                </c:pt>
                <c:pt idx="3">
                  <c:v>ST1 (outlier removed)</c:v>
                </c:pt>
              </c:strCache>
            </c:strRef>
          </c:cat>
          <c:val>
            <c:numRef>
              <c:f>'Self-Assessments'!$W$2:$W$5</c:f>
              <c:numCache>
                <c:formatCode>General</c:formatCode>
                <c:ptCount val="4"/>
                <c:pt idx="0">
                  <c:v>2.82</c:v>
                </c:pt>
                <c:pt idx="1">
                  <c:v>2.42</c:v>
                </c:pt>
                <c:pt idx="2">
                  <c:v>2.39</c:v>
                </c:pt>
                <c:pt idx="3">
                  <c:v>1.84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7-444C-AA6A-69B1116A1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441122688"/>
        <c:axId val="441122296"/>
      </c:barChart>
      <c:catAx>
        <c:axId val="441122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122296"/>
        <c:crosses val="autoZero"/>
        <c:auto val="1"/>
        <c:lblAlgn val="ctr"/>
        <c:lblOffset val="100"/>
        <c:noMultiLvlLbl val="0"/>
      </c:catAx>
      <c:valAx>
        <c:axId val="441122296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1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 - Overall Only.xlsx]Sheet2!PivotTable10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Place of Residence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Sheet2!$A$4:$A$18</c:f>
              <c:strCache>
                <c:ptCount val="15"/>
                <c:pt idx="0">
                  <c:v>Finland</c:v>
                </c:pt>
                <c:pt idx="1">
                  <c:v>India</c:v>
                </c:pt>
                <c:pt idx="2">
                  <c:v>Indonesia</c:v>
                </c:pt>
                <c:pt idx="3">
                  <c:v>Norway</c:v>
                </c:pt>
                <c:pt idx="4">
                  <c:v>Sweden</c:v>
                </c:pt>
                <c:pt idx="5">
                  <c:v>Switzerland</c:v>
                </c:pt>
                <c:pt idx="6">
                  <c:v>The Netherlands</c:v>
                </c:pt>
                <c:pt idx="7">
                  <c:v>USA (Illinois)</c:v>
                </c:pt>
                <c:pt idx="8">
                  <c:v>USA (Indiana)</c:v>
                </c:pt>
                <c:pt idx="9">
                  <c:v>USA (Iowa)</c:v>
                </c:pt>
                <c:pt idx="10">
                  <c:v>USA (Michigan)</c:v>
                </c:pt>
                <c:pt idx="11">
                  <c:v>USA (Montana)</c:v>
                </c:pt>
                <c:pt idx="12">
                  <c:v>USA (New Jersey)</c:v>
                </c:pt>
                <c:pt idx="13">
                  <c:v>USA (North Carolina)</c:v>
                </c:pt>
                <c:pt idx="14">
                  <c:v>USA (Pennsylvania)</c:v>
                </c:pt>
              </c:strCache>
            </c:strRef>
          </c:cat>
          <c:val>
            <c:numRef>
              <c:f>Sheet2!$B$4:$B$18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A-4395-9D59-DE1AC6B1F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68688232"/>
        <c:axId val="368739576"/>
      </c:barChart>
      <c:catAx>
        <c:axId val="368688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8739576"/>
        <c:crosses val="autoZero"/>
        <c:auto val="1"/>
        <c:lblAlgn val="ctr"/>
        <c:lblOffset val="100"/>
        <c:noMultiLvlLbl val="0"/>
      </c:catAx>
      <c:valAx>
        <c:axId val="36873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8688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- Demographics - Overall Only.xlsx]Sheet3!PivotTable19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USA vs. International Player Locations</a:t>
            </a:r>
            <a:endParaRPr lang="en-US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526003461775125"/>
          <c:y val="4.45031840155956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DD-4E11-AC2F-F5A0F3E5164F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DD-4E11-AC2F-F5A0F3E5164F}"/>
              </c:ext>
            </c:extLst>
          </c:dPt>
          <c:dLbls>
            <c:dLbl>
              <c:idx val="0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8DD-4E11-AC2F-F5A0F3E5164F}"/>
                </c:ext>
              </c:extLst>
            </c:dLbl>
            <c:dLbl>
              <c:idx val="1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DD-4E11-AC2F-F5A0F3E516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Sheet3!$A$4:$A$5</c:f>
              <c:strCache>
                <c:ptCount val="2"/>
                <c:pt idx="0">
                  <c:v>International</c:v>
                </c:pt>
                <c:pt idx="1">
                  <c:v>USA</c:v>
                </c:pt>
              </c:strCache>
            </c:strRef>
          </c:cat>
          <c:val>
            <c:numRef>
              <c:f>Sheet3!$B$4:$B$5</c:f>
              <c:numCache>
                <c:formatCode>General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D-4E11-AC2F-F5A0F3E5164F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 - Overall Only.xlsx]Sheet4!PivotTable32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/>
              <a:t>Player Age Categories</a:t>
            </a:r>
          </a:p>
        </c:rich>
      </c:tx>
      <c:layout>
        <c:manualLayout>
          <c:xMode val="edge"/>
          <c:yMode val="edge"/>
          <c:x val="0.31287489063867024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Sheet4!$A$4:$A$9</c:f>
              <c:strCache>
                <c:ptCount val="6"/>
                <c:pt idx="0">
                  <c:v>18 to 24 years</c:v>
                </c:pt>
                <c:pt idx="1">
                  <c:v>25 to 34 years</c:v>
                </c:pt>
                <c:pt idx="2">
                  <c:v>35 to 44 years</c:v>
                </c:pt>
                <c:pt idx="3">
                  <c:v>45 to 54 years</c:v>
                </c:pt>
                <c:pt idx="4">
                  <c:v>55 to 64 years</c:v>
                </c:pt>
                <c:pt idx="5">
                  <c:v>65 to 74 years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2-4341-A561-790830C29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368977456"/>
        <c:axId val="366848232"/>
      </c:barChart>
      <c:catAx>
        <c:axId val="368977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6848232"/>
        <c:crosses val="autoZero"/>
        <c:auto val="1"/>
        <c:lblAlgn val="ctr"/>
        <c:lblOffset val="100"/>
        <c:noMultiLvlLbl val="0"/>
      </c:catAx>
      <c:valAx>
        <c:axId val="36684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897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- Demographics - Overall Only.xlsx]Sheet5!PivotTable37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Gender Distribution</a:t>
            </a:r>
          </a:p>
        </c:rich>
      </c:tx>
      <c:layout>
        <c:manualLayout>
          <c:xMode val="edge"/>
          <c:yMode val="edge"/>
          <c:x val="0.33837489063867016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Female</a:t>
                </a:r>
              </a:p>
              <a:p>
                <a:pPr>
                  <a:defRPr sz="105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fld id="{005CBE05-56CF-4CDA-8702-F086B33D7A24}" type="PERCENTAGE">
                  <a:rPr lang="en-U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 sz="105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[PERCENTAGE]</a:t>
                </a:fld>
                <a:endParaRPr lang="en-US"/>
              </a:p>
            </c:rich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Male</a:t>
                </a:r>
              </a:p>
              <a:p>
                <a:pPr>
                  <a:defRPr sz="105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fld id="{7DAB41F4-24EC-4DE1-89E3-78B87CF244AD}" type="PERCENTAGE">
                  <a:rPr lang="en-U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 sz="105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[PERCENTAGE]</a:t>
                </a:fld>
                <a:endParaRPr lang="en-US"/>
              </a:p>
            </c:rich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E6E-4392-A0CB-1BFC13F65CB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6E-4392-A0CB-1BFC13F65CB4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50" b="1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Female</a:t>
                    </a:r>
                  </a:p>
                  <a:p>
                    <a:pPr>
                      <a:defRPr sz="1050" b="1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fld id="{005CBE05-56CF-4CDA-8702-F086B33D7A24}" type="PERCENTAGE">
                      <a:rPr lang="en-US" sz="1050" b="1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>
                        <a:defRPr sz="1050" b="1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[PERCENTAGE]</a:t>
                    </a:fld>
                    <a:endParaRPr lang="en-US"/>
                  </a:p>
                </c:rich>
              </c:tx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E6E-4392-A0CB-1BFC13F65CB4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50" b="1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Male</a:t>
                    </a:r>
                  </a:p>
                  <a:p>
                    <a:pPr>
                      <a:defRPr sz="1050" b="1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fld id="{7DAB41F4-24EC-4DE1-89E3-78B87CF244AD}" type="PERCENTAGE">
                      <a:rPr lang="en-US" sz="1050" b="1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>
                        <a:defRPr sz="1050" b="1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[PERCENTAGE]</a:t>
                    </a:fld>
                    <a:endParaRPr lang="en-US"/>
                  </a:p>
                </c:rich>
              </c:tx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E6E-4392-A0CB-1BFC13F65C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Sheet5!$A$4:$A$5</c:f>
              <c:strCache>
                <c:ptCount val="2"/>
                <c:pt idx="0">
                  <c:v>0: Female</c:v>
                </c:pt>
                <c:pt idx="1">
                  <c:v>1: Male</c:v>
                </c:pt>
              </c:strCache>
            </c:strRef>
          </c:cat>
          <c:val>
            <c:numRef>
              <c:f>Sheet5!$B$4:$B$5</c:f>
              <c:numCache>
                <c:formatCode>General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E-4392-A0CB-1BFC13F65CB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 - Overall Only.xlsx]Sheet6!PivotTable5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English Language Proficiency</a:t>
            </a:r>
          </a:p>
        </c:rich>
      </c:tx>
      <c:layout>
        <c:manualLayout>
          <c:xMode val="edge"/>
          <c:yMode val="edge"/>
          <c:x val="0.30156933508311462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Sheet6!$A$4:$A$6</c:f>
              <c:strCache>
                <c:ptCount val="3"/>
                <c:pt idx="0">
                  <c:v>Fluent</c:v>
                </c:pt>
                <c:pt idx="1">
                  <c:v>Working proficiency</c:v>
                </c:pt>
                <c:pt idx="2">
                  <c:v>Intermediate</c:v>
                </c:pt>
              </c:strCache>
            </c:strRef>
          </c:cat>
          <c:val>
            <c:numRef>
              <c:f>Sheet6!$B$4:$B$6</c:f>
              <c:numCache>
                <c:formatCode>General</c:formatCode>
                <c:ptCount val="3"/>
                <c:pt idx="0">
                  <c:v>23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0-43E5-B70A-28C676A75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0572488"/>
        <c:axId val="440574056"/>
      </c:barChart>
      <c:catAx>
        <c:axId val="440572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0574056"/>
        <c:crosses val="autoZero"/>
        <c:auto val="1"/>
        <c:lblAlgn val="ctr"/>
        <c:lblOffset val="100"/>
        <c:noMultiLvlLbl val="0"/>
      </c:catAx>
      <c:valAx>
        <c:axId val="440574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0572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 - Overall Only.xlsx]Sheet8!PivotTable26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>
                <a:solidFill>
                  <a:sysClr val="windowText" lastClr="000000"/>
                </a:solidFill>
              </a:rPr>
              <a:t>Player Education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Sheet8!$A$4:$A$8</c:f>
              <c:strCache>
                <c:ptCount val="5"/>
                <c:pt idx="0">
                  <c:v>Completed some college</c:v>
                </c:pt>
                <c:pt idx="1">
                  <c:v>Bachelor's degree</c:v>
                </c:pt>
                <c:pt idx="2">
                  <c:v>Completed some postgraduate</c:v>
                </c:pt>
                <c:pt idx="3">
                  <c:v>Master's degree</c:v>
                </c:pt>
                <c:pt idx="4">
                  <c:v>Ph.D.</c:v>
                </c:pt>
              </c:strCache>
            </c:strRef>
          </c:cat>
          <c:val>
            <c:numRef>
              <c:f>Sheet8!$B$4:$B$8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5-4001-976D-2D079786C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0577192"/>
        <c:axId val="440574840"/>
      </c:barChart>
      <c:catAx>
        <c:axId val="440577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0574840"/>
        <c:crosses val="autoZero"/>
        <c:auto val="1"/>
        <c:lblAlgn val="ctr"/>
        <c:lblOffset val="100"/>
        <c:noMultiLvlLbl val="0"/>
      </c:catAx>
      <c:valAx>
        <c:axId val="440574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057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 - Overall Only.xlsx]Sheet10!PivotTable31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Computer Gaming Playtime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Sheet10!$A$4:$A$8</c:f>
              <c:strCache>
                <c:ptCount val="5"/>
                <c:pt idx="0">
                  <c:v>Never play computer games</c:v>
                </c:pt>
                <c:pt idx="1">
                  <c:v>Sometimes, but less than 15 minutes a week</c:v>
                </c:pt>
                <c:pt idx="2">
                  <c:v>Between 15 minutes and 1 hour a week</c:v>
                </c:pt>
                <c:pt idx="3">
                  <c:v>Between 1 and 5 hours a week</c:v>
                </c:pt>
                <c:pt idx="4">
                  <c:v>More than 5 hours a week</c:v>
                </c:pt>
              </c:strCache>
            </c:strRef>
          </c:cat>
          <c:val>
            <c:numRef>
              <c:f>Sheet10!$B$4:$B$8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B-4F17-8748-A11CB9568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0572096"/>
        <c:axId val="440571312"/>
      </c:barChart>
      <c:catAx>
        <c:axId val="440572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0571312"/>
        <c:crosses val="autoZero"/>
        <c:auto val="1"/>
        <c:lblAlgn val="ctr"/>
        <c:lblOffset val="100"/>
        <c:noMultiLvlLbl val="0"/>
      </c:catAx>
      <c:valAx>
        <c:axId val="4405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057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 - Overall Only.xlsx]Sheet11!PivotTable36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ysClr val="windowText" lastClr="000000"/>
                </a:solidFill>
              </a:rPr>
              <a:t>Player</a:t>
            </a:r>
            <a:r>
              <a:rPr lang="en-US" baseline="0">
                <a:solidFill>
                  <a:sysClr val="windowText" lastClr="000000"/>
                </a:solidFill>
              </a:rPr>
              <a:t> </a:t>
            </a:r>
            <a:r>
              <a:rPr lang="en-US">
                <a:solidFill>
                  <a:sysClr val="windowText" lastClr="000000"/>
                </a:solidFill>
              </a:rPr>
              <a:t>Career Experience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Sheet11!$A$4:$A$10</c:f>
              <c:strCache>
                <c:ptCount val="7"/>
                <c:pt idx="0">
                  <c:v>0 to 1 year</c:v>
                </c:pt>
                <c:pt idx="1">
                  <c:v>2 to 3 years</c:v>
                </c:pt>
                <c:pt idx="2">
                  <c:v>4 to 7 years</c:v>
                </c:pt>
                <c:pt idx="3">
                  <c:v>8 to 12 years</c:v>
                </c:pt>
                <c:pt idx="4">
                  <c:v>13 to 20 years</c:v>
                </c:pt>
                <c:pt idx="5">
                  <c:v> 21 to 30 years</c:v>
                </c:pt>
                <c:pt idx="6">
                  <c:v>More than 30 years</c:v>
                </c:pt>
              </c:strCache>
            </c:strRef>
          </c:cat>
          <c:val>
            <c:numRef>
              <c:f>Sheet11!$B$4:$B$10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5-4A98-B62A-5A3DCE9AE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440576800"/>
        <c:axId val="440571704"/>
      </c:barChart>
      <c:catAx>
        <c:axId val="440576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0571704"/>
        <c:crosses val="autoZero"/>
        <c:auto val="1"/>
        <c:lblAlgn val="ctr"/>
        <c:lblOffset val="100"/>
        <c:noMultiLvlLbl val="0"/>
      </c:catAx>
      <c:valAx>
        <c:axId val="440571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057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6</xdr:row>
      <xdr:rowOff>80961</xdr:rowOff>
    </xdr:from>
    <xdr:to>
      <xdr:col>12</xdr:col>
      <xdr:colOff>200025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89C74-A590-40A0-B5C7-8678FAEC8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333374</xdr:colOff>
      <xdr:row>8</xdr:row>
      <xdr:rowOff>42862</xdr:rowOff>
    </xdr:from>
    <xdr:to>
      <xdr:col>12</xdr:col>
      <xdr:colOff>590549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A4FB33-ECF0-404F-BA8D-D08535AC2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138111</xdr:rowOff>
    </xdr:from>
    <xdr:to>
      <xdr:col>5</xdr:col>
      <xdr:colOff>276224</xdr:colOff>
      <xdr:row>69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F27527-277E-4F61-B551-0D89CE2BD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19</xdr:row>
      <xdr:rowOff>71438</xdr:rowOff>
    </xdr:from>
    <xdr:to>
      <xdr:col>19</xdr:col>
      <xdr:colOff>547687</xdr:colOff>
      <xdr:row>32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3BE4AD-7C1D-4F0D-89D1-512A98185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28572</xdr:colOff>
      <xdr:row>4</xdr:row>
      <xdr:rowOff>23809</xdr:rowOff>
    </xdr:from>
    <xdr:to>
      <xdr:col>13</xdr:col>
      <xdr:colOff>133349</xdr:colOff>
      <xdr:row>30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6D61F-6F58-416D-8C07-6D4C6AC76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5</xdr:row>
      <xdr:rowOff>95249</xdr:rowOff>
    </xdr:from>
    <xdr:to>
      <xdr:col>12</xdr:col>
      <xdr:colOff>390525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CB5CEC-CDB9-47CA-82EA-4239E8951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6</xdr:row>
      <xdr:rowOff>61912</xdr:rowOff>
    </xdr:from>
    <xdr:to>
      <xdr:col>13</xdr:col>
      <xdr:colOff>533400</xdr:colOff>
      <xdr:row>23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829FE-16EF-4743-BAE5-528C472AF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5</xdr:row>
      <xdr:rowOff>23812</xdr:rowOff>
    </xdr:from>
    <xdr:to>
      <xdr:col>13</xdr:col>
      <xdr:colOff>9525</xdr:colOff>
      <xdr:row>22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A6ACBF-905C-4FF2-A8D2-90D88FB5B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6</xdr:row>
      <xdr:rowOff>14288</xdr:rowOff>
    </xdr:from>
    <xdr:to>
      <xdr:col>11</xdr:col>
      <xdr:colOff>152400</xdr:colOff>
      <xdr:row>17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6A340-774F-484C-B57C-0DBB692E5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6</xdr:row>
      <xdr:rowOff>157162</xdr:rowOff>
    </xdr:from>
    <xdr:to>
      <xdr:col>10</xdr:col>
      <xdr:colOff>542925</xdr:colOff>
      <xdr:row>23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1DD9A6-6849-4BF9-BBBB-21EE82FCF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819150</xdr:colOff>
      <xdr:row>10</xdr:row>
      <xdr:rowOff>157162</xdr:rowOff>
    </xdr:from>
    <xdr:to>
      <xdr:col>9</xdr:col>
      <xdr:colOff>190500</xdr:colOff>
      <xdr:row>27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E0486-BE96-416A-B3EE-8A12BB9FA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542923</xdr:colOff>
      <xdr:row>10</xdr:row>
      <xdr:rowOff>33335</xdr:rowOff>
    </xdr:from>
    <xdr:to>
      <xdr:col>11</xdr:col>
      <xdr:colOff>257175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E5F98D-4108-466F-AF20-E08627D4D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" refreshedDate="44142.545536342594" createdVersion="6" refreshedVersion="6" minRefreshableVersion="3" recordCount="28" xr:uid="{00000000-000A-0000-FFFF-FFFF00000000}">
  <cacheSource type="worksheet">
    <worksheetSource ref="A1:AT20" sheet="Demographics"/>
  </cacheSource>
  <cacheFields count="34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 count="15">
        <s v="Switzerland"/>
        <s v="Norway"/>
        <s v="New Jersey"/>
        <s v="India"/>
        <s v="Montana"/>
        <s v="Finland"/>
        <s v="Indonesia"/>
        <s v="Sweden"/>
        <s v="The Netherlands"/>
        <s v="North Carolina"/>
        <s v="Illinois"/>
        <s v="Indiana"/>
        <s v="Michigan"/>
        <s v="Iowa"/>
        <s v="Pennsylvania"/>
      </sharedItems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" refreshedDate="44142.65485324074" createdVersion="6" refreshedVersion="6" minRefreshableVersion="3" recordCount="94" xr:uid="{00000000-000A-0000-FFFF-FFFF09000000}">
  <cacheSource type="worksheet">
    <worksheetSource ref="A1:J95" sheet="LearningStyles"/>
  </cacheSource>
  <cacheFields count="10">
    <cacheField name="Learning Styles" numFmtId="0">
      <sharedItems containsBlank="1" longText="1"/>
    </cacheField>
    <cacheField name="0" numFmtId="0">
      <sharedItems containsBlank="1"/>
    </cacheField>
    <cacheField name="2" numFmtId="0">
      <sharedItems containsBlank="1"/>
    </cacheField>
    <cacheField name="3" numFmtId="0">
      <sharedItems containsBlank="1"/>
    </cacheField>
    <cacheField name="4" numFmtId="0">
      <sharedItems containsBlank="1"/>
    </cacheField>
    <cacheField name="5" numFmtId="0">
      <sharedItems containsBlank="1"/>
    </cacheField>
    <cacheField name="6" numFmtId="0">
      <sharedItems containsBlank="1"/>
    </cacheField>
    <cacheField name="7" numFmtId="0">
      <sharedItems containsBlank="1"/>
    </cacheField>
    <cacheField name="8" numFmtId="0">
      <sharedItems containsBlank="1"/>
    </cacheField>
    <cacheField name="All" numFmtId="0">
      <sharedItems count="8">
        <s v="Do not know"/>
        <s v="Visual (spatial)"/>
        <s v="Aural (auditory / musical)"/>
        <s v="Verbal (linguistic)"/>
        <s v="Physical (kinesthetic)"/>
        <s v="Logical (mathematical)"/>
        <s v="Social (interpersonal)"/>
        <s v="Solitary (intrapersonal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" refreshedDate="44142.548378587962" createdVersion="6" refreshedVersion="6" minRefreshableVersion="3" recordCount="28" xr:uid="{00000000-000A-0000-FFFF-FFFF01000000}">
  <cacheSource type="worksheet">
    <worksheetSource ref="A1:AT20" sheet="Demographics"/>
  </cacheSource>
  <cacheFields count="34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 count="15">
        <s v="Switzerland"/>
        <s v="Norway"/>
        <s v="USA (New Jersey)"/>
        <s v="India"/>
        <s v="USA (Montana)"/>
        <s v="Finland"/>
        <s v="Indonesia"/>
        <s v="Sweden"/>
        <s v="The Netherlands"/>
        <s v="USA (North Carolina)"/>
        <s v="USA (Illinois)"/>
        <s v="USA (Indiana)"/>
        <s v="USA (Michigan)"/>
        <s v="USA (Iowa)"/>
        <s v="USA (Pennsylvania)"/>
      </sharedItems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" refreshedDate="44142.558078819442" createdVersion="6" refreshedVersion="6" minRefreshableVersion="3" recordCount="28" xr:uid="{00000000-000A-0000-FFFF-FFFF02000000}">
  <cacheSource type="worksheet">
    <worksheetSource ref="A1:AT20" sheet="Demographics"/>
  </cacheSource>
  <cacheFields count="35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 count="2">
        <s v="Non-USA"/>
        <s v="USA"/>
      </sharedItems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" refreshedDate="44142.572364814812" createdVersion="6" refreshedVersion="6" minRefreshableVersion="3" recordCount="28" xr:uid="{00000000-000A-0000-FFFF-FFFF03000000}">
  <cacheSource type="worksheet">
    <worksheetSource ref="A1:AT20" sheet="Demographics"/>
  </cacheSource>
  <cacheFields count="35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 count="6">
        <s v="35 to 44 years"/>
        <s v="65 to 74 years"/>
        <s v="45 to 54 years"/>
        <s v="55 to 64 years"/>
        <s v="25 to 34 years"/>
        <s v="18 to 24 years"/>
      </sharedItems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 count="5">
        <s v="1: Play computer games between 1 and 5 hours a week"/>
        <s v="4: Never play computer games"/>
        <s v="0: Play computer games more than 5 hours a week"/>
        <s v="3: Play computer games sometimes, but less than 15 minutes a week"/>
        <s v="2: Play computer games between 15 minutes and 1 hour a week"/>
      </sharedItems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" refreshedDate="44142.581180092595" createdVersion="6" refreshedVersion="6" minRefreshableVersion="3" recordCount="28" xr:uid="{00000000-000A-0000-FFFF-FFFF04000000}">
  <cacheSource type="worksheet">
    <worksheetSource ref="A1:AT20" sheet="Demographics"/>
  </cacheSource>
  <cacheFields count="35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 count="2">
        <s v="0: Female"/>
        <s v="1: Male"/>
      </sharedItems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" refreshedDate="44142.588939814814" createdVersion="6" refreshedVersion="6" minRefreshableVersion="3" recordCount="28" xr:uid="{00000000-000A-0000-FFFF-FFFF05000000}">
  <cacheSource type="worksheet">
    <worksheetSource ref="A1:AT20" sheet="Demographics"/>
  </cacheSource>
  <cacheFields count="35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 count="3">
        <s v="0: Fluent"/>
        <s v="1: Working proficiency"/>
        <s v="2: Intermediate"/>
      </sharedItems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" refreshedDate="44142.597976041667" createdVersion="6" refreshedVersion="6" minRefreshableVersion="3" recordCount="28" xr:uid="{00000000-000A-0000-FFFF-FFFF06000000}">
  <cacheSource type="worksheet">
    <worksheetSource ref="A1:AT20" sheet="Demographics"/>
  </cacheSource>
  <cacheFields count="35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Computer Gaming Experience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 count="5">
        <s v="6: Master's degree"/>
        <s v="10: Ph.D."/>
        <s v="5: Completed some postgraduate"/>
        <s v="4: Bachelor's degree"/>
        <s v="2: Completed some college"/>
      </sharedItems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" refreshedDate="44142.60828252315" createdVersion="6" refreshedVersion="6" minRefreshableVersion="3" recordCount="28" xr:uid="{00000000-000A-0000-FFFF-FFFF07000000}">
  <cacheSource type="worksheet">
    <worksheetSource ref="A1:AT20" sheet="Demographics"/>
  </cacheSource>
  <cacheFields count="36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Computer Gaming Experience" numFmtId="0">
      <sharedItems/>
    </cacheField>
    <cacheField name="Gaming Exp Brief" numFmtId="0">
      <sharedItems count="5">
        <s v="Between 1 and 5 hours a week"/>
        <s v="Never play computer games"/>
        <s v="More than 5 hours a week"/>
        <s v="Sometimes, but less than 15 minutes a week"/>
        <s v="Between 15 minutes and 1 hour a week"/>
      </sharedItems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" refreshedDate="44142.637503703707" createdVersion="6" refreshedVersion="6" minRefreshableVersion="3" recordCount="28" xr:uid="{00000000-000A-0000-FFFF-FFFF08000000}">
  <cacheSource type="worksheet">
    <worksheetSource ref="A1:AT20" sheet="Demographics"/>
  </cacheSource>
  <cacheFields count="36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Computer Gaming Experience" numFmtId="0">
      <sharedItems/>
    </cacheField>
    <cacheField name="Gaming Exp Brief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 count="7">
        <s v="5: 13 to 20 years"/>
        <s v="7: More than 30 years"/>
        <s v="6: 21 to 30 years"/>
        <s v="3: 4 to 7 years"/>
        <s v="2: 2 to 3 years"/>
        <s v="4: 8 to 12 years"/>
        <s v="1: 0 to 1 year"/>
      </sharedItems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x v="0"/>
    <s v="4: 35 to 44 years"/>
    <n v="4"/>
    <s v="0: Female"/>
    <n v="0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x v="1"/>
    <s v="7: 65 to 74 years"/>
    <n v="7"/>
    <s v="0: Female"/>
    <n v="0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x v="2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x v="3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x v="2"/>
    <s v="5: 45 to 54 years"/>
    <n v="5"/>
    <s v="1: Male"/>
    <n v="1"/>
    <s v="0: Fluent"/>
    <n v="0"/>
    <s v="3: Play computer games 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x v="4"/>
    <s v="5: 45 to 54 years"/>
    <n v="5"/>
    <s v="0: Female"/>
    <n v="0"/>
    <s v="0: Fluent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x v="2"/>
    <s v="6: 55 to 64 years"/>
    <n v="6"/>
    <s v="1: Male"/>
    <n v="1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x v="5"/>
    <s v="3: 25 to 34 years"/>
    <n v="3"/>
    <s v="0: Female"/>
    <n v="0"/>
    <s v="1: Working proficiency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x v="6"/>
    <s v="3: 25 to 34 years"/>
    <n v="3"/>
    <s v="1: Male"/>
    <n v="1"/>
    <s v="2: Intermediate"/>
    <n v="2"/>
    <s v="4: 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x v="2"/>
    <s v="3: 25 to 34 years"/>
    <n v="3"/>
    <s v="1: Male"/>
    <n v="1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x v="7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x v="8"/>
    <s v="4: 35 to 44 years"/>
    <n v="4"/>
    <s v="1: Male"/>
    <n v="1"/>
    <s v="0: Fluent"/>
    <n v="0"/>
    <s v="3: Play computer games 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x v="8"/>
    <s v="3: 25 to 34 years"/>
    <n v="3"/>
    <s v="0: Female"/>
    <n v="0"/>
    <s v="1: Working proficiency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x v="1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x v="2"/>
    <s v="3: 25 to 34 years"/>
    <n v="3"/>
    <s v="1: Male"/>
    <n v="1"/>
    <s v="0: Fluent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x v="9"/>
    <s v="5: 45 to 54 years"/>
    <n v="5"/>
    <s v="0: Female"/>
    <n v="0"/>
    <s v="0: Fluent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x v="2"/>
    <s v="3: 25 to 34 years"/>
    <n v="3"/>
    <s v="1: Male"/>
    <n v="1"/>
    <s v="1: Working proficiency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x v="10"/>
    <s v="2: 18 to 24 years"/>
    <n v="2"/>
    <s v="1: Male"/>
    <n v="1"/>
    <s v="0: Fluent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x v="2"/>
    <s v="2: 18 to 24 years"/>
    <n v="2"/>
    <s v="1: Male"/>
    <n v="1"/>
    <s v="0: Fluent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x v="11"/>
    <s v="4: 35 to 44 years"/>
    <n v="4"/>
    <s v="1: Male"/>
    <n v="1"/>
    <s v="0: Fluent"/>
    <n v="0"/>
    <s v="1: Play computer games 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x v="2"/>
    <s v="2: 18 to 24 years"/>
    <n v="2"/>
    <s v="0: Female"/>
    <n v="0"/>
    <s v="0: Fluent"/>
    <n v="0"/>
    <s v="4: 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x v="12"/>
    <s v="5: 45 to 54 years"/>
    <n v="5"/>
    <s v="1: Male"/>
    <n v="1"/>
    <s v="0: Fluent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x v="13"/>
    <s v="5: 45 to 54 years"/>
    <n v="5"/>
    <s v="0: Female"/>
    <n v="0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x v="8"/>
    <s v="3: 25 to 34 years"/>
    <n v="3"/>
    <s v="0: Female"/>
    <n v="0"/>
    <s v="0: Fluent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x v="2"/>
    <s v="2: 18 to 24 years"/>
    <n v="2"/>
    <s v="0: Female"/>
    <n v="0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x v="14"/>
    <s v="2: 18 to 24 years"/>
    <n v="2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x v="2"/>
    <s v="3: 25 to 34 years"/>
    <n v="3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x v="2"/>
    <s v="2: 18 to 24 years"/>
    <n v="2"/>
    <s v="1: Male"/>
    <n v="1"/>
    <s v="2: Intermediate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m/>
    <s v="Visual (spatial)"/>
    <m/>
    <s v="Verbal (linguistic)"/>
    <s v="Physical (kinesthetic)"/>
    <s v="Logical (mathematical)"/>
    <m/>
    <s v="Solitary (intrapersonal)"/>
    <x v="0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0"/>
  </r>
  <r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m/>
    <s v="Visual (spatial)"/>
    <m/>
    <m/>
    <s v="Physical (kinesthetic)"/>
    <s v="Logical (mathematical)"/>
    <s v="Social (interpersonal)"/>
    <m/>
    <x v="1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1"/>
  </r>
  <r>
    <s v="5: Physical (kinesthetic): You prefer using your body, hands and sense of touch"/>
    <m/>
    <m/>
    <m/>
    <m/>
    <s v="Physical (kinesthetic)"/>
    <m/>
    <m/>
    <m/>
    <x v="1"/>
  </r>
  <r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m/>
    <m/>
    <s v="Aural (auditory / musical)"/>
    <s v="Verbal (linguistic)"/>
    <m/>
    <m/>
    <s v="Social (interpersonal)"/>
    <s v="Solitary (intrapersonal)"/>
    <x v="1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1"/>
  </r>
  <r>
    <s v="4: Verbal (linguistic): You prefer using words, both in speech and writing_x000d__x000a_5: Physical (kinesthetic): You prefer using your body, hands and sense of touch_x000d__x000a_6: Logical (mathematical): You prefer using logic and reasoning"/>
    <m/>
    <m/>
    <m/>
    <s v="Verbal (linguistic)"/>
    <s v="Physical (kinesthetic)"/>
    <s v="Logical (mathematical)"/>
    <m/>
    <m/>
    <x v="1"/>
  </r>
  <r>
    <s v="4: Verbal (linguistic): You prefer using words, both in speech and writing_x000d__x000a_7: Social (interpersonal): You prefer to learn in groups or with other people"/>
    <m/>
    <m/>
    <m/>
    <s v="Verbal (linguistic)"/>
    <m/>
    <m/>
    <s v="Social (interpersonal)"/>
    <m/>
    <x v="1"/>
  </r>
  <r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m/>
    <s v="Visual (spatial)"/>
    <m/>
    <m/>
    <s v="Physical (kinesthetic)"/>
    <s v="Logical (mathematical)"/>
    <m/>
    <s v="Solitary (intrapersonal)"/>
    <x v="1"/>
  </r>
  <r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m/>
    <s v="Visual (spatial)"/>
    <s v="Aural (auditory / musical)"/>
    <s v="Verbal (linguistic)"/>
    <s v="Physical (kinesthetic)"/>
    <s v="Logical (mathematical)"/>
    <m/>
    <s v="Solitary (intrapersonal)"/>
    <x v="1"/>
  </r>
  <r>
    <s v="2: Visual (spatial): You prefer using pictures, images, and spatial understanding"/>
    <m/>
    <s v="Visual (spatial)"/>
    <m/>
    <m/>
    <m/>
    <m/>
    <m/>
    <m/>
    <x v="1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1"/>
  </r>
  <r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m/>
    <s v="Visual (spatial)"/>
    <m/>
    <s v="Verbal (linguistic)"/>
    <m/>
    <m/>
    <s v="Social (interpersonal)"/>
    <m/>
    <x v="1"/>
  </r>
  <r>
    <s v="2: Visual (spatial): You prefer using pictures, images, and spatial understanding_x000d__x000a_6: Logical (mathematical): You prefer using logic and reasoning_x000d__x000a_7: Social (interpersonal): You prefer to learn in groups or with other people"/>
    <m/>
    <s v="Visual (spatial)"/>
    <m/>
    <m/>
    <m/>
    <s v="Logical (mathematical)"/>
    <s v="Social (interpersonal)"/>
    <m/>
    <x v="1"/>
  </r>
  <r>
    <s v="6: Logical (mathematical): You prefer using logic and reasoning_x000d__x000a_7: Social (interpersonal): You prefer to learn in groups or with other people_x000d__x000a_8: Solitary (intrapersonal): You prefer to work alone and use self-study"/>
    <m/>
    <m/>
    <m/>
    <m/>
    <m/>
    <s v="Logical (mathematical)"/>
    <s v="Social (interpersonal)"/>
    <s v="Solitary (intrapersonal)"/>
    <x v="1"/>
  </r>
  <r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m/>
    <s v="Visual (spatial)"/>
    <s v="Aural (auditory / musical)"/>
    <m/>
    <m/>
    <s v="Logical (mathematical)"/>
    <m/>
    <s v="Solitary (intrapersonal)"/>
    <x v="1"/>
  </r>
  <r>
    <s v="0: Do not know_x000d__x000a_6: Logical (mathematical): You prefer using logic and reasoning_x000d__x000a_7: Social (interpersonal): You prefer to learn in groups or with other people"/>
    <s v="Do not know"/>
    <m/>
    <m/>
    <m/>
    <m/>
    <s v="Logical (mathematical)"/>
    <s v="Social (interpersonal)"/>
    <m/>
    <x v="1"/>
  </r>
  <r>
    <s v="2: Visual (spatial): You prefer using pictures, images, and spatial understanding_x000d__x000a_6: Logical (mathematical): You prefer using logic and reasoning_x000d__x000a_7: Social (interpersonal): You prefer to learn in groups or with other people"/>
    <m/>
    <s v="Visual (spatial)"/>
    <m/>
    <m/>
    <m/>
    <s v="Logical (mathematical)"/>
    <s v="Social (interpersonal)"/>
    <m/>
    <x v="1"/>
  </r>
  <r>
    <s v="0: Do not know"/>
    <s v="Do not know"/>
    <m/>
    <m/>
    <m/>
    <m/>
    <m/>
    <m/>
    <m/>
    <x v="1"/>
  </r>
  <r>
    <s v="2: Visual (spatial): You prefer using pictures, images, and spatial understanding_x000d__x000a_6: Logical (mathematical): You prefer using logic and reasoning"/>
    <m/>
    <s v="Visual (spatial)"/>
    <m/>
    <m/>
    <m/>
    <s v="Logical (mathematical)"/>
    <m/>
    <m/>
    <x v="1"/>
  </r>
  <r>
    <s v="4: Verbal (linguistic): You prefer using words, both in speech and writing_x000d__x000a_6: Logical (mathematical): You prefer using logic and reasoning_x000d__x000a_7: Social (interpersonal): You prefer to learn in groups or with other people"/>
    <m/>
    <m/>
    <m/>
    <s v="Verbal (linguistic)"/>
    <m/>
    <s v="Logical (mathematical)"/>
    <s v="Social (interpersonal)"/>
    <m/>
    <x v="2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2"/>
  </r>
  <r>
    <s v="4: Verbal (linguistic): You prefer using words, both in speech and writing_x000d__x000a_6: Logical (mathematical): You prefer using logic and reasoning_x000d__x000a_8: Solitary (intrapersonal): You prefer to work alone and use self-study"/>
    <m/>
    <m/>
    <m/>
    <s v="Verbal (linguistic)"/>
    <m/>
    <s v="Logical (mathematical)"/>
    <m/>
    <s v="Solitary (intrapersonal)"/>
    <x v="2"/>
  </r>
  <r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m/>
    <s v="Visual (spatial)"/>
    <m/>
    <m/>
    <s v="Physical (kinesthetic)"/>
    <m/>
    <m/>
    <s v="Solitary (intrapersonal)"/>
    <x v="3"/>
  </r>
  <r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m/>
    <s v="Visual (spatial)"/>
    <m/>
    <s v="Verbal (linguistic)"/>
    <s v="Physical (kinesthetic)"/>
    <s v="Logical (mathematical)"/>
    <m/>
    <s v="Solitary (intrapersonal)"/>
    <x v="3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3"/>
  </r>
  <r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m/>
    <s v="Visual (spatial)"/>
    <m/>
    <m/>
    <s v="Physical (kinesthetic)"/>
    <s v="Logical (mathematical)"/>
    <s v="Social (interpersonal)"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x v="0"/>
    <s v="4: 35 to 44 years"/>
    <n v="4"/>
    <s v="0: Female"/>
    <n v="0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x v="1"/>
    <s v="7: 65 to 74 years"/>
    <n v="7"/>
    <s v="0: Female"/>
    <n v="0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x v="2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x v="3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x v="2"/>
    <s v="5: 45 to 54 years"/>
    <n v="5"/>
    <s v="1: Male"/>
    <n v="1"/>
    <s v="0: Fluent"/>
    <n v="0"/>
    <s v="3: Play computer games 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x v="4"/>
    <s v="5: 45 to 54 years"/>
    <n v="5"/>
    <s v="0: Female"/>
    <n v="0"/>
    <s v="0: Fluent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x v="2"/>
    <s v="6: 55 to 64 years"/>
    <n v="6"/>
    <s v="1: Male"/>
    <n v="1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x v="5"/>
    <s v="3: 25 to 34 years"/>
    <n v="3"/>
    <s v="0: Female"/>
    <n v="0"/>
    <s v="1: Working proficiency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x v="6"/>
    <s v="3: 25 to 34 years"/>
    <n v="3"/>
    <s v="1: Male"/>
    <n v="1"/>
    <s v="2: Intermediate"/>
    <n v="2"/>
    <s v="4: 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x v="2"/>
    <s v="3: 25 to 34 years"/>
    <n v="3"/>
    <s v="1: Male"/>
    <n v="1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x v="7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x v="8"/>
    <s v="4: 35 to 44 years"/>
    <n v="4"/>
    <s v="1: Male"/>
    <n v="1"/>
    <s v="0: Fluent"/>
    <n v="0"/>
    <s v="3: Play computer games 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x v="8"/>
    <s v="3: 25 to 34 years"/>
    <n v="3"/>
    <s v="0: Female"/>
    <n v="0"/>
    <s v="1: Working proficiency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x v="1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x v="2"/>
    <s v="3: 25 to 34 years"/>
    <n v="3"/>
    <s v="1: Male"/>
    <n v="1"/>
    <s v="0: Fluent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x v="9"/>
    <s v="5: 45 to 54 years"/>
    <n v="5"/>
    <s v="0: Female"/>
    <n v="0"/>
    <s v="0: Fluent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x v="2"/>
    <s v="3: 25 to 34 years"/>
    <n v="3"/>
    <s v="1: Male"/>
    <n v="1"/>
    <s v="1: Working proficiency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x v="10"/>
    <s v="2: 18 to 24 years"/>
    <n v="2"/>
    <s v="1: Male"/>
    <n v="1"/>
    <s v="0: Fluent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x v="2"/>
    <s v="2: 18 to 24 years"/>
    <n v="2"/>
    <s v="1: Male"/>
    <n v="1"/>
    <s v="0: Fluent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x v="11"/>
    <s v="4: 35 to 44 years"/>
    <n v="4"/>
    <s v="1: Male"/>
    <n v="1"/>
    <s v="0: Fluent"/>
    <n v="0"/>
    <s v="1: Play computer games 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x v="2"/>
    <s v="2: 18 to 24 years"/>
    <n v="2"/>
    <s v="0: Female"/>
    <n v="0"/>
    <s v="0: Fluent"/>
    <n v="0"/>
    <s v="4: 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x v="12"/>
    <s v="5: 45 to 54 years"/>
    <n v="5"/>
    <s v="1: Male"/>
    <n v="1"/>
    <s v="0: Fluent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x v="13"/>
    <s v="5: 45 to 54 years"/>
    <n v="5"/>
    <s v="0: Female"/>
    <n v="0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x v="8"/>
    <s v="3: 25 to 34 years"/>
    <n v="3"/>
    <s v="0: Female"/>
    <n v="0"/>
    <s v="0: Fluent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x v="2"/>
    <s v="2: 18 to 24 years"/>
    <n v="2"/>
    <s v="0: Female"/>
    <n v="0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x v="14"/>
    <s v="2: 18 to 24 years"/>
    <n v="2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x v="2"/>
    <s v="3: 25 to 34 years"/>
    <n v="3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x v="2"/>
    <s v="2: 18 to 24 years"/>
    <n v="2"/>
    <s v="1: Male"/>
    <n v="1"/>
    <s v="2: Intermediate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x v="0"/>
    <s v="4: 35 to 44 years"/>
    <n v="4"/>
    <s v="0: Female"/>
    <n v="0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x v="0"/>
    <s v="7: 65 to 74 years"/>
    <n v="7"/>
    <s v="0: Female"/>
    <n v="0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x v="1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x v="0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x v="1"/>
    <s v="5: 45 to 54 years"/>
    <n v="5"/>
    <s v="1: Male"/>
    <n v="1"/>
    <s v="0: Fluent"/>
    <n v="0"/>
    <s v="3: Play computer games 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x v="1"/>
    <s v="5: 45 to 54 years"/>
    <n v="5"/>
    <s v="0: Female"/>
    <n v="0"/>
    <s v="0: Fluent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x v="1"/>
    <s v="6: 55 to 64 years"/>
    <n v="6"/>
    <s v="1: Male"/>
    <n v="1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x v="0"/>
    <s v="3: 25 to 34 years"/>
    <n v="3"/>
    <s v="0: Female"/>
    <n v="0"/>
    <s v="1: Working proficiency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x v="0"/>
    <s v="3: 25 to 34 years"/>
    <n v="3"/>
    <s v="1: Male"/>
    <n v="1"/>
    <s v="2: Intermediate"/>
    <n v="2"/>
    <s v="4: 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x v="1"/>
    <s v="3: 25 to 34 years"/>
    <n v="3"/>
    <s v="1: Male"/>
    <n v="1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x v="0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x v="0"/>
    <s v="4: 35 to 44 years"/>
    <n v="4"/>
    <s v="1: Male"/>
    <n v="1"/>
    <s v="0: Fluent"/>
    <n v="0"/>
    <s v="3: Play computer games 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x v="0"/>
    <s v="3: 25 to 34 years"/>
    <n v="3"/>
    <s v="0: Female"/>
    <n v="0"/>
    <s v="1: Working proficiency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x v="0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x v="1"/>
    <s v="3: 25 to 34 years"/>
    <n v="3"/>
    <s v="1: Male"/>
    <n v="1"/>
    <s v="0: Fluent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x v="1"/>
    <s v="5: 45 to 54 years"/>
    <n v="5"/>
    <s v="0: Female"/>
    <n v="0"/>
    <s v="0: Fluent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x v="1"/>
    <s v="3: 25 to 34 years"/>
    <n v="3"/>
    <s v="1: Male"/>
    <n v="1"/>
    <s v="1: Working proficiency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x v="1"/>
    <s v="2: 18 to 24 years"/>
    <n v="2"/>
    <s v="1: Male"/>
    <n v="1"/>
    <s v="0: Fluent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x v="1"/>
    <s v="2: 18 to 24 years"/>
    <n v="2"/>
    <s v="1: Male"/>
    <n v="1"/>
    <s v="0: Fluent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x v="1"/>
    <s v="4: 35 to 44 years"/>
    <n v="4"/>
    <s v="1: Male"/>
    <n v="1"/>
    <s v="0: Fluent"/>
    <n v="0"/>
    <s v="1: Play computer games 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x v="1"/>
    <s v="2: 18 to 24 years"/>
    <n v="2"/>
    <s v="0: Female"/>
    <n v="0"/>
    <s v="0: Fluent"/>
    <n v="0"/>
    <s v="4: 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x v="1"/>
    <s v="5: 45 to 54 years"/>
    <n v="5"/>
    <s v="1: Male"/>
    <n v="1"/>
    <s v="0: Fluent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x v="1"/>
    <s v="5: 45 to 54 years"/>
    <n v="5"/>
    <s v="0: Female"/>
    <n v="0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x v="0"/>
    <s v="3: 25 to 34 years"/>
    <n v="3"/>
    <s v="0: Female"/>
    <n v="0"/>
    <s v="0: Fluent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x v="1"/>
    <s v="2: 18 to 24 years"/>
    <n v="2"/>
    <s v="0: Female"/>
    <n v="0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x v="1"/>
    <s v="2: 18 to 24 years"/>
    <n v="2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x v="1"/>
    <s v="3: 25 to 34 years"/>
    <n v="3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x v="1"/>
    <s v="2: 18 to 24 years"/>
    <n v="2"/>
    <s v="1: Male"/>
    <n v="1"/>
    <s v="2: Intermediate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x v="0"/>
    <n v="4"/>
    <s v="0: Female"/>
    <n v="0"/>
    <s v="0: Fluent"/>
    <n v="0"/>
    <x v="0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s v="Non-USA"/>
    <x v="1"/>
    <n v="7"/>
    <s v="0: Female"/>
    <n v="0"/>
    <s v="0: Fluent"/>
    <n v="0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x v="0"/>
    <n v="4"/>
    <s v="1: Male"/>
    <n v="1"/>
    <s v="0: Fluent"/>
    <n v="0"/>
    <x v="2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s v="Non-USA"/>
    <x v="0"/>
    <n v="4"/>
    <s v="1: Male"/>
    <n v="1"/>
    <s v="0: Fluent"/>
    <n v="0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x v="2"/>
    <n v="5"/>
    <s v="1: Male"/>
    <n v="1"/>
    <s v="0: Fluent"/>
    <n v="0"/>
    <x v="3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x v="2"/>
    <n v="5"/>
    <s v="0: Female"/>
    <n v="0"/>
    <s v="0: Fluent"/>
    <n v="0"/>
    <x v="1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x v="3"/>
    <n v="6"/>
    <s v="1: Male"/>
    <n v="1"/>
    <s v="0: Fluent"/>
    <n v="0"/>
    <x v="0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x v="4"/>
    <n v="3"/>
    <s v="0: Female"/>
    <n v="0"/>
    <s v="1: Working proficiency"/>
    <n v="1"/>
    <x v="3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x v="4"/>
    <n v="3"/>
    <s v="1: Male"/>
    <n v="1"/>
    <s v="2: Intermediate"/>
    <n v="2"/>
    <x v="1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x v="4"/>
    <n v="3"/>
    <s v="1: Male"/>
    <n v="1"/>
    <s v="0: Fluent"/>
    <n v="0"/>
    <x v="0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x v="0"/>
    <n v="4"/>
    <s v="1: Male"/>
    <n v="1"/>
    <s v="0: Fluent"/>
    <n v="0"/>
    <x v="2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x v="0"/>
    <n v="4"/>
    <s v="1: Male"/>
    <n v="1"/>
    <s v="0: Fluent"/>
    <n v="0"/>
    <x v="3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s v="Non-USA"/>
    <x v="4"/>
    <n v="3"/>
    <s v="0: Female"/>
    <n v="0"/>
    <s v="1: Working proficiency"/>
    <n v="1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s v="Non-USA"/>
    <x v="0"/>
    <n v="4"/>
    <s v="1: Male"/>
    <n v="1"/>
    <s v="0: Fluent"/>
    <n v="0"/>
    <x v="1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x v="4"/>
    <n v="3"/>
    <s v="1: Male"/>
    <n v="1"/>
    <s v="0: Fluent"/>
    <n v="0"/>
    <x v="4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x v="2"/>
    <n v="5"/>
    <s v="0: Female"/>
    <n v="0"/>
    <s v="0: Fluent"/>
    <n v="0"/>
    <x v="1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s v="USA"/>
    <x v="4"/>
    <n v="3"/>
    <s v="1: Male"/>
    <n v="1"/>
    <s v="1: Working proficiency"/>
    <n v="1"/>
    <x v="3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x v="5"/>
    <n v="2"/>
    <s v="1: Male"/>
    <n v="1"/>
    <s v="0: Fluent"/>
    <n v="0"/>
    <x v="4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x v="5"/>
    <n v="2"/>
    <s v="1: Male"/>
    <n v="1"/>
    <s v="0: Fluent"/>
    <n v="0"/>
    <x v="3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x v="0"/>
    <n v="4"/>
    <s v="1: Male"/>
    <n v="1"/>
    <s v="0: Fluent"/>
    <n v="0"/>
    <x v="0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x v="5"/>
    <n v="2"/>
    <s v="0: Female"/>
    <n v="0"/>
    <s v="0: Fluent"/>
    <n v="0"/>
    <x v="1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s v="USA"/>
    <x v="2"/>
    <n v="5"/>
    <s v="1: Male"/>
    <n v="1"/>
    <s v="0: Fluent"/>
    <n v="0"/>
    <x v="3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x v="2"/>
    <n v="5"/>
    <s v="0: Female"/>
    <n v="0"/>
    <s v="0: Fluent"/>
    <n v="0"/>
    <x v="2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s v="Non-USA"/>
    <x v="4"/>
    <n v="3"/>
    <s v="0: Female"/>
    <n v="0"/>
    <s v="0: Fluent"/>
    <n v="0"/>
    <x v="1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x v="5"/>
    <n v="2"/>
    <s v="0: Female"/>
    <n v="0"/>
    <s v="0: Fluent"/>
    <n v="0"/>
    <x v="0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x v="5"/>
    <n v="2"/>
    <s v="1: Male"/>
    <n v="1"/>
    <s v="0: Fluent"/>
    <n v="0"/>
    <x v="2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s v="USA"/>
    <x v="4"/>
    <n v="3"/>
    <s v="1: Male"/>
    <n v="1"/>
    <s v="0: Fluent"/>
    <n v="0"/>
    <x v="2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s v="USA"/>
    <x v="5"/>
    <n v="2"/>
    <s v="1: Male"/>
    <n v="1"/>
    <s v="2: Intermediate"/>
    <n v="2"/>
    <x v="3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s v="35 to 44 years"/>
    <n v="4"/>
    <x v="0"/>
    <n v="0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s v="Non-USA"/>
    <s v="65 to 74 years"/>
    <n v="7"/>
    <x v="0"/>
    <n v="0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s v="35 to 44 years"/>
    <n v="4"/>
    <x v="1"/>
    <n v="1"/>
    <s v="0: Fluent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s v="Non-USA"/>
    <s v="35 to 44 years"/>
    <n v="4"/>
    <x v="1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s v="45 to 54 years"/>
    <n v="5"/>
    <x v="1"/>
    <n v="1"/>
    <s v="0: Fluent"/>
    <n v="0"/>
    <s v="3: Play computer games 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s v="45 to 54 years"/>
    <n v="5"/>
    <x v="0"/>
    <n v="0"/>
    <s v="0: Fluent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s v="55 to 64 years"/>
    <n v="6"/>
    <x v="1"/>
    <n v="1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s v="25 to 34 years"/>
    <n v="3"/>
    <x v="0"/>
    <n v="0"/>
    <s v="1: Working proficiency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s v="25 to 34 years"/>
    <n v="3"/>
    <x v="1"/>
    <n v="1"/>
    <s v="2: Intermediate"/>
    <n v="2"/>
    <s v="4: 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s v="25 to 34 years"/>
    <n v="3"/>
    <x v="1"/>
    <n v="1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s v="35 to 44 years"/>
    <n v="4"/>
    <x v="1"/>
    <n v="1"/>
    <s v="0: Fluent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s v="35 to 44 years"/>
    <n v="4"/>
    <x v="1"/>
    <n v="1"/>
    <s v="0: Fluent"/>
    <n v="0"/>
    <s v="3: Play computer games 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s v="Non-USA"/>
    <s v="25 to 34 years"/>
    <n v="3"/>
    <x v="0"/>
    <n v="0"/>
    <s v="1: Working proficiency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s v="Non-USA"/>
    <s v="35 to 44 years"/>
    <n v="4"/>
    <x v="1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s v="25 to 34 years"/>
    <n v="3"/>
    <x v="1"/>
    <n v="1"/>
    <s v="0: Fluent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s v="45 to 54 years"/>
    <n v="5"/>
    <x v="0"/>
    <n v="0"/>
    <s v="0: Fluent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s v="USA"/>
    <s v="25 to 34 years"/>
    <n v="3"/>
    <x v="1"/>
    <n v="1"/>
    <s v="1: Working proficiency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s v="18 to 24 years"/>
    <n v="2"/>
    <x v="1"/>
    <n v="1"/>
    <s v="0: Fluent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s v="18 to 24 years"/>
    <n v="2"/>
    <x v="1"/>
    <n v="1"/>
    <s v="0: Fluent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s v="35 to 44 years"/>
    <n v="4"/>
    <x v="1"/>
    <n v="1"/>
    <s v="0: Fluent"/>
    <n v="0"/>
    <s v="1: Play computer games 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s v="18 to 24 years"/>
    <n v="2"/>
    <x v="0"/>
    <n v="0"/>
    <s v="0: Fluent"/>
    <n v="0"/>
    <s v="4: 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s v="USA"/>
    <s v="45 to 54 years"/>
    <n v="5"/>
    <x v="1"/>
    <n v="1"/>
    <s v="0: Fluent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s v="45 to 54 years"/>
    <n v="5"/>
    <x v="0"/>
    <n v="0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s v="Non-USA"/>
    <s v="25 to 34 years"/>
    <n v="3"/>
    <x v="0"/>
    <n v="0"/>
    <s v="0: Fluent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s v="18 to 24 years"/>
    <n v="2"/>
    <x v="0"/>
    <n v="0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s v="18 to 24 years"/>
    <n v="2"/>
    <x v="1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s v="USA"/>
    <s v="25 to 34 years"/>
    <n v="3"/>
    <x v="1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s v="USA"/>
    <s v="18 to 24 years"/>
    <n v="2"/>
    <x v="1"/>
    <n v="1"/>
    <s v="2: Intermediate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s v="35 to 44 years"/>
    <n v="4"/>
    <s v="0: Female"/>
    <n v="0"/>
    <x v="0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s v="Non-USA"/>
    <s v="65 to 74 years"/>
    <n v="7"/>
    <s v="0: Female"/>
    <n v="0"/>
    <x v="0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s v="35 to 44 years"/>
    <n v="4"/>
    <s v="1: Male"/>
    <n v="1"/>
    <x v="0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s v="Non-USA"/>
    <s v="35 to 44 years"/>
    <n v="4"/>
    <s v="1: Male"/>
    <n v="1"/>
    <x v="0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s v="45 to 54 years"/>
    <n v="5"/>
    <s v="1: Male"/>
    <n v="1"/>
    <x v="0"/>
    <n v="0"/>
    <s v="3: Play computer games 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s v="45 to 54 years"/>
    <n v="5"/>
    <s v="0: Female"/>
    <n v="0"/>
    <x v="0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s v="55 to 64 years"/>
    <n v="6"/>
    <s v="1: Male"/>
    <n v="1"/>
    <x v="0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s v="25 to 34 years"/>
    <n v="3"/>
    <s v="0: Female"/>
    <n v="0"/>
    <x v="1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s v="25 to 34 years"/>
    <n v="3"/>
    <s v="1: Male"/>
    <n v="1"/>
    <x v="2"/>
    <n v="2"/>
    <s v="4: 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s v="25 to 34 years"/>
    <n v="3"/>
    <s v="1: Male"/>
    <n v="1"/>
    <x v="0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s v="35 to 44 years"/>
    <n v="4"/>
    <s v="1: Male"/>
    <n v="1"/>
    <x v="0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s v="35 to 44 years"/>
    <n v="4"/>
    <s v="1: Male"/>
    <n v="1"/>
    <x v="0"/>
    <n v="0"/>
    <s v="3: Play computer games 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s v="Non-USA"/>
    <s v="25 to 34 years"/>
    <n v="3"/>
    <s v="0: Female"/>
    <n v="0"/>
    <x v="1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s v="Non-USA"/>
    <s v="35 to 44 years"/>
    <n v="4"/>
    <s v="1: Male"/>
    <n v="1"/>
    <x v="0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s v="25 to 34 years"/>
    <n v="3"/>
    <s v="1: Male"/>
    <n v="1"/>
    <x v="0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s v="45 to 54 years"/>
    <n v="5"/>
    <s v="0: Female"/>
    <n v="0"/>
    <x v="0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x v="1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s v="18 to 24 years"/>
    <n v="2"/>
    <s v="1: Male"/>
    <n v="1"/>
    <x v="0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s v="18 to 24 years"/>
    <n v="2"/>
    <s v="1: Male"/>
    <n v="1"/>
    <x v="0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s v="35 to 44 years"/>
    <n v="4"/>
    <s v="1: Male"/>
    <n v="1"/>
    <x v="0"/>
    <n v="0"/>
    <s v="1: Play computer games 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s v="18 to 24 years"/>
    <n v="2"/>
    <s v="0: Female"/>
    <n v="0"/>
    <x v="0"/>
    <n v="0"/>
    <s v="4: 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s v="USA"/>
    <s v="45 to 54 years"/>
    <n v="5"/>
    <s v="1: Male"/>
    <n v="1"/>
    <x v="0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s v="45 to 54 years"/>
    <n v="5"/>
    <s v="0: Female"/>
    <n v="0"/>
    <x v="0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s v="Non-USA"/>
    <s v="25 to 34 years"/>
    <n v="3"/>
    <s v="0: Female"/>
    <n v="0"/>
    <x v="0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s v="18 to 24 years"/>
    <n v="2"/>
    <s v="0: Female"/>
    <n v="0"/>
    <x v="0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s v="18 to 24 years"/>
    <n v="2"/>
    <s v="1: Male"/>
    <n v="1"/>
    <x v="0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x v="0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s v="USA"/>
    <s v="18 to 24 years"/>
    <n v="2"/>
    <s v="1: Male"/>
    <n v="1"/>
    <x v="2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s v="35 to 44 years"/>
    <n v="4"/>
    <s v="0: Female"/>
    <n v="0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x v="0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s v="Non-USA"/>
    <s v="65 to 74 years"/>
    <n v="7"/>
    <s v="0: Female"/>
    <n v="0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1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s v="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x v="0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s v="Non-USA"/>
    <s v="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1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s v="45 to 54 years"/>
    <n v="5"/>
    <s v="1: Male"/>
    <n v="1"/>
    <s v="0: Fluent"/>
    <n v="0"/>
    <s v="3: Play computer games sometimes, but less than 15 minutes a week"/>
    <n v="3"/>
    <s v="5: Physical (kinesthetic): You prefer using your body, hands and sense of touch"/>
    <x v="1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s v="45 to 54 years"/>
    <n v="5"/>
    <s v="0: Female"/>
    <n v="0"/>
    <s v="0: Fluent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x v="1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s v="55 to 64 years"/>
    <n v="6"/>
    <s v="1: Male"/>
    <n v="1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1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s v="25 to 34 years"/>
    <n v="3"/>
    <s v="0: Female"/>
    <n v="0"/>
    <s v="1: Working proficiency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x v="0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s v="25 to 34 years"/>
    <n v="3"/>
    <s v="1: Male"/>
    <n v="1"/>
    <s v="2: Intermediate"/>
    <n v="2"/>
    <s v="4: Never play computer games"/>
    <n v="4"/>
    <s v="4: Verbal (linguistic): You prefer using words, both in speech and writing_x000d__x000a_7: Social (interpersonal): You prefer to learn in groups or with other people"/>
    <x v="0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s v="25 to 34 years"/>
    <n v="3"/>
    <s v="1: Male"/>
    <n v="1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x v="2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s v="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x v="3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s v="35 to 44 years"/>
    <n v="4"/>
    <s v="1: Male"/>
    <n v="1"/>
    <s v="0: Fluent"/>
    <n v="0"/>
    <s v="3: Play computer games sometimes, but less than 15 minutes a week"/>
    <n v="3"/>
    <s v="2: Visual (spatial): You prefer using pictures, images, and spatial understanding"/>
    <x v="1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1: Working proficiency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0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s v="Non-USA"/>
    <s v="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x v="1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s v="25 to 34 years"/>
    <n v="3"/>
    <s v="1: Male"/>
    <n v="1"/>
    <s v="0: Fluent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x v="0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s v="45 to 54 years"/>
    <n v="5"/>
    <s v="0: Female"/>
    <n v="0"/>
    <s v="0: Fluent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x v="0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1: Working proficiency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x v="3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s v="18 to 24 years"/>
    <n v="2"/>
    <s v="1: Male"/>
    <n v="1"/>
    <s v="0: Fluent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x v="4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s v="18 to 24 years"/>
    <n v="2"/>
    <s v="1: Male"/>
    <n v="1"/>
    <s v="0: Fluent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x v="3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s v="35 to 44 years"/>
    <n v="4"/>
    <s v="1: Male"/>
    <n v="1"/>
    <s v="0: Fluent"/>
    <n v="0"/>
    <s v="1: Play computer games between 1 and 5 hours a week"/>
    <n v="1"/>
    <s v="0: Do not know"/>
    <x v="2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s v="18 to 24 years"/>
    <n v="2"/>
    <s v="0: Female"/>
    <n v="0"/>
    <s v="0: Fluent"/>
    <n v="0"/>
    <s v="4: Never play computer games"/>
    <n v="4"/>
    <s v="2: Visual (spatial): You prefer using pictures, images, and spatial understanding_x000d__x000a_6: Logical (mathematical): You prefer using logic and reasoning"/>
    <x v="3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s v="USA"/>
    <s v="45 to 54 years"/>
    <n v="5"/>
    <s v="1: Male"/>
    <n v="1"/>
    <s v="0: Fluent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x v="0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s v="45 to 54 years"/>
    <n v="5"/>
    <s v="0: Female"/>
    <n v="0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3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0: Fluent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x v="1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s v="18 to 24 years"/>
    <n v="2"/>
    <s v="0: Female"/>
    <n v="0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x v="0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s v="18 to 24 years"/>
    <n v="2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x v="3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0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s v="USA"/>
    <s v="18 to 24 years"/>
    <n v="2"/>
    <s v="1: Male"/>
    <n v="1"/>
    <s v="2: Intermediate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x v="3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s v="35 to 44 years"/>
    <n v="4"/>
    <s v="0: Female"/>
    <n v="0"/>
    <s v="0: Fluent"/>
    <n v="0"/>
    <s v="1: Play computer games between 1 and 5 hours a week"/>
    <x v="0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s v="Non-USA"/>
    <s v="65 to 74 years"/>
    <n v="7"/>
    <s v="0: Female"/>
    <n v="0"/>
    <s v="0: Fluent"/>
    <n v="0"/>
    <s v="4: Never play computer games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s v="35 to 44 years"/>
    <n v="4"/>
    <s v="1: Male"/>
    <n v="1"/>
    <s v="0: Fluent"/>
    <n v="0"/>
    <s v="0: Play computer games more than 5 hours a week"/>
    <x v="2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s v="Non-USA"/>
    <s v="35 to 44 years"/>
    <n v="4"/>
    <s v="1: Male"/>
    <n v="1"/>
    <s v="0: Fluent"/>
    <n v="0"/>
    <s v="4: Never play computer games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s v="45 to 54 years"/>
    <n v="5"/>
    <s v="1: Male"/>
    <n v="1"/>
    <s v="0: Fluent"/>
    <n v="0"/>
    <s v="3: Play computer games sometimes, but less than 15 minutes a week"/>
    <x v="3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s v="45 to 54 years"/>
    <n v="5"/>
    <s v="0: Female"/>
    <n v="0"/>
    <s v="0: Fluent"/>
    <n v="0"/>
    <s v="4: Never play computer games"/>
    <x v="1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s v="55 to 64 years"/>
    <n v="6"/>
    <s v="1: Male"/>
    <n v="1"/>
    <s v="0: Fluent"/>
    <n v="0"/>
    <s v="1: Play computer games between 1 and 5 hours a week"/>
    <x v="0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s v="25 to 34 years"/>
    <n v="3"/>
    <s v="0: Female"/>
    <n v="0"/>
    <s v="1: Working proficiency"/>
    <n v="1"/>
    <s v="3: Play computer games sometimes, but less than 15 minutes a week"/>
    <x v="3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s v="25 to 34 years"/>
    <n v="3"/>
    <s v="1: Male"/>
    <n v="1"/>
    <s v="2: Intermediate"/>
    <n v="2"/>
    <s v="4: Never play computer games"/>
    <x v="1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s v="25 to 34 years"/>
    <n v="3"/>
    <s v="1: Male"/>
    <n v="1"/>
    <s v="0: Fluent"/>
    <n v="0"/>
    <s v="1: Play computer games between 1 and 5 hours a week"/>
    <x v="0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s v="35 to 44 years"/>
    <n v="4"/>
    <s v="1: Male"/>
    <n v="1"/>
    <s v="0: Fluent"/>
    <n v="0"/>
    <s v="0: Play computer games more than 5 hours a week"/>
    <x v="2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s v="35 to 44 years"/>
    <n v="4"/>
    <s v="1: Male"/>
    <n v="1"/>
    <s v="0: Fluent"/>
    <n v="0"/>
    <s v="3: Play computer games sometimes, but less than 15 minutes a week"/>
    <x v="3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1: Working proficiency"/>
    <n v="1"/>
    <s v="4: Never play computer games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s v="Non-USA"/>
    <s v="35 to 44 years"/>
    <n v="4"/>
    <s v="1: Male"/>
    <n v="1"/>
    <s v="0: Fluent"/>
    <n v="0"/>
    <s v="4: Never play computer games"/>
    <x v="1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s v="25 to 34 years"/>
    <n v="3"/>
    <s v="1: Male"/>
    <n v="1"/>
    <s v="0: Fluent"/>
    <n v="0"/>
    <s v="2: Play computer games between 15 minutes and 1 hour a week"/>
    <x v="4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s v="45 to 54 years"/>
    <n v="5"/>
    <s v="0: Female"/>
    <n v="0"/>
    <s v="0: Fluent"/>
    <n v="0"/>
    <s v="4: Never play computer games"/>
    <x v="1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1: Working proficiency"/>
    <n v="1"/>
    <s v="3: Play computer games sometimes, but less than 15 minutes a week"/>
    <x v="3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s v="18 to 24 years"/>
    <n v="2"/>
    <s v="1: Male"/>
    <n v="1"/>
    <s v="0: Fluent"/>
    <n v="0"/>
    <s v="2: Play computer games between 15 minutes and 1 hour a week"/>
    <x v="4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s v="18 to 24 years"/>
    <n v="2"/>
    <s v="1: Male"/>
    <n v="1"/>
    <s v="0: Fluent"/>
    <n v="0"/>
    <s v="3: Play computer games sometimes, but less than 15 minutes a week"/>
    <x v="3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s v="35 to 44 years"/>
    <n v="4"/>
    <s v="1: Male"/>
    <n v="1"/>
    <s v="0: Fluent"/>
    <n v="0"/>
    <s v="1: Play computer games between 1 and 5 hours a week"/>
    <x v="0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s v="18 to 24 years"/>
    <n v="2"/>
    <s v="0: Female"/>
    <n v="0"/>
    <s v="0: Fluent"/>
    <n v="0"/>
    <s v="4: Never play computer games"/>
    <x v="1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s v="USA"/>
    <s v="45 to 54 years"/>
    <n v="5"/>
    <s v="1: Male"/>
    <n v="1"/>
    <s v="0: Fluent"/>
    <n v="0"/>
    <s v="3: Play computer games sometimes, but less than 15 minutes a week"/>
    <x v="3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s v="45 to 54 years"/>
    <n v="5"/>
    <s v="0: Female"/>
    <n v="0"/>
    <s v="0: Fluent"/>
    <n v="0"/>
    <s v="0: Play computer games more than 5 hours a week"/>
    <x v="2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0: Fluent"/>
    <n v="0"/>
    <s v="4: Never play computer games"/>
    <x v="1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s v="18 to 24 years"/>
    <n v="2"/>
    <s v="0: Female"/>
    <n v="0"/>
    <s v="0: Fluent"/>
    <n v="0"/>
    <s v="1: Play computer games between 1 and 5 hours a week"/>
    <x v="0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s v="18 to 24 years"/>
    <n v="2"/>
    <s v="1: Male"/>
    <n v="1"/>
    <s v="0: Fluent"/>
    <n v="0"/>
    <s v="0: Play computer games more than 5 hours a week"/>
    <x v="2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0: Fluent"/>
    <n v="0"/>
    <s v="0: Play computer games more than 5 hours a week"/>
    <x v="2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s v="USA"/>
    <s v="18 to 24 years"/>
    <n v="2"/>
    <s v="1: Male"/>
    <n v="1"/>
    <s v="2: Intermediate"/>
    <n v="2"/>
    <s v="3: Play computer games sometimes, but less than 15 minutes a week"/>
    <x v="3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s v="35 to 44 years"/>
    <n v="4"/>
    <s v="0: Female"/>
    <n v="0"/>
    <s v="0: Fluent"/>
    <n v="0"/>
    <s v="1: Play computer games between 1 and 5 hours a week"/>
    <s v="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x v="0"/>
    <n v="5"/>
  </r>
  <r>
    <n v="84924"/>
    <n v="3"/>
    <m/>
    <m/>
    <m/>
    <m/>
    <m/>
    <m/>
    <m/>
    <m/>
    <m/>
    <m/>
    <m/>
    <m/>
    <m/>
    <m/>
    <m/>
    <s v="Norway"/>
    <s v="Non-USA"/>
    <s v="65 to 74 years"/>
    <n v="7"/>
    <s v="0: Female"/>
    <n v="0"/>
    <s v="0: Fluent"/>
    <n v="0"/>
    <s v="4: Never play computer games"/>
    <s v="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x v="1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s v="35 to 44 years"/>
    <n v="4"/>
    <s v="1: Male"/>
    <n v="1"/>
    <s v="0: Fluent"/>
    <n v="0"/>
    <s v="0: Play computer games more than 5 hours a week"/>
    <s v="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x v="0"/>
    <n v="5"/>
  </r>
  <r>
    <n v="804260"/>
    <n v="3"/>
    <m/>
    <m/>
    <m/>
    <m/>
    <m/>
    <m/>
    <m/>
    <m/>
    <m/>
    <m/>
    <m/>
    <m/>
    <m/>
    <m/>
    <m/>
    <s v="India"/>
    <s v="Non-USA"/>
    <s v="35 to 44 years"/>
    <n v="4"/>
    <s v="1: Male"/>
    <n v="1"/>
    <s v="0: Fluent"/>
    <n v="0"/>
    <s v="4: Never play computer games"/>
    <s v="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x v="0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s v="45 to 54 years"/>
    <n v="5"/>
    <s v="1: Male"/>
    <n v="1"/>
    <s v="0: Fluent"/>
    <n v="0"/>
    <s v="3: Play computer games sometimes, but less than 15 minutes a week"/>
    <s v="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x v="0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s v="45 to 54 years"/>
    <n v="5"/>
    <s v="0: Female"/>
    <n v="0"/>
    <s v="0: Fluent"/>
    <n v="0"/>
    <s v="4: Never play computer games"/>
    <s v="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x v="2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s v="55 to 64 years"/>
    <n v="6"/>
    <s v="1: Male"/>
    <n v="1"/>
    <s v="0: Fluent"/>
    <n v="0"/>
    <s v="1: Play computer games between 1 and 5 hours a week"/>
    <s v="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x v="1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s v="25 to 34 years"/>
    <n v="3"/>
    <s v="0: Female"/>
    <n v="0"/>
    <s v="1: Working proficiency"/>
    <n v="1"/>
    <s v="3: Play computer games sometimes, but less than 15 minutes a week"/>
    <s v="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x v="3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s v="25 to 34 years"/>
    <n v="3"/>
    <s v="1: Male"/>
    <n v="1"/>
    <s v="2: Intermediate"/>
    <n v="2"/>
    <s v="4: Never play computer games"/>
    <s v="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x v="4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s v="25 to 34 years"/>
    <n v="3"/>
    <s v="1: Male"/>
    <n v="1"/>
    <s v="0: Fluent"/>
    <n v="0"/>
    <s v="1: Play computer games between 1 and 5 hours a week"/>
    <s v="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x v="3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s v="35 to 44 years"/>
    <n v="4"/>
    <s v="1: Male"/>
    <n v="1"/>
    <s v="0: Fluent"/>
    <n v="0"/>
    <s v="0: Play computer games more than 5 hours a week"/>
    <s v="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x v="5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s v="35 to 44 years"/>
    <n v="4"/>
    <s v="1: Male"/>
    <n v="1"/>
    <s v="0: Fluent"/>
    <n v="0"/>
    <s v="3: Play computer games sometimes, but less than 15 minutes a week"/>
    <s v="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x v="3"/>
    <n v="3"/>
  </r>
  <r>
    <n v="227159"/>
    <n v="2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1: Working proficiency"/>
    <n v="1"/>
    <s v="4: Never play computer games"/>
    <s v="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x v="3"/>
    <n v="3"/>
  </r>
  <r>
    <n v="993807"/>
    <n v="2"/>
    <m/>
    <m/>
    <m/>
    <m/>
    <m/>
    <m/>
    <m/>
    <m/>
    <m/>
    <m/>
    <m/>
    <m/>
    <m/>
    <m/>
    <m/>
    <s v="Norway"/>
    <s v="Non-USA"/>
    <s v="35 to 44 years"/>
    <n v="4"/>
    <s v="1: Male"/>
    <n v="1"/>
    <s v="0: Fluent"/>
    <n v="0"/>
    <s v="4: Never play computer games"/>
    <s v="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x v="0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s v="25 to 34 years"/>
    <n v="3"/>
    <s v="1: Male"/>
    <n v="1"/>
    <s v="0: Fluent"/>
    <n v="0"/>
    <s v="2: Play computer games between 15 minutes and 1 hour a week"/>
    <s v="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x v="4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s v="45 to 54 years"/>
    <n v="5"/>
    <s v="0: Female"/>
    <n v="0"/>
    <s v="0: Fluent"/>
    <n v="0"/>
    <s v="4: Never play computer games"/>
    <s v="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x v="2"/>
    <n v="6"/>
  </r>
  <r>
    <n v="879051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1: Working proficiency"/>
    <n v="1"/>
    <s v="3: Play computer games sometimes, but less than 15 minutes a week"/>
    <s v="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x v="4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s v="18 to 24 years"/>
    <n v="2"/>
    <s v="1: Male"/>
    <n v="1"/>
    <s v="0: Fluent"/>
    <n v="0"/>
    <s v="2: Play computer games between 15 minutes and 1 hour a week"/>
    <s v="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x v="6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s v="18 to 24 years"/>
    <n v="2"/>
    <s v="1: Male"/>
    <n v="1"/>
    <s v="0: Fluent"/>
    <n v="0"/>
    <s v="3: Play computer games sometimes, but less than 15 minutes a week"/>
    <s v="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x v="6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s v="35 to 44 years"/>
    <n v="4"/>
    <s v="1: Male"/>
    <n v="1"/>
    <s v="0: Fluent"/>
    <n v="0"/>
    <s v="1: Play computer games between 1 and 5 hours a week"/>
    <s v="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x v="2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s v="18 to 24 years"/>
    <n v="2"/>
    <s v="0: Female"/>
    <n v="0"/>
    <s v="0: Fluent"/>
    <n v="0"/>
    <s v="4: Never play computer games"/>
    <s v="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x v="4"/>
    <n v="2"/>
  </r>
  <r>
    <n v="943391"/>
    <n v="1"/>
    <m/>
    <m/>
    <m/>
    <m/>
    <m/>
    <m/>
    <m/>
    <m/>
    <m/>
    <m/>
    <m/>
    <m/>
    <m/>
    <m/>
    <m/>
    <s v="USA (Michigan)"/>
    <s v="USA"/>
    <s v="45 to 54 years"/>
    <n v="5"/>
    <s v="1: Male"/>
    <n v="1"/>
    <s v="0: Fluent"/>
    <n v="0"/>
    <s v="3: Play computer games sometimes, but less than 15 minutes a week"/>
    <s v="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x v="2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s v="45 to 54 years"/>
    <n v="5"/>
    <s v="0: Female"/>
    <n v="0"/>
    <s v="0: Fluent"/>
    <n v="0"/>
    <s v="0: Play computer games more than 5 hours a week"/>
    <s v="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x v="0"/>
    <n v="5"/>
  </r>
  <r>
    <n v="313895"/>
    <n v="1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0: Fluent"/>
    <n v="0"/>
    <s v="4: Never play computer games"/>
    <s v="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x v="3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s v="18 to 24 years"/>
    <n v="2"/>
    <s v="0: Female"/>
    <n v="0"/>
    <s v="0: Fluent"/>
    <n v="0"/>
    <s v="1: Play computer games between 1 and 5 hours a week"/>
    <s v="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x v="6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s v="18 to 24 years"/>
    <n v="2"/>
    <s v="1: Male"/>
    <n v="1"/>
    <s v="0: Fluent"/>
    <n v="0"/>
    <s v="0: Play computer games more than 5 hours a week"/>
    <s v="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x v="4"/>
    <n v="2"/>
  </r>
  <r>
    <n v="350452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0: Fluent"/>
    <n v="0"/>
    <s v="0: Play computer games more than 5 hours a week"/>
    <s v="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x v="6"/>
    <n v="1"/>
  </r>
  <r>
    <n v="555741"/>
    <n v="1"/>
    <m/>
    <m/>
    <m/>
    <m/>
    <m/>
    <m/>
    <m/>
    <m/>
    <m/>
    <m/>
    <m/>
    <m/>
    <m/>
    <m/>
    <m/>
    <s v="USA (New Jersey)"/>
    <s v="USA"/>
    <s v="18 to 24 years"/>
    <n v="2"/>
    <s v="1: Male"/>
    <n v="1"/>
    <s v="2: Intermediate"/>
    <n v="2"/>
    <s v="3: Play computer games sometimes, but less than 15 minutes a week"/>
    <s v="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x v="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5" cacheId="9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8" firstHeaderRow="1" firstDataRow="1" firstDataCol="1"/>
  <pivotFields count="3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5">
        <item x="5"/>
        <item x="10"/>
        <item x="3"/>
        <item x="11"/>
        <item x="6"/>
        <item x="13"/>
        <item x="12"/>
        <item x="4"/>
        <item x="2"/>
        <item x="9"/>
        <item x="1"/>
        <item x="14"/>
        <item x="7"/>
        <item x="0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7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Count of Residence" fld="1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45" cacheId="10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1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8"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Count of All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0" cacheId="9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5">
  <location ref="A3:B18" firstHeaderRow="1" firstDataRow="1" firstDataCol="1"/>
  <pivotFields count="3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5">
        <item x="5"/>
        <item x="3"/>
        <item x="6"/>
        <item x="1"/>
        <item x="7"/>
        <item x="0"/>
        <item x="8"/>
        <item x="10"/>
        <item x="11"/>
        <item x="13"/>
        <item x="12"/>
        <item x="4"/>
        <item x="2"/>
        <item x="9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7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Count of Residence" fld="1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9" cacheId="9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5" firstHeaderRow="1" firstDataRow="1" firstDataCol="1"/>
  <pivotFields count="3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n="International"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8"/>
  </rowFields>
  <rowItems count="2">
    <i>
      <x/>
    </i>
    <i>
      <x v="1"/>
    </i>
  </rowItems>
  <colItems count="1">
    <i/>
  </colItems>
  <dataFields count="1">
    <dataField name="Count of Country" fld="18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2" cacheId="9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9" firstHeaderRow="1" firstDataRow="1" firstDataCol="1"/>
  <pivotFields count="3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5"/>
        <item x="4"/>
        <item x="0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9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Age" fld="1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37" cacheId="9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5" firstHeaderRow="1" firstDataRow="1" firstDataCol="1"/>
  <pivotFields count="3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1"/>
  </rowFields>
  <rowItems count="2">
    <i>
      <x/>
    </i>
    <i>
      <x v="1"/>
    </i>
  </rowItems>
  <colItems count="1">
    <i/>
  </colItems>
  <dataFields count="1">
    <dataField name="Count of Gender" fld="2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5" cacheId="9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3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n="Fluent" x="0"/>
        <item n="Working proficiency" x="1"/>
        <item n="Intermediate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3"/>
  </rowFields>
  <rowItems count="3">
    <i>
      <x/>
    </i>
    <i>
      <x v="1"/>
    </i>
    <i>
      <x v="2"/>
    </i>
  </rowItems>
  <colItems count="1">
    <i/>
  </colItems>
  <dataFields count="1">
    <dataField name="Count of English" fld="2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26" cacheId="10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8" firstHeaderRow="1" firstDataRow="1" firstDataCol="1"/>
  <pivotFields count="3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n="Completed some college" x="4"/>
        <item n="Bachelor's degree" x="3"/>
        <item n="Completed some postgraduate" x="2"/>
        <item n="Master's degree" x="0"/>
        <item n="Ph.D.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8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Education" fld="2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31" cacheId="10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8" firstHeaderRow="1" firstDataRow="1" firstDataCol="1"/>
  <pivotFields count="3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1"/>
        <item x="3"/>
        <item x="4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6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Gaming Exp Brief" fld="2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36" cacheId="10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0" firstHeaderRow="1" firstDataRow="1" firstDataCol="1"/>
  <pivotFields count="3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7">
        <item n="0 to 1 year" x="6"/>
        <item n="2 to 3 years" x="4"/>
        <item n="4 to 7 years" x="3"/>
        <item n="8 to 12 years" x="5"/>
        <item n="13 to 20 years" x="0"/>
        <item n=" 21 to 30 years" x="2"/>
        <item n="More than 30 years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Career Experience" fld="3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8"/>
  <sheetViews>
    <sheetView workbookViewId="0">
      <selection activeCell="A5" sqref="A5"/>
    </sheetView>
  </sheetViews>
  <sheetFormatPr defaultRowHeight="12.75" x14ac:dyDescent="0.2"/>
  <cols>
    <col min="1" max="1" width="15" bestFit="1" customWidth="1"/>
    <col min="2" max="2" width="18.85546875" bestFit="1" customWidth="1"/>
  </cols>
  <sheetData>
    <row r="3" spans="1:2" x14ac:dyDescent="0.2">
      <c r="A3" s="8" t="s">
        <v>2</v>
      </c>
      <c r="B3" t="s">
        <v>136</v>
      </c>
    </row>
    <row r="4" spans="1:2" x14ac:dyDescent="0.2">
      <c r="A4" t="s">
        <v>21</v>
      </c>
      <c r="B4" s="9">
        <v>1</v>
      </c>
    </row>
    <row r="5" spans="1:2" x14ac:dyDescent="0.2">
      <c r="A5" t="s">
        <v>133</v>
      </c>
      <c r="B5" s="9">
        <v>1</v>
      </c>
    </row>
    <row r="6" spans="1:2" x14ac:dyDescent="0.2">
      <c r="A6" t="s">
        <v>107</v>
      </c>
      <c r="B6" s="9">
        <v>1</v>
      </c>
    </row>
    <row r="7" spans="1:2" x14ac:dyDescent="0.2">
      <c r="A7" t="s">
        <v>65</v>
      </c>
      <c r="B7" s="9">
        <v>1</v>
      </c>
    </row>
    <row r="8" spans="1:2" x14ac:dyDescent="0.2">
      <c r="A8" t="s">
        <v>52</v>
      </c>
      <c r="B8" s="9">
        <v>1</v>
      </c>
    </row>
    <row r="9" spans="1:2" x14ac:dyDescent="0.2">
      <c r="A9" t="s">
        <v>96</v>
      </c>
      <c r="B9" s="9">
        <v>1</v>
      </c>
    </row>
    <row r="10" spans="1:2" x14ac:dyDescent="0.2">
      <c r="A10" t="s">
        <v>134</v>
      </c>
      <c r="B10" s="9">
        <v>1</v>
      </c>
    </row>
    <row r="11" spans="1:2" x14ac:dyDescent="0.2">
      <c r="A11" t="s">
        <v>135</v>
      </c>
      <c r="B11" s="9">
        <v>1</v>
      </c>
    </row>
    <row r="12" spans="1:2" x14ac:dyDescent="0.2">
      <c r="A12" t="s">
        <v>58</v>
      </c>
      <c r="B12" s="9">
        <v>11</v>
      </c>
    </row>
    <row r="13" spans="1:2" x14ac:dyDescent="0.2">
      <c r="A13" t="s">
        <v>30</v>
      </c>
      <c r="B13" s="9">
        <v>1</v>
      </c>
    </row>
    <row r="14" spans="1:2" x14ac:dyDescent="0.2">
      <c r="A14" t="s">
        <v>101</v>
      </c>
      <c r="B14" s="9">
        <v>2</v>
      </c>
    </row>
    <row r="15" spans="1:2" x14ac:dyDescent="0.2">
      <c r="A15" t="s">
        <v>112</v>
      </c>
      <c r="B15" s="9">
        <v>1</v>
      </c>
    </row>
    <row r="16" spans="1:2" x14ac:dyDescent="0.2">
      <c r="A16" t="s">
        <v>85</v>
      </c>
      <c r="B16" s="9">
        <v>1</v>
      </c>
    </row>
    <row r="17" spans="1:2" x14ac:dyDescent="0.2">
      <c r="A17" t="s">
        <v>37</v>
      </c>
      <c r="B17" s="9">
        <v>1</v>
      </c>
    </row>
    <row r="18" spans="1:2" x14ac:dyDescent="0.2">
      <c r="A18" t="s">
        <v>95</v>
      </c>
      <c r="B18" s="9">
        <v>3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B11"/>
  <sheetViews>
    <sheetView workbookViewId="0">
      <selection activeCell="F4" sqref="F4"/>
    </sheetView>
  </sheetViews>
  <sheetFormatPr defaultRowHeight="12.75" x14ac:dyDescent="0.2"/>
  <cols>
    <col min="1" max="1" width="22.140625" bestFit="1" customWidth="1"/>
    <col min="2" max="2" width="11.5703125" bestFit="1" customWidth="1"/>
  </cols>
  <sheetData>
    <row r="3" spans="1:2" x14ac:dyDescent="0.2">
      <c r="A3" s="8" t="s">
        <v>192</v>
      </c>
      <c r="B3" t="s">
        <v>193</v>
      </c>
    </row>
    <row r="4" spans="1:2" x14ac:dyDescent="0.2">
      <c r="A4" t="s">
        <v>188</v>
      </c>
      <c r="B4" s="9">
        <v>15</v>
      </c>
    </row>
    <row r="5" spans="1:2" x14ac:dyDescent="0.2">
      <c r="A5" t="s">
        <v>189</v>
      </c>
      <c r="B5" s="9">
        <v>10</v>
      </c>
    </row>
    <row r="6" spans="1:2" x14ac:dyDescent="0.2">
      <c r="A6" t="s">
        <v>187</v>
      </c>
      <c r="B6" s="9">
        <v>21</v>
      </c>
    </row>
    <row r="7" spans="1:2" x14ac:dyDescent="0.2">
      <c r="A7" t="s">
        <v>186</v>
      </c>
      <c r="B7" s="9">
        <v>9</v>
      </c>
    </row>
    <row r="8" spans="1:2" x14ac:dyDescent="0.2">
      <c r="A8" t="s">
        <v>185</v>
      </c>
      <c r="B8" s="9">
        <v>15</v>
      </c>
    </row>
    <row r="9" spans="1:2" x14ac:dyDescent="0.2">
      <c r="A9" t="s">
        <v>190</v>
      </c>
      <c r="B9" s="9">
        <v>3</v>
      </c>
    </row>
    <row r="10" spans="1:2" x14ac:dyDescent="0.2">
      <c r="A10" t="s">
        <v>184</v>
      </c>
      <c r="B10" s="9">
        <v>19</v>
      </c>
    </row>
    <row r="11" spans="1:2" x14ac:dyDescent="0.2">
      <c r="A11" t="s">
        <v>191</v>
      </c>
      <c r="B11" s="9">
        <v>2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T20"/>
  <sheetViews>
    <sheetView workbookViewId="0">
      <pane ySplit="1" topLeftCell="A2" activePane="bottomLeft" state="frozen"/>
      <selection pane="bottomLeft" activeCell="AM2" sqref="AM2"/>
    </sheetView>
  </sheetViews>
  <sheetFormatPr defaultRowHeight="12.75" x14ac:dyDescent="0.2"/>
  <cols>
    <col min="1" max="1" width="7.7109375" customWidth="1"/>
    <col min="2" max="2" width="24.28515625" customWidth="1"/>
    <col min="3" max="3" width="6.28515625" customWidth="1"/>
    <col min="4" max="12" width="5.140625" customWidth="1"/>
    <col min="13" max="13" width="4.28515625" customWidth="1"/>
    <col min="14" max="14" width="3.85546875" customWidth="1"/>
    <col min="15" max="16" width="4.28515625" customWidth="1"/>
    <col min="17" max="17" width="3.85546875" customWidth="1"/>
    <col min="18" max="24" width="4.28515625" customWidth="1"/>
    <col min="25" max="27" width="5.7109375" customWidth="1"/>
    <col min="28" max="28" width="20.7109375" style="23" customWidth="1"/>
    <col min="29" max="29" width="12.140625" customWidth="1"/>
    <col min="30" max="30" width="14.28515625" customWidth="1"/>
    <col min="31" max="32" width="9.85546875" customWidth="1"/>
    <col min="33" max="33" width="13" customWidth="1"/>
    <col min="34" max="34" width="20.7109375" customWidth="1"/>
    <col min="35" max="35" width="12.85546875" customWidth="1"/>
    <col min="36" max="36" width="64.85546875" customWidth="1"/>
    <col min="37" max="37" width="28.7109375" style="12" customWidth="1"/>
    <col min="38" max="38" width="16.5703125" customWidth="1"/>
    <col min="39" max="39" width="41.140625" customWidth="1"/>
    <col min="40" max="40" width="30.5703125" customWidth="1"/>
    <col min="41" max="41" width="15.28515625" customWidth="1"/>
    <col min="42" max="44" width="50" customWidth="1"/>
    <col min="45" max="45" width="20.42578125" customWidth="1"/>
    <col min="46" max="46" width="12.42578125" customWidth="1"/>
  </cols>
  <sheetData>
    <row r="1" spans="1:46" s="5" customFormat="1" x14ac:dyDescent="0.2">
      <c r="A1" s="3" t="s">
        <v>0</v>
      </c>
      <c r="B1" s="21" t="s">
        <v>194</v>
      </c>
      <c r="C1" s="24" t="s">
        <v>237</v>
      </c>
      <c r="D1" s="18" t="s">
        <v>123</v>
      </c>
      <c r="E1" s="2" t="s">
        <v>124</v>
      </c>
      <c r="F1" s="6" t="s">
        <v>223</v>
      </c>
      <c r="G1" s="17" t="s">
        <v>224</v>
      </c>
      <c r="H1" s="17" t="s">
        <v>225</v>
      </c>
      <c r="I1" s="17" t="s">
        <v>226</v>
      </c>
      <c r="J1" s="17" t="s">
        <v>227</v>
      </c>
      <c r="K1" s="17" t="s">
        <v>228</v>
      </c>
      <c r="L1" s="17" t="s">
        <v>229</v>
      </c>
      <c r="M1" s="2" t="s">
        <v>125</v>
      </c>
      <c r="N1" s="2" t="s">
        <v>126</v>
      </c>
      <c r="O1" s="2" t="s">
        <v>127</v>
      </c>
      <c r="P1" s="2" t="s">
        <v>128</v>
      </c>
      <c r="Q1" s="2" t="s">
        <v>129</v>
      </c>
      <c r="R1" s="2" t="s">
        <v>130</v>
      </c>
      <c r="S1" s="2" t="s">
        <v>131</v>
      </c>
      <c r="T1" s="7" t="s">
        <v>132</v>
      </c>
      <c r="U1" s="7"/>
      <c r="V1" s="7">
        <v>1.2</v>
      </c>
      <c r="W1" s="7">
        <v>4.2</v>
      </c>
      <c r="X1" s="7">
        <v>4.3</v>
      </c>
      <c r="Y1" s="20" t="s">
        <v>230</v>
      </c>
      <c r="Z1" s="20" t="s">
        <v>231</v>
      </c>
      <c r="AA1" s="20" t="s">
        <v>232</v>
      </c>
      <c r="AB1" s="22" t="s">
        <v>2</v>
      </c>
      <c r="AC1" s="3" t="s">
        <v>147</v>
      </c>
      <c r="AD1" s="3" t="s">
        <v>238</v>
      </c>
      <c r="AE1" s="4" t="s">
        <v>3</v>
      </c>
      <c r="AF1" s="3" t="s">
        <v>239</v>
      </c>
      <c r="AG1" s="4" t="s">
        <v>4</v>
      </c>
      <c r="AH1" s="3" t="s">
        <v>240</v>
      </c>
      <c r="AI1" s="4" t="s">
        <v>6</v>
      </c>
      <c r="AJ1" s="3" t="s">
        <v>162</v>
      </c>
      <c r="AK1" s="10" t="s">
        <v>170</v>
      </c>
      <c r="AL1" s="4" t="s">
        <v>241</v>
      </c>
      <c r="AM1" s="3" t="s">
        <v>9</v>
      </c>
      <c r="AN1" s="3" t="s">
        <v>242</v>
      </c>
      <c r="AO1" s="4" t="s">
        <v>11</v>
      </c>
      <c r="AP1" s="3" t="s">
        <v>13</v>
      </c>
      <c r="AQ1" s="3" t="s">
        <v>15</v>
      </c>
      <c r="AR1" s="3" t="s">
        <v>17</v>
      </c>
      <c r="AS1" s="3" t="s">
        <v>19</v>
      </c>
      <c r="AT1" s="4" t="s">
        <v>243</v>
      </c>
    </row>
    <row r="2" spans="1:46" ht="13.5" customHeight="1" x14ac:dyDescent="0.2">
      <c r="A2" s="1">
        <v>61046</v>
      </c>
      <c r="B2" s="1" t="s">
        <v>205</v>
      </c>
      <c r="C2" s="7">
        <v>3</v>
      </c>
      <c r="D2" s="2">
        <v>50</v>
      </c>
      <c r="E2" s="2">
        <v>5</v>
      </c>
      <c r="F2" s="2">
        <f>D2+E2</f>
        <v>55</v>
      </c>
      <c r="G2" s="19">
        <v>4</v>
      </c>
      <c r="H2" s="19">
        <v>6</v>
      </c>
      <c r="I2" s="19">
        <v>10</v>
      </c>
      <c r="J2" s="19">
        <v>8</v>
      </c>
      <c r="K2" s="19">
        <v>14</v>
      </c>
      <c r="L2" s="19">
        <v>22</v>
      </c>
      <c r="M2" s="2">
        <v>63</v>
      </c>
      <c r="N2" s="2">
        <v>31</v>
      </c>
      <c r="O2" s="2">
        <v>62</v>
      </c>
      <c r="P2" s="2">
        <v>21</v>
      </c>
      <c r="Q2" s="2">
        <v>11</v>
      </c>
      <c r="R2" s="2">
        <v>10</v>
      </c>
      <c r="S2" s="2">
        <v>12</v>
      </c>
      <c r="T2" s="2">
        <v>30</v>
      </c>
      <c r="U2" s="23"/>
      <c r="V2" s="23">
        <f t="shared" ref="V2:X3" si="0">IF(Y2=0,0,IF(Y2&lt;=33,1,IF(Y2&lt;=67, 2, 3)))</f>
        <v>1</v>
      </c>
      <c r="W2" s="23">
        <f t="shared" si="0"/>
        <v>0</v>
      </c>
      <c r="X2" s="23">
        <f t="shared" si="0"/>
        <v>0</v>
      </c>
      <c r="Y2" s="18">
        <v>17</v>
      </c>
      <c r="Z2" s="2">
        <v>0</v>
      </c>
      <c r="AA2" s="18">
        <v>0</v>
      </c>
      <c r="AB2" s="22" t="s">
        <v>37</v>
      </c>
      <c r="AC2" s="1" t="s">
        <v>145</v>
      </c>
      <c r="AD2" s="1" t="s">
        <v>151</v>
      </c>
      <c r="AE2" s="2">
        <v>4</v>
      </c>
      <c r="AF2" s="1" t="s">
        <v>22</v>
      </c>
      <c r="AG2" s="2">
        <v>0</v>
      </c>
      <c r="AH2" s="1" t="s">
        <v>7</v>
      </c>
      <c r="AI2" s="2">
        <v>0</v>
      </c>
      <c r="AJ2" s="1" t="s">
        <v>38</v>
      </c>
      <c r="AK2" s="11" t="s">
        <v>172</v>
      </c>
      <c r="AL2" s="2">
        <v>1</v>
      </c>
      <c r="AM2" s="1" t="s">
        <v>39</v>
      </c>
      <c r="AN2" s="1" t="s">
        <v>12</v>
      </c>
      <c r="AO2" s="2">
        <v>6</v>
      </c>
      <c r="AP2" s="1" t="s">
        <v>40</v>
      </c>
      <c r="AQ2" s="1" t="s">
        <v>41</v>
      </c>
      <c r="AR2" s="1" t="s">
        <v>42</v>
      </c>
      <c r="AS2" s="1" t="s">
        <v>43</v>
      </c>
      <c r="AT2" s="2">
        <v>5</v>
      </c>
    </row>
    <row r="3" spans="1:46" ht="13.5" customHeight="1" x14ac:dyDescent="0.2">
      <c r="A3" s="1">
        <v>374328</v>
      </c>
      <c r="B3" s="1" t="s">
        <v>209</v>
      </c>
      <c r="C3" s="7">
        <v>3</v>
      </c>
      <c r="D3" s="2">
        <v>50</v>
      </c>
      <c r="E3" s="2">
        <v>9</v>
      </c>
      <c r="F3" s="2">
        <f t="shared" ref="F3" si="1">D3+E3</f>
        <v>59</v>
      </c>
      <c r="G3" s="19">
        <v>4</v>
      </c>
      <c r="H3" s="19">
        <v>5</v>
      </c>
      <c r="I3" s="19">
        <v>9</v>
      </c>
      <c r="J3" s="19">
        <v>11</v>
      </c>
      <c r="K3" s="19">
        <v>13</v>
      </c>
      <c r="L3" s="19">
        <v>24</v>
      </c>
      <c r="M3" s="2">
        <v>79</v>
      </c>
      <c r="N3" s="2">
        <v>44</v>
      </c>
      <c r="O3" s="2">
        <v>46</v>
      </c>
      <c r="P3" s="2">
        <v>20</v>
      </c>
      <c r="Q3" s="2">
        <v>11</v>
      </c>
      <c r="R3" s="2">
        <v>20</v>
      </c>
      <c r="S3" s="2">
        <v>12</v>
      </c>
      <c r="T3" s="2">
        <v>22</v>
      </c>
      <c r="U3" s="23"/>
      <c r="V3" s="23">
        <f t="shared" si="0"/>
        <v>1</v>
      </c>
      <c r="W3" s="23">
        <f t="shared" si="0"/>
        <v>1</v>
      </c>
      <c r="X3" s="23">
        <f t="shared" si="0"/>
        <v>1</v>
      </c>
      <c r="Y3" s="18">
        <v>17</v>
      </c>
      <c r="Z3" s="2">
        <v>33</v>
      </c>
      <c r="AA3" s="18">
        <v>33</v>
      </c>
      <c r="AB3" s="22" t="s">
        <v>137</v>
      </c>
      <c r="AC3" s="1" t="s">
        <v>146</v>
      </c>
      <c r="AD3" s="1" t="s">
        <v>151</v>
      </c>
      <c r="AE3" s="2">
        <v>4</v>
      </c>
      <c r="AF3" s="1" t="s">
        <v>5</v>
      </c>
      <c r="AG3" s="2">
        <v>1</v>
      </c>
      <c r="AH3" s="1" t="s">
        <v>7</v>
      </c>
      <c r="AI3" s="2">
        <v>0</v>
      </c>
      <c r="AJ3" s="1" t="s">
        <v>75</v>
      </c>
      <c r="AK3" s="11" t="s">
        <v>171</v>
      </c>
      <c r="AL3" s="2">
        <v>0</v>
      </c>
      <c r="AM3" s="1" t="s">
        <v>76</v>
      </c>
      <c r="AN3" s="1" t="s">
        <v>12</v>
      </c>
      <c r="AO3" s="2">
        <v>6</v>
      </c>
      <c r="AP3" s="1" t="s">
        <v>77</v>
      </c>
      <c r="AQ3" s="1" t="s">
        <v>78</v>
      </c>
      <c r="AR3" s="1" t="s">
        <v>79</v>
      </c>
      <c r="AS3" s="1" t="s">
        <v>43</v>
      </c>
      <c r="AT3" s="2">
        <v>5</v>
      </c>
    </row>
    <row r="4" spans="1:46" ht="13.5" customHeight="1" x14ac:dyDescent="0.2">
      <c r="A4" s="1">
        <v>144707</v>
      </c>
      <c r="B4" s="1" t="s">
        <v>216</v>
      </c>
      <c r="C4" s="7">
        <v>3</v>
      </c>
      <c r="D4" s="2">
        <v>50</v>
      </c>
      <c r="E4" s="2">
        <v>8</v>
      </c>
      <c r="F4" s="2">
        <f t="shared" ref="F4:F11" si="2">D4+E4</f>
        <v>58</v>
      </c>
      <c r="G4" s="19">
        <v>3</v>
      </c>
      <c r="H4" s="19">
        <v>13</v>
      </c>
      <c r="I4" s="19">
        <v>16</v>
      </c>
      <c r="J4" s="19">
        <v>5</v>
      </c>
      <c r="K4" s="19">
        <v>15</v>
      </c>
      <c r="L4" s="19">
        <v>20</v>
      </c>
      <c r="M4" s="2">
        <v>30</v>
      </c>
      <c r="N4" s="2">
        <v>94</v>
      </c>
      <c r="O4" s="2">
        <v>69</v>
      </c>
      <c r="P4" s="2">
        <v>37</v>
      </c>
      <c r="Q4" s="2">
        <v>5</v>
      </c>
      <c r="R4" s="2">
        <v>23</v>
      </c>
      <c r="S4" s="2">
        <v>15</v>
      </c>
      <c r="T4" s="2">
        <v>41</v>
      </c>
      <c r="U4" s="23"/>
      <c r="V4" s="23">
        <f t="shared" ref="V4:X11" si="3">IF(Y4=0,0,IF(Y4&lt;=33,1,IF(Y4&lt;=67, 2, 3)))</f>
        <v>3</v>
      </c>
      <c r="W4" s="23">
        <f t="shared" si="3"/>
        <v>2</v>
      </c>
      <c r="X4" s="23">
        <f t="shared" si="3"/>
        <v>0</v>
      </c>
      <c r="Y4" s="18">
        <v>83</v>
      </c>
      <c r="Z4" s="2">
        <v>67</v>
      </c>
      <c r="AA4" s="18">
        <v>0</v>
      </c>
      <c r="AB4" s="22" t="s">
        <v>137</v>
      </c>
      <c r="AC4" s="1" t="s">
        <v>146</v>
      </c>
      <c r="AD4" s="1" t="s">
        <v>154</v>
      </c>
      <c r="AE4" s="2">
        <v>5</v>
      </c>
      <c r="AF4" s="1" t="s">
        <v>5</v>
      </c>
      <c r="AG4" s="2">
        <v>1</v>
      </c>
      <c r="AH4" s="1" t="s">
        <v>7</v>
      </c>
      <c r="AI4" s="2">
        <v>0</v>
      </c>
      <c r="AJ4" s="1" t="s">
        <v>24</v>
      </c>
      <c r="AK4" s="11" t="s">
        <v>173</v>
      </c>
      <c r="AL4" s="2">
        <v>3</v>
      </c>
      <c r="AM4" s="1" t="s">
        <v>108</v>
      </c>
      <c r="AN4" s="1" t="s">
        <v>63</v>
      </c>
      <c r="AO4" s="2">
        <v>10</v>
      </c>
      <c r="AP4" s="1" t="s">
        <v>109</v>
      </c>
      <c r="AQ4" s="1" t="s">
        <v>110</v>
      </c>
      <c r="AR4" s="1" t="s">
        <v>111</v>
      </c>
      <c r="AS4" s="1" t="s">
        <v>43</v>
      </c>
      <c r="AT4" s="2">
        <v>5</v>
      </c>
    </row>
    <row r="5" spans="1:46" ht="13.5" customHeight="1" x14ac:dyDescent="0.2">
      <c r="A5" s="1">
        <v>865260</v>
      </c>
      <c r="B5" s="1" t="s">
        <v>218</v>
      </c>
      <c r="C5" s="7">
        <v>3</v>
      </c>
      <c r="D5" s="2">
        <v>50</v>
      </c>
      <c r="E5" s="2">
        <v>10</v>
      </c>
      <c r="F5" s="2">
        <f t="shared" si="2"/>
        <v>60</v>
      </c>
      <c r="G5" s="19">
        <v>0</v>
      </c>
      <c r="H5" s="19">
        <v>3</v>
      </c>
      <c r="I5" s="19">
        <v>3</v>
      </c>
      <c r="J5" s="19">
        <v>7</v>
      </c>
      <c r="K5" s="19">
        <v>19</v>
      </c>
      <c r="L5" s="19">
        <v>26</v>
      </c>
      <c r="M5" s="2">
        <v>30</v>
      </c>
      <c r="N5" s="2">
        <v>31</v>
      </c>
      <c r="O5" s="2">
        <v>15</v>
      </c>
      <c r="P5" s="2">
        <v>33</v>
      </c>
      <c r="Q5" s="2">
        <v>47</v>
      </c>
      <c r="R5" s="2">
        <v>53</v>
      </c>
      <c r="S5" s="2">
        <v>62</v>
      </c>
      <c r="T5" s="2">
        <v>70</v>
      </c>
      <c r="U5" s="23"/>
      <c r="V5" s="23">
        <f t="shared" si="3"/>
        <v>1</v>
      </c>
      <c r="W5" s="23">
        <f t="shared" si="3"/>
        <v>1</v>
      </c>
      <c r="X5" s="23">
        <f t="shared" si="3"/>
        <v>1</v>
      </c>
      <c r="Y5" s="18">
        <v>17</v>
      </c>
      <c r="Z5" s="2">
        <v>33</v>
      </c>
      <c r="AA5" s="18">
        <v>33</v>
      </c>
      <c r="AB5" s="22" t="s">
        <v>144</v>
      </c>
      <c r="AC5" s="1" t="s">
        <v>146</v>
      </c>
      <c r="AD5" s="1" t="s">
        <v>154</v>
      </c>
      <c r="AE5" s="2">
        <v>5</v>
      </c>
      <c r="AF5" s="1" t="s">
        <v>22</v>
      </c>
      <c r="AG5" s="2">
        <v>0</v>
      </c>
      <c r="AH5" s="1" t="s">
        <v>7</v>
      </c>
      <c r="AI5" s="2">
        <v>0</v>
      </c>
      <c r="AJ5" s="1" t="s">
        <v>31</v>
      </c>
      <c r="AK5" s="11" t="s">
        <v>163</v>
      </c>
      <c r="AL5" s="2">
        <v>4</v>
      </c>
      <c r="AM5" s="1" t="s">
        <v>116</v>
      </c>
      <c r="AN5" s="1" t="s">
        <v>63</v>
      </c>
      <c r="AO5" s="2">
        <v>10</v>
      </c>
      <c r="AP5" s="1" t="s">
        <v>117</v>
      </c>
      <c r="AQ5" s="1" t="s">
        <v>118</v>
      </c>
      <c r="AR5" s="1" t="s">
        <v>119</v>
      </c>
      <c r="AS5" s="1" t="s">
        <v>36</v>
      </c>
      <c r="AT5" s="2">
        <v>6</v>
      </c>
    </row>
    <row r="6" spans="1:46" ht="13.5" customHeight="1" x14ac:dyDescent="0.2">
      <c r="A6" s="1">
        <v>530476</v>
      </c>
      <c r="B6" s="1" t="s">
        <v>233</v>
      </c>
      <c r="C6" s="7">
        <v>3</v>
      </c>
      <c r="D6" s="2">
        <v>50</v>
      </c>
      <c r="E6" s="2">
        <v>47</v>
      </c>
      <c r="F6" s="2">
        <f t="shared" si="2"/>
        <v>97</v>
      </c>
      <c r="G6" s="19">
        <v>3</v>
      </c>
      <c r="H6" s="19">
        <v>7</v>
      </c>
      <c r="I6" s="19">
        <v>10</v>
      </c>
      <c r="J6" s="19">
        <v>3</v>
      </c>
      <c r="K6" s="19">
        <v>17</v>
      </c>
      <c r="L6" s="19">
        <v>20</v>
      </c>
      <c r="M6" s="2">
        <v>21</v>
      </c>
      <c r="N6" s="2">
        <v>44</v>
      </c>
      <c r="O6" s="2">
        <v>62</v>
      </c>
      <c r="P6" s="2">
        <v>47</v>
      </c>
      <c r="Q6" s="2">
        <v>58</v>
      </c>
      <c r="R6" s="2">
        <v>53</v>
      </c>
      <c r="S6" s="2">
        <v>62</v>
      </c>
      <c r="T6" s="2">
        <v>37</v>
      </c>
      <c r="U6" s="23"/>
      <c r="V6" s="23">
        <f t="shared" si="3"/>
        <v>1</v>
      </c>
      <c r="W6" s="23">
        <f t="shared" si="3"/>
        <v>1</v>
      </c>
      <c r="X6" s="23">
        <f t="shared" si="3"/>
        <v>0</v>
      </c>
      <c r="Y6" s="18">
        <v>17</v>
      </c>
      <c r="Z6" s="2">
        <v>33</v>
      </c>
      <c r="AA6" s="18">
        <v>0</v>
      </c>
      <c r="AB6" s="22" t="s">
        <v>137</v>
      </c>
      <c r="AC6" s="1" t="s">
        <v>146</v>
      </c>
      <c r="AD6" s="1" t="s">
        <v>156</v>
      </c>
      <c r="AE6" s="2">
        <v>6</v>
      </c>
      <c r="AF6" s="1" t="s">
        <v>5</v>
      </c>
      <c r="AG6" s="2">
        <v>1</v>
      </c>
      <c r="AH6" s="1" t="s">
        <v>7</v>
      </c>
      <c r="AI6" s="2">
        <v>0</v>
      </c>
      <c r="AJ6" s="1" t="s">
        <v>38</v>
      </c>
      <c r="AK6" s="11" t="s">
        <v>172</v>
      </c>
      <c r="AL6" s="2">
        <v>1</v>
      </c>
      <c r="AM6" s="1" t="s">
        <v>62</v>
      </c>
      <c r="AN6" s="1" t="s">
        <v>63</v>
      </c>
      <c r="AO6" s="2">
        <v>10</v>
      </c>
      <c r="AP6" s="1" t="s">
        <v>120</v>
      </c>
      <c r="AQ6" s="1" t="s">
        <v>121</v>
      </c>
      <c r="AR6" s="1" t="s">
        <v>122</v>
      </c>
      <c r="AS6" s="1" t="s">
        <v>64</v>
      </c>
      <c r="AT6" s="2">
        <v>7</v>
      </c>
    </row>
    <row r="7" spans="1:46" ht="13.5" customHeight="1" x14ac:dyDescent="0.2">
      <c r="A7" s="1">
        <v>942575</v>
      </c>
      <c r="B7" s="1" t="s">
        <v>204</v>
      </c>
      <c r="C7" s="7">
        <v>2</v>
      </c>
      <c r="D7" s="2">
        <v>16</v>
      </c>
      <c r="E7" s="2">
        <v>13</v>
      </c>
      <c r="F7" s="2">
        <f t="shared" si="2"/>
        <v>29</v>
      </c>
      <c r="G7" s="19">
        <v>5</v>
      </c>
      <c r="H7" s="19">
        <v>6</v>
      </c>
      <c r="I7" s="19">
        <v>11</v>
      </c>
      <c r="J7" s="19">
        <v>7</v>
      </c>
      <c r="K7" s="19">
        <v>20</v>
      </c>
      <c r="L7" s="19">
        <v>27</v>
      </c>
      <c r="M7" s="2">
        <v>40</v>
      </c>
      <c r="N7" s="2">
        <v>25</v>
      </c>
      <c r="O7" s="2">
        <v>62</v>
      </c>
      <c r="P7" s="2">
        <v>46</v>
      </c>
      <c r="Q7" s="2">
        <v>53</v>
      </c>
      <c r="R7" s="2">
        <v>77</v>
      </c>
      <c r="S7" s="2">
        <v>81</v>
      </c>
      <c r="T7" s="2">
        <v>59</v>
      </c>
      <c r="U7" s="23"/>
      <c r="V7" s="23">
        <f t="shared" si="3"/>
        <v>2</v>
      </c>
      <c r="W7" s="23">
        <f t="shared" si="3"/>
        <v>1</v>
      </c>
      <c r="X7" s="23">
        <f t="shared" si="3"/>
        <v>2</v>
      </c>
      <c r="Y7" s="18">
        <v>67</v>
      </c>
      <c r="Z7" s="2">
        <v>33</v>
      </c>
      <c r="AA7" s="18">
        <v>67</v>
      </c>
      <c r="AB7" s="22" t="s">
        <v>21</v>
      </c>
      <c r="AC7" s="1" t="s">
        <v>145</v>
      </c>
      <c r="AD7" s="1" t="s">
        <v>155</v>
      </c>
      <c r="AE7" s="2">
        <v>3</v>
      </c>
      <c r="AF7" s="1" t="s">
        <v>22</v>
      </c>
      <c r="AG7" s="2">
        <v>0</v>
      </c>
      <c r="AH7" s="1" t="s">
        <v>23</v>
      </c>
      <c r="AI7" s="2">
        <v>1</v>
      </c>
      <c r="AJ7" s="1" t="s">
        <v>24</v>
      </c>
      <c r="AK7" s="11" t="s">
        <v>173</v>
      </c>
      <c r="AL7" s="2">
        <v>3</v>
      </c>
      <c r="AM7" s="1" t="s">
        <v>25</v>
      </c>
      <c r="AN7" s="1" t="s">
        <v>12</v>
      </c>
      <c r="AO7" s="2">
        <v>6</v>
      </c>
      <c r="AP7" s="1" t="s">
        <v>26</v>
      </c>
      <c r="AQ7" s="1" t="s">
        <v>27</v>
      </c>
      <c r="AR7" s="1" t="s">
        <v>28</v>
      </c>
      <c r="AS7" s="1" t="s">
        <v>29</v>
      </c>
      <c r="AT7" s="2">
        <v>3</v>
      </c>
    </row>
    <row r="8" spans="1:46" ht="13.5" customHeight="1" x14ac:dyDescent="0.2">
      <c r="A8" s="1">
        <v>753307</v>
      </c>
      <c r="B8" s="1" t="s">
        <v>206</v>
      </c>
      <c r="C8" s="7">
        <v>2</v>
      </c>
      <c r="D8" s="2">
        <v>48</v>
      </c>
      <c r="E8" s="2">
        <v>6</v>
      </c>
      <c r="F8" s="2">
        <f t="shared" si="2"/>
        <v>54</v>
      </c>
      <c r="G8" s="19">
        <v>6</v>
      </c>
      <c r="H8" s="19">
        <v>6</v>
      </c>
      <c r="I8" s="19">
        <v>12</v>
      </c>
      <c r="J8" s="19">
        <v>14</v>
      </c>
      <c r="K8" s="19">
        <v>14</v>
      </c>
      <c r="L8" s="19">
        <v>28</v>
      </c>
      <c r="M8" s="2">
        <v>86</v>
      </c>
      <c r="N8" s="2">
        <v>31</v>
      </c>
      <c r="O8" s="2">
        <v>54</v>
      </c>
      <c r="P8" s="2">
        <v>27</v>
      </c>
      <c r="Q8" s="2">
        <v>21</v>
      </c>
      <c r="R8" s="2">
        <v>27</v>
      </c>
      <c r="S8" s="2">
        <v>15</v>
      </c>
      <c r="T8" s="2">
        <v>33</v>
      </c>
      <c r="U8" s="23"/>
      <c r="V8" s="23">
        <f t="shared" si="3"/>
        <v>1</v>
      </c>
      <c r="W8" s="23">
        <f t="shared" si="3"/>
        <v>2</v>
      </c>
      <c r="X8" s="23">
        <f t="shared" si="3"/>
        <v>1</v>
      </c>
      <c r="Y8" s="18">
        <v>17</v>
      </c>
      <c r="Z8" s="2">
        <v>67</v>
      </c>
      <c r="AA8" s="18">
        <v>33</v>
      </c>
      <c r="AB8" s="22" t="s">
        <v>52</v>
      </c>
      <c r="AC8" s="1" t="s">
        <v>145</v>
      </c>
      <c r="AD8" s="1" t="s">
        <v>155</v>
      </c>
      <c r="AE8" s="2">
        <v>3</v>
      </c>
      <c r="AF8" s="1" t="s">
        <v>5</v>
      </c>
      <c r="AG8" s="2">
        <v>1</v>
      </c>
      <c r="AH8" s="1" t="s">
        <v>53</v>
      </c>
      <c r="AI8" s="2">
        <v>2</v>
      </c>
      <c r="AJ8" s="1" t="s">
        <v>31</v>
      </c>
      <c r="AK8" s="11" t="s">
        <v>163</v>
      </c>
      <c r="AL8" s="2">
        <v>4</v>
      </c>
      <c r="AM8" s="1" t="s">
        <v>54</v>
      </c>
      <c r="AN8" s="1" t="s">
        <v>12</v>
      </c>
      <c r="AO8" s="2">
        <v>6</v>
      </c>
      <c r="AP8" s="1" t="s">
        <v>55</v>
      </c>
      <c r="AQ8" s="1" t="s">
        <v>56</v>
      </c>
      <c r="AR8" s="1" t="s">
        <v>57</v>
      </c>
      <c r="AS8" s="1" t="s">
        <v>20</v>
      </c>
      <c r="AT8" s="2">
        <v>2</v>
      </c>
    </row>
    <row r="9" spans="1:46" ht="13.5" customHeight="1" x14ac:dyDescent="0.2">
      <c r="A9" s="1">
        <v>821010</v>
      </c>
      <c r="B9" s="1" t="s">
        <v>234</v>
      </c>
      <c r="C9" s="7">
        <v>2</v>
      </c>
      <c r="D9" s="2">
        <v>50</v>
      </c>
      <c r="E9" s="2">
        <v>15</v>
      </c>
      <c r="F9" s="2">
        <f t="shared" si="2"/>
        <v>65</v>
      </c>
      <c r="G9" s="19">
        <v>4</v>
      </c>
      <c r="H9" s="19">
        <v>0</v>
      </c>
      <c r="I9" s="19">
        <v>4</v>
      </c>
      <c r="J9" s="19">
        <v>8</v>
      </c>
      <c r="K9" s="19">
        <v>15</v>
      </c>
      <c r="L9" s="19">
        <v>23</v>
      </c>
      <c r="M9" s="2">
        <v>40</v>
      </c>
      <c r="N9" s="2">
        <v>0</v>
      </c>
      <c r="O9" s="2">
        <v>67</v>
      </c>
      <c r="P9" s="2">
        <v>12</v>
      </c>
      <c r="Q9" s="2">
        <v>11</v>
      </c>
      <c r="R9" s="2">
        <v>12</v>
      </c>
      <c r="S9" s="2">
        <v>8</v>
      </c>
      <c r="T9" s="2">
        <v>44</v>
      </c>
      <c r="U9" s="23"/>
      <c r="V9" s="23">
        <f t="shared" si="3"/>
        <v>0</v>
      </c>
      <c r="W9" s="23">
        <f t="shared" si="3"/>
        <v>0</v>
      </c>
      <c r="X9" s="23">
        <f t="shared" si="3"/>
        <v>1</v>
      </c>
      <c r="Y9" s="18">
        <v>0</v>
      </c>
      <c r="Z9" s="2">
        <v>0</v>
      </c>
      <c r="AA9" s="18">
        <v>33</v>
      </c>
      <c r="AB9" s="22" t="s">
        <v>137</v>
      </c>
      <c r="AC9" s="1" t="s">
        <v>146</v>
      </c>
      <c r="AD9" s="1" t="s">
        <v>155</v>
      </c>
      <c r="AE9" s="2">
        <v>3</v>
      </c>
      <c r="AF9" s="1" t="s">
        <v>5</v>
      </c>
      <c r="AG9" s="2">
        <v>1</v>
      </c>
      <c r="AH9" s="1" t="s">
        <v>7</v>
      </c>
      <c r="AI9" s="2">
        <v>0</v>
      </c>
      <c r="AJ9" s="1" t="s">
        <v>38</v>
      </c>
      <c r="AK9" s="11" t="s">
        <v>172</v>
      </c>
      <c r="AL9" s="2">
        <v>1</v>
      </c>
      <c r="AM9" s="1" t="s">
        <v>71</v>
      </c>
      <c r="AN9" s="1" t="s">
        <v>67</v>
      </c>
      <c r="AO9" s="2">
        <v>5</v>
      </c>
      <c r="AP9" s="1" t="s">
        <v>72</v>
      </c>
      <c r="AQ9" s="1" t="s">
        <v>73</v>
      </c>
      <c r="AR9" s="1" t="s">
        <v>74</v>
      </c>
      <c r="AS9" s="1" t="s">
        <v>29</v>
      </c>
      <c r="AT9" s="2">
        <v>3</v>
      </c>
    </row>
    <row r="10" spans="1:46" ht="13.5" customHeight="1" x14ac:dyDescent="0.2">
      <c r="A10" s="1">
        <v>906861</v>
      </c>
      <c r="B10" s="1" t="s">
        <v>211</v>
      </c>
      <c r="C10" s="7">
        <v>2</v>
      </c>
      <c r="D10" s="2">
        <v>25</v>
      </c>
      <c r="E10" s="2">
        <v>22</v>
      </c>
      <c r="F10" s="2">
        <f t="shared" si="2"/>
        <v>47</v>
      </c>
      <c r="G10" s="19">
        <v>5</v>
      </c>
      <c r="H10" s="19">
        <v>10</v>
      </c>
      <c r="I10" s="19">
        <v>15</v>
      </c>
      <c r="J10" s="19">
        <v>11</v>
      </c>
      <c r="K10" s="19">
        <v>17</v>
      </c>
      <c r="L10" s="19">
        <v>28</v>
      </c>
      <c r="M10" s="2">
        <v>81</v>
      </c>
      <c r="N10" s="2">
        <v>63</v>
      </c>
      <c r="O10" s="2">
        <v>81</v>
      </c>
      <c r="P10" s="2">
        <v>46</v>
      </c>
      <c r="Q10" s="2">
        <v>29</v>
      </c>
      <c r="R10" s="2">
        <v>40</v>
      </c>
      <c r="S10" s="2">
        <v>35</v>
      </c>
      <c r="T10" s="2">
        <v>56</v>
      </c>
      <c r="U10" s="23"/>
      <c r="V10" s="23">
        <f t="shared" si="3"/>
        <v>3</v>
      </c>
      <c r="W10" s="23">
        <f t="shared" si="3"/>
        <v>3</v>
      </c>
      <c r="X10" s="23">
        <f t="shared" si="3"/>
        <v>0</v>
      </c>
      <c r="Y10" s="18">
        <v>100</v>
      </c>
      <c r="Z10" s="2">
        <v>83</v>
      </c>
      <c r="AA10" s="18">
        <v>0</v>
      </c>
      <c r="AB10" s="22" t="s">
        <v>85</v>
      </c>
      <c r="AC10" s="1" t="s">
        <v>145</v>
      </c>
      <c r="AD10" s="1" t="s">
        <v>151</v>
      </c>
      <c r="AE10" s="2">
        <v>4</v>
      </c>
      <c r="AF10" s="1" t="s">
        <v>5</v>
      </c>
      <c r="AG10" s="2">
        <v>1</v>
      </c>
      <c r="AH10" s="1" t="s">
        <v>7</v>
      </c>
      <c r="AI10" s="2">
        <v>0</v>
      </c>
      <c r="AJ10" s="1" t="s">
        <v>75</v>
      </c>
      <c r="AK10" s="11" t="s">
        <v>171</v>
      </c>
      <c r="AL10" s="2">
        <v>0</v>
      </c>
      <c r="AM10" s="1" t="s">
        <v>86</v>
      </c>
      <c r="AN10" s="1" t="s">
        <v>45</v>
      </c>
      <c r="AO10" s="2">
        <v>4</v>
      </c>
      <c r="AP10" s="1" t="s">
        <v>87</v>
      </c>
      <c r="AQ10" s="1" t="s">
        <v>88</v>
      </c>
      <c r="AR10" s="1" t="s">
        <v>89</v>
      </c>
      <c r="AS10" s="1" t="s">
        <v>90</v>
      </c>
      <c r="AT10" s="2">
        <v>4</v>
      </c>
    </row>
    <row r="11" spans="1:46" ht="13.5" customHeight="1" x14ac:dyDescent="0.2">
      <c r="A11" s="1">
        <v>523118</v>
      </c>
      <c r="B11" s="1" t="s">
        <v>235</v>
      </c>
      <c r="C11" s="7">
        <v>2</v>
      </c>
      <c r="D11" s="2">
        <v>0</v>
      </c>
      <c r="E11" s="2">
        <v>7</v>
      </c>
      <c r="F11" s="2">
        <f t="shared" si="2"/>
        <v>7</v>
      </c>
      <c r="G11" s="19">
        <v>4</v>
      </c>
      <c r="H11" s="19">
        <v>6</v>
      </c>
      <c r="I11" s="19">
        <v>10</v>
      </c>
      <c r="J11" s="19">
        <v>6</v>
      </c>
      <c r="K11" s="19">
        <v>19</v>
      </c>
      <c r="L11" s="19">
        <v>25</v>
      </c>
      <c r="M11" s="2">
        <v>37</v>
      </c>
      <c r="N11" s="2">
        <v>63</v>
      </c>
      <c r="O11" s="2">
        <v>42</v>
      </c>
      <c r="P11" s="2">
        <v>54</v>
      </c>
      <c r="Q11" s="2">
        <v>66</v>
      </c>
      <c r="R11" s="2">
        <v>77</v>
      </c>
      <c r="S11" s="2">
        <v>85</v>
      </c>
      <c r="T11" s="2">
        <v>52</v>
      </c>
      <c r="U11" s="23"/>
      <c r="V11" s="23">
        <f t="shared" si="3"/>
        <v>0</v>
      </c>
      <c r="W11" s="23">
        <f t="shared" si="3"/>
        <v>1</v>
      </c>
      <c r="X11" s="23">
        <f t="shared" si="3"/>
        <v>1</v>
      </c>
      <c r="Y11" s="18">
        <v>0</v>
      </c>
      <c r="Z11" s="2">
        <v>17</v>
      </c>
      <c r="AA11" s="18">
        <v>33</v>
      </c>
      <c r="AB11" s="22" t="s">
        <v>95</v>
      </c>
      <c r="AC11" s="1" t="s">
        <v>145</v>
      </c>
      <c r="AD11" s="1" t="s">
        <v>151</v>
      </c>
      <c r="AE11" s="2">
        <v>4</v>
      </c>
      <c r="AF11" s="1" t="s">
        <v>5</v>
      </c>
      <c r="AG11" s="2">
        <v>1</v>
      </c>
      <c r="AH11" s="1" t="s">
        <v>7</v>
      </c>
      <c r="AI11" s="2">
        <v>0</v>
      </c>
      <c r="AJ11" s="1" t="s">
        <v>24</v>
      </c>
      <c r="AK11" s="11" t="s">
        <v>173</v>
      </c>
      <c r="AL11" s="2">
        <v>3</v>
      </c>
      <c r="AM11" s="1" t="s">
        <v>91</v>
      </c>
      <c r="AN11" s="1" t="s">
        <v>63</v>
      </c>
      <c r="AO11" s="2">
        <v>10</v>
      </c>
      <c r="AP11" s="1" t="s">
        <v>92</v>
      </c>
      <c r="AQ11" s="1" t="s">
        <v>93</v>
      </c>
      <c r="AR11" s="1" t="s">
        <v>94</v>
      </c>
      <c r="AS11" s="1" t="s">
        <v>29</v>
      </c>
      <c r="AT11" s="2">
        <v>3</v>
      </c>
    </row>
    <row r="12" spans="1:46" ht="13.5" customHeight="1" x14ac:dyDescent="0.2">
      <c r="A12" s="1">
        <v>739187</v>
      </c>
      <c r="B12" s="1" t="s">
        <v>203</v>
      </c>
      <c r="C12" s="7">
        <v>1</v>
      </c>
      <c r="D12" s="2">
        <v>31</v>
      </c>
      <c r="E12" s="2">
        <v>4</v>
      </c>
      <c r="F12" s="2">
        <f t="shared" ref="F12:F13" si="4">D12+E12</f>
        <v>35</v>
      </c>
      <c r="G12" s="19">
        <v>2</v>
      </c>
      <c r="H12" s="19">
        <v>6</v>
      </c>
      <c r="I12" s="19">
        <v>8</v>
      </c>
      <c r="J12" s="19">
        <v>7</v>
      </c>
      <c r="K12" s="19">
        <v>19</v>
      </c>
      <c r="L12" s="19">
        <v>26</v>
      </c>
      <c r="M12" s="2">
        <v>30</v>
      </c>
      <c r="N12" s="2">
        <v>38</v>
      </c>
      <c r="O12" s="2">
        <v>38</v>
      </c>
      <c r="P12" s="2">
        <v>40</v>
      </c>
      <c r="Q12" s="2">
        <v>53</v>
      </c>
      <c r="R12" s="2">
        <v>80</v>
      </c>
      <c r="S12" s="2">
        <v>85</v>
      </c>
      <c r="T12" s="2">
        <v>67</v>
      </c>
      <c r="U12" s="23"/>
      <c r="V12" s="23">
        <f t="shared" ref="V12:X13" si="5">IF(Y12=0,0,IF(Y12&lt;=33,1,IF(Y12&lt;=67, 2, 3)))</f>
        <v>0</v>
      </c>
      <c r="W12" s="23">
        <f t="shared" si="5"/>
        <v>1</v>
      </c>
      <c r="X12" s="23">
        <f t="shared" si="5"/>
        <v>3</v>
      </c>
      <c r="Y12" s="18">
        <v>0</v>
      </c>
      <c r="Z12" s="2">
        <v>33</v>
      </c>
      <c r="AA12" s="18">
        <v>100</v>
      </c>
      <c r="AB12" s="22" t="s">
        <v>137</v>
      </c>
      <c r="AC12" s="1" t="s">
        <v>146</v>
      </c>
      <c r="AD12" s="1" t="s">
        <v>155</v>
      </c>
      <c r="AE12" s="2">
        <v>3</v>
      </c>
      <c r="AF12" s="1" t="s">
        <v>5</v>
      </c>
      <c r="AG12" s="2">
        <v>1</v>
      </c>
      <c r="AH12" s="1" t="s">
        <v>7</v>
      </c>
      <c r="AI12" s="2">
        <v>0</v>
      </c>
      <c r="AJ12" s="1" t="s">
        <v>8</v>
      </c>
      <c r="AK12" s="11" t="s">
        <v>174</v>
      </c>
      <c r="AL12" s="2">
        <v>2</v>
      </c>
      <c r="AM12" s="1" t="s">
        <v>10</v>
      </c>
      <c r="AN12" s="1" t="s">
        <v>12</v>
      </c>
      <c r="AO12" s="2">
        <v>6</v>
      </c>
      <c r="AP12" s="1" t="s">
        <v>14</v>
      </c>
      <c r="AQ12" s="1" t="s">
        <v>16</v>
      </c>
      <c r="AR12" s="1" t="s">
        <v>18</v>
      </c>
      <c r="AS12" s="1" t="s">
        <v>20</v>
      </c>
      <c r="AT12" s="2">
        <v>2</v>
      </c>
    </row>
    <row r="13" spans="1:46" ht="13.5" customHeight="1" x14ac:dyDescent="0.2">
      <c r="A13" s="1">
        <v>116420</v>
      </c>
      <c r="B13" s="1" t="s">
        <v>205</v>
      </c>
      <c r="C13" s="7">
        <v>1</v>
      </c>
      <c r="D13" s="2">
        <v>50</v>
      </c>
      <c r="E13" s="2">
        <v>0</v>
      </c>
      <c r="F13" s="2">
        <f t="shared" si="4"/>
        <v>50</v>
      </c>
      <c r="G13" s="19">
        <v>3</v>
      </c>
      <c r="H13" s="19">
        <v>7</v>
      </c>
      <c r="I13" s="19">
        <v>10</v>
      </c>
      <c r="J13" s="19">
        <v>12</v>
      </c>
      <c r="K13" s="19">
        <v>16</v>
      </c>
      <c r="L13" s="19">
        <v>28</v>
      </c>
      <c r="M13" s="2">
        <v>81</v>
      </c>
      <c r="N13" s="2">
        <v>69</v>
      </c>
      <c r="O13" s="2">
        <v>35</v>
      </c>
      <c r="P13" s="2">
        <v>29</v>
      </c>
      <c r="Q13" s="2">
        <v>13</v>
      </c>
      <c r="R13" s="2">
        <v>27</v>
      </c>
      <c r="S13" s="2">
        <v>23</v>
      </c>
      <c r="T13" s="2">
        <v>33</v>
      </c>
      <c r="U13" s="23"/>
      <c r="V13" s="23">
        <f t="shared" si="5"/>
        <v>2</v>
      </c>
      <c r="W13" s="23">
        <f t="shared" si="5"/>
        <v>1</v>
      </c>
      <c r="X13" s="23">
        <f t="shared" si="5"/>
        <v>3</v>
      </c>
      <c r="Y13" s="18">
        <v>50</v>
      </c>
      <c r="Z13" s="2">
        <v>17</v>
      </c>
      <c r="AA13" s="18">
        <v>100</v>
      </c>
      <c r="AB13" s="22" t="s">
        <v>143</v>
      </c>
      <c r="AC13" s="1" t="s">
        <v>146</v>
      </c>
      <c r="AD13" s="1" t="s">
        <v>154</v>
      </c>
      <c r="AE13" s="2">
        <v>5</v>
      </c>
      <c r="AF13" s="1" t="s">
        <v>22</v>
      </c>
      <c r="AG13" s="2">
        <v>0</v>
      </c>
      <c r="AH13" s="1" t="s">
        <v>7</v>
      </c>
      <c r="AI13" s="2">
        <v>0</v>
      </c>
      <c r="AJ13" s="1" t="s">
        <v>31</v>
      </c>
      <c r="AK13" s="11" t="s">
        <v>163</v>
      </c>
      <c r="AL13" s="2">
        <v>4</v>
      </c>
      <c r="AM13" s="1" t="s">
        <v>32</v>
      </c>
      <c r="AN13" s="1" t="s">
        <v>12</v>
      </c>
      <c r="AO13" s="2">
        <v>6</v>
      </c>
      <c r="AP13" s="1" t="s">
        <v>33</v>
      </c>
      <c r="AQ13" s="1" t="s">
        <v>34</v>
      </c>
      <c r="AR13" s="1" t="s">
        <v>35</v>
      </c>
      <c r="AS13" s="1" t="s">
        <v>36</v>
      </c>
      <c r="AT13" s="2">
        <v>6</v>
      </c>
    </row>
    <row r="14" spans="1:46" ht="13.5" customHeight="1" x14ac:dyDescent="0.2">
      <c r="A14" s="1">
        <v>697106</v>
      </c>
      <c r="B14" s="1" t="s">
        <v>205</v>
      </c>
      <c r="C14" s="7">
        <v>1</v>
      </c>
      <c r="D14" s="2">
        <v>8</v>
      </c>
      <c r="E14" s="2">
        <v>10</v>
      </c>
      <c r="F14" s="2">
        <f t="shared" ref="F14:F17" si="6">D14+E14</f>
        <v>18</v>
      </c>
      <c r="G14" s="19">
        <v>3</v>
      </c>
      <c r="H14" s="19">
        <v>0</v>
      </c>
      <c r="I14" s="19">
        <v>3</v>
      </c>
      <c r="J14" s="19">
        <v>10</v>
      </c>
      <c r="K14" s="19">
        <v>13</v>
      </c>
      <c r="L14" s="19">
        <v>23</v>
      </c>
      <c r="M14" s="2">
        <v>70</v>
      </c>
      <c r="N14" s="2">
        <v>0</v>
      </c>
      <c r="O14" s="2">
        <v>67</v>
      </c>
      <c r="P14" s="2">
        <v>26</v>
      </c>
      <c r="Q14" s="2">
        <v>28</v>
      </c>
      <c r="R14" s="2">
        <v>19</v>
      </c>
      <c r="S14" s="2">
        <v>17</v>
      </c>
      <c r="T14" s="2">
        <v>30</v>
      </c>
      <c r="U14" s="23"/>
      <c r="V14" s="23">
        <f t="shared" ref="V14:X17" si="7">IF(Y14=0,0,IF(Y14&lt;=33,1,IF(Y14&lt;=67, 2, 3)))</f>
        <v>0</v>
      </c>
      <c r="W14" s="23">
        <f t="shared" si="7"/>
        <v>0</v>
      </c>
      <c r="X14" s="23">
        <f t="shared" si="7"/>
        <v>0</v>
      </c>
      <c r="Y14" s="18">
        <v>0</v>
      </c>
      <c r="Z14" s="2">
        <v>0</v>
      </c>
      <c r="AA14" s="18">
        <v>0</v>
      </c>
      <c r="AB14" s="22" t="s">
        <v>142</v>
      </c>
      <c r="AC14" s="1" t="s">
        <v>146</v>
      </c>
      <c r="AD14" s="1" t="s">
        <v>153</v>
      </c>
      <c r="AE14" s="2">
        <v>2</v>
      </c>
      <c r="AF14" s="1" t="s">
        <v>5</v>
      </c>
      <c r="AG14" s="2">
        <v>1</v>
      </c>
      <c r="AH14" s="1" t="s">
        <v>7</v>
      </c>
      <c r="AI14" s="2">
        <v>0</v>
      </c>
      <c r="AJ14" s="1" t="s">
        <v>8</v>
      </c>
      <c r="AK14" s="11" t="s">
        <v>174</v>
      </c>
      <c r="AL14" s="2">
        <v>2</v>
      </c>
      <c r="AM14" s="1" t="s">
        <v>46</v>
      </c>
      <c r="AN14" s="1" t="s">
        <v>47</v>
      </c>
      <c r="AO14" s="2">
        <v>2</v>
      </c>
      <c r="AP14" s="1" t="s">
        <v>48</v>
      </c>
      <c r="AQ14" s="1" t="s">
        <v>49</v>
      </c>
      <c r="AR14" s="1" t="s">
        <v>50</v>
      </c>
      <c r="AS14" s="1" t="s">
        <v>51</v>
      </c>
      <c r="AT14" s="2">
        <v>1</v>
      </c>
    </row>
    <row r="15" spans="1:46" ht="13.5" customHeight="1" x14ac:dyDescent="0.2">
      <c r="A15" s="1">
        <v>930512</v>
      </c>
      <c r="B15" s="1" t="s">
        <v>207</v>
      </c>
      <c r="C15" s="7">
        <v>1</v>
      </c>
      <c r="D15" s="2">
        <v>17</v>
      </c>
      <c r="E15" s="2">
        <v>23</v>
      </c>
      <c r="F15" s="2">
        <f t="shared" si="6"/>
        <v>40</v>
      </c>
      <c r="G15" s="19">
        <v>7</v>
      </c>
      <c r="H15" s="19">
        <v>11</v>
      </c>
      <c r="I15" s="19">
        <v>18</v>
      </c>
      <c r="J15" s="19">
        <v>12</v>
      </c>
      <c r="K15" s="19">
        <v>16</v>
      </c>
      <c r="L15" s="19">
        <v>28</v>
      </c>
      <c r="M15" s="2">
        <v>86</v>
      </c>
      <c r="N15" s="2">
        <v>69</v>
      </c>
      <c r="O15" s="2">
        <v>85</v>
      </c>
      <c r="P15" s="2">
        <v>44</v>
      </c>
      <c r="Q15" s="2">
        <v>21</v>
      </c>
      <c r="R15" s="2">
        <v>21</v>
      </c>
      <c r="S15" s="2">
        <v>15</v>
      </c>
      <c r="T15" s="2">
        <v>33</v>
      </c>
      <c r="U15" s="23"/>
      <c r="V15" s="23">
        <f t="shared" si="7"/>
        <v>3</v>
      </c>
      <c r="W15" s="23">
        <f t="shared" si="7"/>
        <v>2</v>
      </c>
      <c r="X15" s="23">
        <f t="shared" si="7"/>
        <v>2</v>
      </c>
      <c r="Y15" s="18">
        <v>83</v>
      </c>
      <c r="Z15" s="2">
        <v>50</v>
      </c>
      <c r="AA15" s="18">
        <v>67</v>
      </c>
      <c r="AB15" s="22" t="s">
        <v>137</v>
      </c>
      <c r="AC15" s="1" t="s">
        <v>146</v>
      </c>
      <c r="AD15" s="1" t="s">
        <v>153</v>
      </c>
      <c r="AE15" s="2">
        <v>2</v>
      </c>
      <c r="AF15" s="1" t="s">
        <v>5</v>
      </c>
      <c r="AG15" s="2">
        <v>1</v>
      </c>
      <c r="AH15" s="1" t="s">
        <v>7</v>
      </c>
      <c r="AI15" s="2">
        <v>0</v>
      </c>
      <c r="AJ15" s="1" t="s">
        <v>24</v>
      </c>
      <c r="AK15" s="11" t="s">
        <v>173</v>
      </c>
      <c r="AL15" s="2">
        <v>3</v>
      </c>
      <c r="AM15" s="1" t="s">
        <v>10</v>
      </c>
      <c r="AN15" s="1" t="s">
        <v>45</v>
      </c>
      <c r="AO15" s="2">
        <v>4</v>
      </c>
      <c r="AP15" s="1" t="s">
        <v>59</v>
      </c>
      <c r="AQ15" s="1" t="s">
        <v>60</v>
      </c>
      <c r="AR15" s="1" t="s">
        <v>61</v>
      </c>
      <c r="AS15" s="1" t="s">
        <v>51</v>
      </c>
      <c r="AT15" s="2">
        <v>1</v>
      </c>
    </row>
    <row r="16" spans="1:46" ht="13.5" customHeight="1" x14ac:dyDescent="0.2">
      <c r="A16" s="1">
        <v>591218</v>
      </c>
      <c r="B16" s="1" t="s">
        <v>236</v>
      </c>
      <c r="C16" s="7">
        <v>1</v>
      </c>
      <c r="D16" s="2">
        <v>50</v>
      </c>
      <c r="E16" s="2">
        <v>8</v>
      </c>
      <c r="F16" s="2">
        <f t="shared" si="6"/>
        <v>58</v>
      </c>
      <c r="G16" s="19">
        <v>6</v>
      </c>
      <c r="H16" s="19">
        <v>0</v>
      </c>
      <c r="I16" s="19">
        <v>6</v>
      </c>
      <c r="J16" s="19">
        <v>14</v>
      </c>
      <c r="K16" s="19">
        <v>17</v>
      </c>
      <c r="L16" s="19">
        <v>31</v>
      </c>
      <c r="M16" s="2">
        <v>88</v>
      </c>
      <c r="N16" s="2">
        <v>0</v>
      </c>
      <c r="O16" s="2">
        <v>100</v>
      </c>
      <c r="P16" s="2">
        <v>19</v>
      </c>
      <c r="Q16" s="2">
        <v>22</v>
      </c>
      <c r="R16" s="2">
        <v>8</v>
      </c>
      <c r="S16" s="2">
        <v>8</v>
      </c>
      <c r="T16" s="2">
        <v>52</v>
      </c>
      <c r="U16" s="23"/>
      <c r="V16" s="23">
        <f t="shared" si="7"/>
        <v>0</v>
      </c>
      <c r="W16" s="23">
        <f t="shared" si="7"/>
        <v>0</v>
      </c>
      <c r="X16" s="23">
        <f t="shared" si="7"/>
        <v>1</v>
      </c>
      <c r="Y16" s="18">
        <v>0</v>
      </c>
      <c r="Z16" s="2">
        <v>0</v>
      </c>
      <c r="AA16" s="18">
        <v>33</v>
      </c>
      <c r="AB16" s="22" t="s">
        <v>141</v>
      </c>
      <c r="AC16" s="1" t="s">
        <v>146</v>
      </c>
      <c r="AD16" s="1" t="s">
        <v>151</v>
      </c>
      <c r="AE16" s="2">
        <v>4</v>
      </c>
      <c r="AF16" s="1" t="s">
        <v>5</v>
      </c>
      <c r="AG16" s="2">
        <v>1</v>
      </c>
      <c r="AH16" s="1" t="s">
        <v>7</v>
      </c>
      <c r="AI16" s="2">
        <v>0</v>
      </c>
      <c r="AJ16" s="1" t="s">
        <v>38</v>
      </c>
      <c r="AK16" s="11" t="s">
        <v>172</v>
      </c>
      <c r="AL16" s="2">
        <v>1</v>
      </c>
      <c r="AM16" s="1" t="s">
        <v>66</v>
      </c>
      <c r="AN16" s="1" t="s">
        <v>67</v>
      </c>
      <c r="AO16" s="2">
        <v>5</v>
      </c>
      <c r="AP16" s="1" t="s">
        <v>68</v>
      </c>
      <c r="AQ16" s="1" t="s">
        <v>69</v>
      </c>
      <c r="AR16" s="1" t="s">
        <v>70</v>
      </c>
      <c r="AS16" s="1" t="s">
        <v>36</v>
      </c>
      <c r="AT16" s="2">
        <v>6</v>
      </c>
    </row>
    <row r="17" spans="1:46" ht="13.5" customHeight="1" x14ac:dyDescent="0.2">
      <c r="A17" s="1">
        <v>932101</v>
      </c>
      <c r="B17" s="1" t="s">
        <v>210</v>
      </c>
      <c r="C17" s="7">
        <v>1</v>
      </c>
      <c r="D17" s="2">
        <v>4</v>
      </c>
      <c r="E17" s="2">
        <v>2</v>
      </c>
      <c r="F17" s="2">
        <f t="shared" si="6"/>
        <v>6</v>
      </c>
      <c r="G17" s="19">
        <v>4</v>
      </c>
      <c r="H17" s="19">
        <v>3</v>
      </c>
      <c r="I17" s="19">
        <v>7</v>
      </c>
      <c r="J17" s="19">
        <v>7</v>
      </c>
      <c r="K17" s="19">
        <v>10</v>
      </c>
      <c r="L17" s="19">
        <v>17</v>
      </c>
      <c r="M17" s="2">
        <v>0</v>
      </c>
      <c r="N17" s="2">
        <v>25</v>
      </c>
      <c r="O17" s="2">
        <v>35</v>
      </c>
      <c r="P17" s="2">
        <v>50</v>
      </c>
      <c r="Q17" s="2">
        <v>66</v>
      </c>
      <c r="R17" s="2">
        <v>86</v>
      </c>
      <c r="S17" s="2">
        <v>85</v>
      </c>
      <c r="T17" s="2">
        <v>52</v>
      </c>
      <c r="U17" s="23"/>
      <c r="V17" s="23">
        <f t="shared" si="7"/>
        <v>1</v>
      </c>
      <c r="W17" s="23">
        <f t="shared" si="7"/>
        <v>1</v>
      </c>
      <c r="X17" s="23">
        <f t="shared" si="7"/>
        <v>3</v>
      </c>
      <c r="Y17" s="18">
        <v>33</v>
      </c>
      <c r="Z17" s="2">
        <v>25</v>
      </c>
      <c r="AA17" s="18">
        <v>100</v>
      </c>
      <c r="AB17" s="22" t="s">
        <v>137</v>
      </c>
      <c r="AC17" s="1" t="s">
        <v>146</v>
      </c>
      <c r="AD17" s="1" t="s">
        <v>153</v>
      </c>
      <c r="AE17" s="2">
        <v>2</v>
      </c>
      <c r="AF17" s="1" t="s">
        <v>22</v>
      </c>
      <c r="AG17" s="2">
        <v>0</v>
      </c>
      <c r="AH17" s="1" t="s">
        <v>7</v>
      </c>
      <c r="AI17" s="2">
        <v>0</v>
      </c>
      <c r="AJ17" s="1" t="s">
        <v>31</v>
      </c>
      <c r="AK17" s="11" t="s">
        <v>163</v>
      </c>
      <c r="AL17" s="2">
        <v>4</v>
      </c>
      <c r="AM17" s="1" t="s">
        <v>80</v>
      </c>
      <c r="AN17" s="1" t="s">
        <v>45</v>
      </c>
      <c r="AO17" s="2">
        <v>4</v>
      </c>
      <c r="AP17" s="1" t="s">
        <v>81</v>
      </c>
      <c r="AQ17" s="1" t="s">
        <v>82</v>
      </c>
      <c r="AR17" s="1" t="s">
        <v>83</v>
      </c>
      <c r="AS17" s="1" t="s">
        <v>20</v>
      </c>
      <c r="AT17" s="2">
        <v>2</v>
      </c>
    </row>
    <row r="18" spans="1:46" ht="13.5" customHeight="1" x14ac:dyDescent="0.2">
      <c r="A18" s="1">
        <v>103194</v>
      </c>
      <c r="B18" s="1" t="s">
        <v>212</v>
      </c>
      <c r="C18" s="7">
        <v>1</v>
      </c>
      <c r="D18" s="2">
        <v>5</v>
      </c>
      <c r="E18" s="2">
        <v>5</v>
      </c>
      <c r="F18" s="2">
        <f t="shared" ref="F18" si="8">D18+E18</f>
        <v>10</v>
      </c>
      <c r="G18" s="19">
        <v>2</v>
      </c>
      <c r="H18" s="19">
        <v>7</v>
      </c>
      <c r="I18" s="19">
        <v>9</v>
      </c>
      <c r="J18" s="19">
        <v>13</v>
      </c>
      <c r="K18" s="19">
        <v>18</v>
      </c>
      <c r="L18" s="19">
        <v>31</v>
      </c>
      <c r="M18" s="2">
        <v>72</v>
      </c>
      <c r="N18" s="2">
        <v>56</v>
      </c>
      <c r="O18" s="2">
        <v>31</v>
      </c>
      <c r="P18" s="2">
        <v>50</v>
      </c>
      <c r="Q18" s="2">
        <v>53</v>
      </c>
      <c r="R18" s="2">
        <v>80</v>
      </c>
      <c r="S18" s="2">
        <v>77</v>
      </c>
      <c r="T18" s="2">
        <v>59</v>
      </c>
      <c r="U18" s="23"/>
      <c r="V18" s="23">
        <f>IF(Y18=0,0,IF(Y18&lt;=33,1,IF(Y18&lt;=67, 2, 3)))</f>
        <v>1</v>
      </c>
      <c r="W18" s="23">
        <f>IF(Z18=0,0,IF(Z18&lt;=33,1,IF(Z18&lt;=67, 2, 3)))</f>
        <v>1</v>
      </c>
      <c r="X18" s="23">
        <f>IF(AA18=0,0,IF(AA18&lt;=33,1,IF(AA18&lt;=67, 2, 3)))</f>
        <v>0</v>
      </c>
      <c r="Y18" s="18">
        <v>17</v>
      </c>
      <c r="Z18" s="2">
        <v>33</v>
      </c>
      <c r="AA18" s="18">
        <v>0</v>
      </c>
      <c r="AB18" s="22" t="s">
        <v>139</v>
      </c>
      <c r="AC18" s="1" t="s">
        <v>146</v>
      </c>
      <c r="AD18" s="1" t="s">
        <v>154</v>
      </c>
      <c r="AE18" s="2">
        <v>5</v>
      </c>
      <c r="AF18" s="1" t="s">
        <v>22</v>
      </c>
      <c r="AG18" s="2">
        <v>0</v>
      </c>
      <c r="AH18" s="1" t="s">
        <v>7</v>
      </c>
      <c r="AI18" s="2">
        <v>0</v>
      </c>
      <c r="AJ18" s="1" t="s">
        <v>75</v>
      </c>
      <c r="AK18" s="11" t="s">
        <v>171</v>
      </c>
      <c r="AL18" s="2">
        <v>0</v>
      </c>
      <c r="AM18" s="1" t="s">
        <v>62</v>
      </c>
      <c r="AN18" s="1" t="s">
        <v>45</v>
      </c>
      <c r="AO18" s="2">
        <v>4</v>
      </c>
      <c r="AP18" s="1" t="s">
        <v>97</v>
      </c>
      <c r="AQ18" s="1" t="s">
        <v>98</v>
      </c>
      <c r="AR18" s="1" t="s">
        <v>99</v>
      </c>
      <c r="AS18" s="1" t="s">
        <v>43</v>
      </c>
      <c r="AT18" s="2">
        <v>5</v>
      </c>
    </row>
    <row r="19" spans="1:46" ht="13.5" customHeight="1" x14ac:dyDescent="0.2">
      <c r="A19" s="1">
        <v>807290</v>
      </c>
      <c r="B19" s="1" t="s">
        <v>214</v>
      </c>
      <c r="C19" s="7">
        <v>1</v>
      </c>
      <c r="D19" s="2">
        <v>2</v>
      </c>
      <c r="E19" s="2">
        <v>7</v>
      </c>
      <c r="F19" s="2">
        <f t="shared" ref="F19:F20" si="9">D19+E19</f>
        <v>9</v>
      </c>
      <c r="G19" s="19">
        <v>3</v>
      </c>
      <c r="H19" s="19">
        <v>3</v>
      </c>
      <c r="I19" s="19">
        <v>6</v>
      </c>
      <c r="J19" s="19">
        <v>14</v>
      </c>
      <c r="K19" s="19">
        <v>16</v>
      </c>
      <c r="L19" s="19">
        <v>30</v>
      </c>
      <c r="M19" s="2">
        <v>74</v>
      </c>
      <c r="N19" s="2">
        <v>31</v>
      </c>
      <c r="O19" s="2">
        <v>38</v>
      </c>
      <c r="P19" s="2">
        <v>14</v>
      </c>
      <c r="Q19" s="2">
        <v>11</v>
      </c>
      <c r="R19" s="2">
        <v>3</v>
      </c>
      <c r="S19" s="2">
        <v>0</v>
      </c>
      <c r="T19" s="2">
        <v>56</v>
      </c>
      <c r="U19" s="23"/>
      <c r="V19" s="23">
        <f t="shared" ref="V19:X20" si="10">IF(Y19=0,0,IF(Y19&lt;=33,1,IF(Y19&lt;=67, 2, 3)))</f>
        <v>1</v>
      </c>
      <c r="W19" s="23">
        <f t="shared" si="10"/>
        <v>0</v>
      </c>
      <c r="X19" s="23">
        <f t="shared" si="10"/>
        <v>3</v>
      </c>
      <c r="Y19" s="18">
        <v>17</v>
      </c>
      <c r="Z19" s="2">
        <v>0</v>
      </c>
      <c r="AA19" s="18">
        <v>100</v>
      </c>
      <c r="AB19" s="22" t="s">
        <v>137</v>
      </c>
      <c r="AC19" s="1" t="s">
        <v>146</v>
      </c>
      <c r="AD19" s="1" t="s">
        <v>153</v>
      </c>
      <c r="AE19" s="2">
        <v>2</v>
      </c>
      <c r="AF19" s="1" t="s">
        <v>22</v>
      </c>
      <c r="AG19" s="2">
        <v>0</v>
      </c>
      <c r="AH19" s="1" t="s">
        <v>7</v>
      </c>
      <c r="AI19" s="2">
        <v>0</v>
      </c>
      <c r="AJ19" s="1" t="s">
        <v>38</v>
      </c>
      <c r="AK19" s="11" t="s">
        <v>172</v>
      </c>
      <c r="AL19" s="2">
        <v>1</v>
      </c>
      <c r="AM19" s="1" t="s">
        <v>103</v>
      </c>
      <c r="AN19" s="1" t="s">
        <v>12</v>
      </c>
      <c r="AO19" s="2">
        <v>6</v>
      </c>
      <c r="AP19" s="1" t="s">
        <v>104</v>
      </c>
      <c r="AQ19" s="1" t="s">
        <v>105</v>
      </c>
      <c r="AR19" s="1" t="s">
        <v>106</v>
      </c>
      <c r="AS19" s="1" t="s">
        <v>51</v>
      </c>
      <c r="AT19" s="2">
        <v>1</v>
      </c>
    </row>
    <row r="20" spans="1:46" ht="13.5" customHeight="1" x14ac:dyDescent="0.2">
      <c r="A20" s="1">
        <v>690179</v>
      </c>
      <c r="B20" s="1" t="s">
        <v>217</v>
      </c>
      <c r="C20" s="7">
        <v>1</v>
      </c>
      <c r="D20" s="2">
        <v>50</v>
      </c>
      <c r="E20" s="2">
        <v>5</v>
      </c>
      <c r="F20" s="2">
        <f t="shared" si="9"/>
        <v>55</v>
      </c>
      <c r="G20" s="19">
        <v>3</v>
      </c>
      <c r="H20" s="19">
        <v>8</v>
      </c>
      <c r="I20" s="19">
        <v>11</v>
      </c>
      <c r="J20" s="19">
        <v>13</v>
      </c>
      <c r="K20" s="19">
        <v>17</v>
      </c>
      <c r="L20" s="19">
        <v>30</v>
      </c>
      <c r="M20" s="2">
        <v>81</v>
      </c>
      <c r="N20" s="2">
        <v>56</v>
      </c>
      <c r="O20" s="2">
        <v>46</v>
      </c>
      <c r="P20" s="2">
        <v>30</v>
      </c>
      <c r="Q20" s="2">
        <v>16</v>
      </c>
      <c r="R20" s="2">
        <v>27</v>
      </c>
      <c r="S20" s="2">
        <v>15</v>
      </c>
      <c r="T20" s="2">
        <v>44</v>
      </c>
      <c r="U20" s="23"/>
      <c r="V20" s="23">
        <f t="shared" si="10"/>
        <v>1</v>
      </c>
      <c r="W20" s="23">
        <f t="shared" si="10"/>
        <v>1</v>
      </c>
      <c r="X20" s="23">
        <f t="shared" si="10"/>
        <v>1</v>
      </c>
      <c r="Y20" s="18">
        <v>17</v>
      </c>
      <c r="Z20" s="2">
        <v>33</v>
      </c>
      <c r="AA20" s="18">
        <v>33</v>
      </c>
      <c r="AB20" s="22" t="s">
        <v>138</v>
      </c>
      <c r="AC20" s="1" t="s">
        <v>146</v>
      </c>
      <c r="AD20" s="1" t="s">
        <v>153</v>
      </c>
      <c r="AE20" s="2">
        <v>2</v>
      </c>
      <c r="AF20" s="1" t="s">
        <v>5</v>
      </c>
      <c r="AG20" s="2">
        <v>1</v>
      </c>
      <c r="AH20" s="1" t="s">
        <v>7</v>
      </c>
      <c r="AI20" s="2">
        <v>0</v>
      </c>
      <c r="AJ20" s="1" t="s">
        <v>75</v>
      </c>
      <c r="AK20" s="11" t="s">
        <v>171</v>
      </c>
      <c r="AL20" s="2">
        <v>0</v>
      </c>
      <c r="AM20" s="1" t="s">
        <v>39</v>
      </c>
      <c r="AN20" s="1" t="s">
        <v>45</v>
      </c>
      <c r="AO20" s="2">
        <v>4</v>
      </c>
      <c r="AP20" s="1" t="s">
        <v>113</v>
      </c>
      <c r="AQ20" s="1" t="s">
        <v>114</v>
      </c>
      <c r="AR20" s="1" t="s">
        <v>115</v>
      </c>
      <c r="AS20" s="1" t="s">
        <v>20</v>
      </c>
      <c r="AT20" s="2">
        <v>2</v>
      </c>
    </row>
  </sheetData>
  <sortState xmlns:xlrd2="http://schemas.microsoft.com/office/spreadsheetml/2017/richdata2" ref="A2:AT29">
    <sortCondition descending="1" ref="C2:C29"/>
  </sortState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2C411-8C4B-48FA-8D66-9CA7E387DD0B}">
  <dimension ref="A1:AS45"/>
  <sheetViews>
    <sheetView workbookViewId="0">
      <pane ySplit="1" topLeftCell="A17" activePane="bottomLeft" state="frozen"/>
      <selection pane="bottomLeft" activeCell="O45" sqref="O45"/>
    </sheetView>
  </sheetViews>
  <sheetFormatPr defaultRowHeight="12.75" x14ac:dyDescent="0.2"/>
  <cols>
    <col min="1" max="1" width="7.7109375" customWidth="1"/>
    <col min="2" max="2" width="24.28515625" customWidth="1"/>
    <col min="3" max="3" width="6.28515625" customWidth="1"/>
    <col min="4" max="26" width="7.42578125" customWidth="1"/>
    <col min="27" max="27" width="20.7109375" style="23" customWidth="1"/>
    <col min="28" max="28" width="12.140625" customWidth="1"/>
    <col min="29" max="29" width="14.28515625" customWidth="1"/>
    <col min="30" max="31" width="9.85546875" customWidth="1"/>
    <col min="32" max="32" width="13" customWidth="1"/>
    <col min="33" max="33" width="20.7109375" customWidth="1"/>
    <col min="34" max="34" width="12.85546875" customWidth="1"/>
    <col min="35" max="35" width="64.85546875" customWidth="1"/>
    <col min="36" max="36" width="28.7109375" style="12" customWidth="1"/>
    <col min="37" max="37" width="16.5703125" customWidth="1"/>
    <col min="38" max="38" width="41.140625" customWidth="1"/>
    <col min="39" max="39" width="30.5703125" customWidth="1"/>
    <col min="40" max="40" width="15.28515625" customWidth="1"/>
    <col min="41" max="43" width="50" customWidth="1"/>
    <col min="44" max="44" width="20.42578125" customWidth="1"/>
    <col min="45" max="45" width="12.42578125" customWidth="1"/>
  </cols>
  <sheetData>
    <row r="1" spans="1:45" s="5" customFormat="1" x14ac:dyDescent="0.2">
      <c r="A1" s="3" t="s">
        <v>0</v>
      </c>
      <c r="B1" s="21" t="s">
        <v>194</v>
      </c>
      <c r="C1" s="24" t="s">
        <v>237</v>
      </c>
      <c r="D1" s="18" t="s">
        <v>123</v>
      </c>
      <c r="E1" s="2" t="s">
        <v>124</v>
      </c>
      <c r="F1" s="6" t="s">
        <v>223</v>
      </c>
      <c r="G1" s="17" t="s">
        <v>224</v>
      </c>
      <c r="H1" s="17" t="s">
        <v>225</v>
      </c>
      <c r="I1" s="17" t="s">
        <v>226</v>
      </c>
      <c r="J1" s="17" t="s">
        <v>227</v>
      </c>
      <c r="K1" s="17" t="s">
        <v>228</v>
      </c>
      <c r="L1" s="17" t="s">
        <v>229</v>
      </c>
      <c r="M1" s="2" t="s">
        <v>125</v>
      </c>
      <c r="N1" s="2" t="s">
        <v>126</v>
      </c>
      <c r="O1" s="2" t="s">
        <v>127</v>
      </c>
      <c r="P1" s="2" t="s">
        <v>128</v>
      </c>
      <c r="Q1" s="2" t="s">
        <v>129</v>
      </c>
      <c r="R1" s="2" t="s">
        <v>130</v>
      </c>
      <c r="S1" s="2" t="s">
        <v>131</v>
      </c>
      <c r="T1" s="7" t="s">
        <v>132</v>
      </c>
      <c r="U1" s="7">
        <v>1.2</v>
      </c>
      <c r="V1" s="7">
        <v>4.2</v>
      </c>
      <c r="W1" s="7">
        <v>4.3</v>
      </c>
      <c r="X1" s="20" t="s">
        <v>230</v>
      </c>
      <c r="Y1" s="20" t="s">
        <v>231</v>
      </c>
      <c r="Z1" s="20" t="s">
        <v>232</v>
      </c>
      <c r="AA1" s="22" t="s">
        <v>2</v>
      </c>
      <c r="AB1" s="3" t="s">
        <v>147</v>
      </c>
      <c r="AC1" s="3" t="s">
        <v>238</v>
      </c>
      <c r="AD1" s="4" t="s">
        <v>3</v>
      </c>
      <c r="AE1" s="3" t="s">
        <v>239</v>
      </c>
      <c r="AF1" s="4" t="s">
        <v>4</v>
      </c>
      <c r="AG1" s="3" t="s">
        <v>240</v>
      </c>
      <c r="AH1" s="4" t="s">
        <v>6</v>
      </c>
      <c r="AI1" s="3" t="s">
        <v>162</v>
      </c>
      <c r="AJ1" s="10" t="s">
        <v>170</v>
      </c>
      <c r="AK1" s="4" t="s">
        <v>241</v>
      </c>
      <c r="AL1" s="3" t="s">
        <v>9</v>
      </c>
      <c r="AM1" s="3" t="s">
        <v>242</v>
      </c>
      <c r="AN1" s="4" t="s">
        <v>11</v>
      </c>
      <c r="AO1" s="3" t="s">
        <v>13</v>
      </c>
      <c r="AP1" s="3" t="s">
        <v>15</v>
      </c>
      <c r="AQ1" s="3" t="s">
        <v>17</v>
      </c>
      <c r="AR1" s="3" t="s">
        <v>19</v>
      </c>
      <c r="AS1" s="4" t="s">
        <v>243</v>
      </c>
    </row>
    <row r="2" spans="1:45" ht="13.5" customHeight="1" x14ac:dyDescent="0.2">
      <c r="A2" s="1">
        <v>61046</v>
      </c>
      <c r="B2" s="1" t="s">
        <v>205</v>
      </c>
      <c r="C2" s="7">
        <v>3</v>
      </c>
      <c r="D2" s="2">
        <v>50</v>
      </c>
      <c r="E2" s="2">
        <v>5</v>
      </c>
      <c r="F2" s="2">
        <f>D2+E2</f>
        <v>55</v>
      </c>
      <c r="G2" s="19">
        <v>4</v>
      </c>
      <c r="H2" s="19">
        <v>6</v>
      </c>
      <c r="I2" s="19">
        <v>10</v>
      </c>
      <c r="J2" s="19">
        <v>8</v>
      </c>
      <c r="K2" s="19">
        <v>14</v>
      </c>
      <c r="L2" s="19">
        <v>22</v>
      </c>
      <c r="M2" s="2">
        <v>63</v>
      </c>
      <c r="N2" s="2">
        <v>31</v>
      </c>
      <c r="O2" s="2">
        <v>62</v>
      </c>
      <c r="P2" s="2">
        <v>21</v>
      </c>
      <c r="Q2" s="2">
        <v>11</v>
      </c>
      <c r="R2" s="2">
        <v>10</v>
      </c>
      <c r="S2" s="2">
        <v>12</v>
      </c>
      <c r="T2" s="2">
        <v>30</v>
      </c>
      <c r="U2" s="23">
        <f t="shared" ref="U2:W17" si="0">IF(X2=0,0,IF(X2&lt;=33,1,IF(X2&lt;=67, 2, 3)))</f>
        <v>1</v>
      </c>
      <c r="V2" s="23">
        <f t="shared" si="0"/>
        <v>0</v>
      </c>
      <c r="W2" s="23">
        <f t="shared" si="0"/>
        <v>0</v>
      </c>
      <c r="X2" s="18">
        <v>17</v>
      </c>
      <c r="Y2" s="2">
        <v>0</v>
      </c>
      <c r="Z2" s="18">
        <v>0</v>
      </c>
      <c r="AA2" s="22" t="s">
        <v>37</v>
      </c>
      <c r="AB2" s="1" t="s">
        <v>145</v>
      </c>
      <c r="AC2" s="1" t="s">
        <v>151</v>
      </c>
      <c r="AD2" s="2">
        <v>4</v>
      </c>
      <c r="AE2" s="1" t="s">
        <v>22</v>
      </c>
      <c r="AF2" s="2">
        <v>0</v>
      </c>
      <c r="AG2" s="1" t="s">
        <v>7</v>
      </c>
      <c r="AH2" s="2">
        <v>0</v>
      </c>
      <c r="AI2" s="1" t="s">
        <v>38</v>
      </c>
      <c r="AJ2" s="11" t="s">
        <v>172</v>
      </c>
      <c r="AK2" s="2">
        <v>1</v>
      </c>
      <c r="AL2" s="1" t="s">
        <v>39</v>
      </c>
      <c r="AM2" s="1" t="s">
        <v>12</v>
      </c>
      <c r="AN2" s="2">
        <v>6</v>
      </c>
      <c r="AO2" s="1" t="s">
        <v>40</v>
      </c>
      <c r="AP2" s="1" t="s">
        <v>41</v>
      </c>
      <c r="AQ2" s="1" t="s">
        <v>42</v>
      </c>
      <c r="AR2" s="1" t="s">
        <v>43</v>
      </c>
      <c r="AS2" s="2">
        <v>5</v>
      </c>
    </row>
    <row r="3" spans="1:45" ht="13.5" customHeight="1" x14ac:dyDescent="0.2">
      <c r="A3" s="1">
        <v>374328</v>
      </c>
      <c r="B3" s="1" t="s">
        <v>209</v>
      </c>
      <c r="C3" s="7">
        <v>3</v>
      </c>
      <c r="D3" s="2">
        <v>50</v>
      </c>
      <c r="E3" s="2">
        <v>9</v>
      </c>
      <c r="F3" s="2">
        <f t="shared" ref="F3:F20" si="1">D3+E3</f>
        <v>59</v>
      </c>
      <c r="G3" s="19">
        <v>4</v>
      </c>
      <c r="H3" s="19">
        <v>5</v>
      </c>
      <c r="I3" s="19">
        <v>9</v>
      </c>
      <c r="J3" s="19">
        <v>11</v>
      </c>
      <c r="K3" s="19">
        <v>13</v>
      </c>
      <c r="L3" s="19">
        <v>24</v>
      </c>
      <c r="M3" s="2">
        <v>79</v>
      </c>
      <c r="N3" s="2">
        <v>44</v>
      </c>
      <c r="O3" s="2">
        <v>46</v>
      </c>
      <c r="P3" s="2">
        <v>20</v>
      </c>
      <c r="Q3" s="2">
        <v>11</v>
      </c>
      <c r="R3" s="2">
        <v>20</v>
      </c>
      <c r="S3" s="2">
        <v>12</v>
      </c>
      <c r="T3" s="2">
        <v>22</v>
      </c>
      <c r="U3" s="23">
        <f t="shared" si="0"/>
        <v>1</v>
      </c>
      <c r="V3" s="23">
        <f t="shared" si="0"/>
        <v>1</v>
      </c>
      <c r="W3" s="23">
        <f t="shared" si="0"/>
        <v>1</v>
      </c>
      <c r="X3" s="18">
        <v>17</v>
      </c>
      <c r="Y3" s="2">
        <v>33</v>
      </c>
      <c r="Z3" s="18">
        <v>33</v>
      </c>
      <c r="AA3" s="22" t="s">
        <v>137</v>
      </c>
      <c r="AB3" s="1" t="s">
        <v>146</v>
      </c>
      <c r="AC3" s="1" t="s">
        <v>151</v>
      </c>
      <c r="AD3" s="2">
        <v>4</v>
      </c>
      <c r="AE3" s="1" t="s">
        <v>5</v>
      </c>
      <c r="AF3" s="2">
        <v>1</v>
      </c>
      <c r="AG3" s="1" t="s">
        <v>7</v>
      </c>
      <c r="AH3" s="2">
        <v>0</v>
      </c>
      <c r="AI3" s="1" t="s">
        <v>75</v>
      </c>
      <c r="AJ3" s="11" t="s">
        <v>171</v>
      </c>
      <c r="AK3" s="2">
        <v>0</v>
      </c>
      <c r="AL3" s="1" t="s">
        <v>76</v>
      </c>
      <c r="AM3" s="1" t="s">
        <v>12</v>
      </c>
      <c r="AN3" s="2">
        <v>6</v>
      </c>
      <c r="AO3" s="1" t="s">
        <v>77</v>
      </c>
      <c r="AP3" s="1" t="s">
        <v>78</v>
      </c>
      <c r="AQ3" s="1" t="s">
        <v>79</v>
      </c>
      <c r="AR3" s="1" t="s">
        <v>43</v>
      </c>
      <c r="AS3" s="2">
        <v>5</v>
      </c>
    </row>
    <row r="4" spans="1:45" ht="13.5" customHeight="1" x14ac:dyDescent="0.2">
      <c r="A4" s="1">
        <v>144707</v>
      </c>
      <c r="B4" s="1" t="s">
        <v>216</v>
      </c>
      <c r="C4" s="7">
        <v>3</v>
      </c>
      <c r="D4" s="2">
        <v>50</v>
      </c>
      <c r="E4" s="2">
        <v>8</v>
      </c>
      <c r="F4" s="2">
        <f t="shared" si="1"/>
        <v>58</v>
      </c>
      <c r="G4" s="19">
        <v>3</v>
      </c>
      <c r="H4" s="19">
        <v>13</v>
      </c>
      <c r="I4" s="19">
        <v>16</v>
      </c>
      <c r="J4" s="19">
        <v>5</v>
      </c>
      <c r="K4" s="19">
        <v>15</v>
      </c>
      <c r="L4" s="19">
        <v>20</v>
      </c>
      <c r="M4" s="2">
        <v>30</v>
      </c>
      <c r="N4" s="2">
        <v>94</v>
      </c>
      <c r="O4" s="2">
        <v>69</v>
      </c>
      <c r="P4" s="2">
        <v>37</v>
      </c>
      <c r="Q4" s="2">
        <v>5</v>
      </c>
      <c r="R4" s="2">
        <v>23</v>
      </c>
      <c r="S4" s="2">
        <v>15</v>
      </c>
      <c r="T4" s="2">
        <v>41</v>
      </c>
      <c r="U4" s="23">
        <f t="shared" si="0"/>
        <v>3</v>
      </c>
      <c r="V4" s="23">
        <f t="shared" si="0"/>
        <v>2</v>
      </c>
      <c r="W4" s="23">
        <f t="shared" si="0"/>
        <v>0</v>
      </c>
      <c r="X4" s="18">
        <v>83</v>
      </c>
      <c r="Y4" s="2">
        <v>67</v>
      </c>
      <c r="Z4" s="18">
        <v>0</v>
      </c>
      <c r="AA4" s="22" t="s">
        <v>137</v>
      </c>
      <c r="AB4" s="1" t="s">
        <v>146</v>
      </c>
      <c r="AC4" s="1" t="s">
        <v>154</v>
      </c>
      <c r="AD4" s="2">
        <v>5</v>
      </c>
      <c r="AE4" s="1" t="s">
        <v>5</v>
      </c>
      <c r="AF4" s="2">
        <v>1</v>
      </c>
      <c r="AG4" s="1" t="s">
        <v>7</v>
      </c>
      <c r="AH4" s="2">
        <v>0</v>
      </c>
      <c r="AI4" s="1" t="s">
        <v>24</v>
      </c>
      <c r="AJ4" s="11" t="s">
        <v>173</v>
      </c>
      <c r="AK4" s="2">
        <v>3</v>
      </c>
      <c r="AL4" s="1" t="s">
        <v>108</v>
      </c>
      <c r="AM4" s="1" t="s">
        <v>63</v>
      </c>
      <c r="AN4" s="2">
        <v>10</v>
      </c>
      <c r="AO4" s="1" t="s">
        <v>109</v>
      </c>
      <c r="AP4" s="1" t="s">
        <v>110</v>
      </c>
      <c r="AQ4" s="1" t="s">
        <v>111</v>
      </c>
      <c r="AR4" s="1" t="s">
        <v>43</v>
      </c>
      <c r="AS4" s="2">
        <v>5</v>
      </c>
    </row>
    <row r="5" spans="1:45" ht="13.5" customHeight="1" x14ac:dyDescent="0.2">
      <c r="A5" s="1">
        <v>865260</v>
      </c>
      <c r="B5" s="1" t="s">
        <v>218</v>
      </c>
      <c r="C5" s="7">
        <v>3</v>
      </c>
      <c r="D5" s="2">
        <v>50</v>
      </c>
      <c r="E5" s="2">
        <v>10</v>
      </c>
      <c r="F5" s="2">
        <f t="shared" si="1"/>
        <v>60</v>
      </c>
      <c r="G5" s="19">
        <v>0</v>
      </c>
      <c r="H5" s="19">
        <v>3</v>
      </c>
      <c r="I5" s="19">
        <v>3</v>
      </c>
      <c r="J5" s="19">
        <v>7</v>
      </c>
      <c r="K5" s="19">
        <v>19</v>
      </c>
      <c r="L5" s="19">
        <v>26</v>
      </c>
      <c r="M5" s="2">
        <v>30</v>
      </c>
      <c r="N5" s="2">
        <v>31</v>
      </c>
      <c r="O5" s="2">
        <v>15</v>
      </c>
      <c r="P5" s="2">
        <v>33</v>
      </c>
      <c r="Q5" s="2">
        <v>47</v>
      </c>
      <c r="R5" s="2">
        <v>53</v>
      </c>
      <c r="S5" s="2">
        <v>62</v>
      </c>
      <c r="T5" s="2">
        <v>70</v>
      </c>
      <c r="U5" s="23">
        <f t="shared" si="0"/>
        <v>1</v>
      </c>
      <c r="V5" s="23">
        <f t="shared" si="0"/>
        <v>1</v>
      </c>
      <c r="W5" s="23">
        <f t="shared" si="0"/>
        <v>1</v>
      </c>
      <c r="X5" s="18">
        <v>17</v>
      </c>
      <c r="Y5" s="2">
        <v>33</v>
      </c>
      <c r="Z5" s="18">
        <v>33</v>
      </c>
      <c r="AA5" s="22" t="s">
        <v>144</v>
      </c>
      <c r="AB5" s="1" t="s">
        <v>146</v>
      </c>
      <c r="AC5" s="1" t="s">
        <v>154</v>
      </c>
      <c r="AD5" s="2">
        <v>5</v>
      </c>
      <c r="AE5" s="1" t="s">
        <v>22</v>
      </c>
      <c r="AF5" s="2">
        <v>0</v>
      </c>
      <c r="AG5" s="1" t="s">
        <v>7</v>
      </c>
      <c r="AH5" s="2">
        <v>0</v>
      </c>
      <c r="AI5" s="1" t="s">
        <v>31</v>
      </c>
      <c r="AJ5" s="11" t="s">
        <v>163</v>
      </c>
      <c r="AK5" s="2">
        <v>4</v>
      </c>
      <c r="AL5" s="1" t="s">
        <v>116</v>
      </c>
      <c r="AM5" s="1" t="s">
        <v>63</v>
      </c>
      <c r="AN5" s="2">
        <v>10</v>
      </c>
      <c r="AO5" s="1" t="s">
        <v>117</v>
      </c>
      <c r="AP5" s="1" t="s">
        <v>118</v>
      </c>
      <c r="AQ5" s="1" t="s">
        <v>119</v>
      </c>
      <c r="AR5" s="1" t="s">
        <v>36</v>
      </c>
      <c r="AS5" s="2">
        <v>6</v>
      </c>
    </row>
    <row r="6" spans="1:45" ht="13.5" customHeight="1" x14ac:dyDescent="0.2">
      <c r="A6" s="1">
        <v>530476</v>
      </c>
      <c r="B6" s="1" t="s">
        <v>233</v>
      </c>
      <c r="C6" s="7">
        <v>3</v>
      </c>
      <c r="D6" s="2">
        <v>50</v>
      </c>
      <c r="E6" s="2">
        <v>47</v>
      </c>
      <c r="F6" s="2">
        <f t="shared" si="1"/>
        <v>97</v>
      </c>
      <c r="G6" s="19">
        <v>3</v>
      </c>
      <c r="H6" s="19">
        <v>7</v>
      </c>
      <c r="I6" s="19">
        <v>10</v>
      </c>
      <c r="J6" s="19">
        <v>3</v>
      </c>
      <c r="K6" s="19">
        <v>17</v>
      </c>
      <c r="L6" s="19">
        <v>20</v>
      </c>
      <c r="M6" s="2">
        <v>21</v>
      </c>
      <c r="N6" s="2">
        <v>44</v>
      </c>
      <c r="O6" s="2">
        <v>62</v>
      </c>
      <c r="P6" s="2">
        <v>47</v>
      </c>
      <c r="Q6" s="2">
        <v>58</v>
      </c>
      <c r="R6" s="2">
        <v>53</v>
      </c>
      <c r="S6" s="2">
        <v>62</v>
      </c>
      <c r="T6" s="2">
        <v>37</v>
      </c>
      <c r="U6" s="23">
        <f t="shared" si="0"/>
        <v>1</v>
      </c>
      <c r="V6" s="23">
        <f t="shared" si="0"/>
        <v>1</v>
      </c>
      <c r="W6" s="23">
        <f t="shared" si="0"/>
        <v>0</v>
      </c>
      <c r="X6" s="18">
        <v>17</v>
      </c>
      <c r="Y6" s="2">
        <v>33</v>
      </c>
      <c r="Z6" s="18">
        <v>0</v>
      </c>
      <c r="AA6" s="22" t="s">
        <v>137</v>
      </c>
      <c r="AB6" s="1" t="s">
        <v>146</v>
      </c>
      <c r="AC6" s="1" t="s">
        <v>156</v>
      </c>
      <c r="AD6" s="2">
        <v>6</v>
      </c>
      <c r="AE6" s="1" t="s">
        <v>5</v>
      </c>
      <c r="AF6" s="2">
        <v>1</v>
      </c>
      <c r="AG6" s="1" t="s">
        <v>7</v>
      </c>
      <c r="AH6" s="2">
        <v>0</v>
      </c>
      <c r="AI6" s="1" t="s">
        <v>38</v>
      </c>
      <c r="AJ6" s="11" t="s">
        <v>172</v>
      </c>
      <c r="AK6" s="2">
        <v>1</v>
      </c>
      <c r="AL6" s="1" t="s">
        <v>62</v>
      </c>
      <c r="AM6" s="1" t="s">
        <v>63</v>
      </c>
      <c r="AN6" s="2">
        <v>10</v>
      </c>
      <c r="AO6" s="1" t="s">
        <v>120</v>
      </c>
      <c r="AP6" s="1" t="s">
        <v>121</v>
      </c>
      <c r="AQ6" s="1" t="s">
        <v>122</v>
      </c>
      <c r="AR6" s="1" t="s">
        <v>64</v>
      </c>
      <c r="AS6" s="2">
        <v>7</v>
      </c>
    </row>
    <row r="7" spans="1:45" ht="13.5" customHeight="1" x14ac:dyDescent="0.2">
      <c r="A7" s="1">
        <v>942575</v>
      </c>
      <c r="B7" s="1" t="s">
        <v>204</v>
      </c>
      <c r="C7" s="7">
        <v>2</v>
      </c>
      <c r="D7" s="2">
        <v>16</v>
      </c>
      <c r="E7" s="2">
        <v>13</v>
      </c>
      <c r="F7" s="2">
        <f t="shared" si="1"/>
        <v>29</v>
      </c>
      <c r="G7" s="19">
        <v>5</v>
      </c>
      <c r="H7" s="19">
        <v>6</v>
      </c>
      <c r="I7" s="19">
        <v>11</v>
      </c>
      <c r="J7" s="19">
        <v>7</v>
      </c>
      <c r="K7" s="19">
        <v>20</v>
      </c>
      <c r="L7" s="19">
        <v>27</v>
      </c>
      <c r="M7" s="2">
        <v>40</v>
      </c>
      <c r="N7" s="2">
        <v>25</v>
      </c>
      <c r="O7" s="2">
        <v>62</v>
      </c>
      <c r="P7" s="2">
        <v>46</v>
      </c>
      <c r="Q7" s="2">
        <v>53</v>
      </c>
      <c r="R7" s="2">
        <v>77</v>
      </c>
      <c r="S7" s="2">
        <v>81</v>
      </c>
      <c r="T7" s="2">
        <v>59</v>
      </c>
      <c r="U7" s="23">
        <f t="shared" si="0"/>
        <v>2</v>
      </c>
      <c r="V7" s="23">
        <f t="shared" si="0"/>
        <v>1</v>
      </c>
      <c r="W7" s="23">
        <f t="shared" si="0"/>
        <v>2</v>
      </c>
      <c r="X7" s="18">
        <v>67</v>
      </c>
      <c r="Y7" s="2">
        <v>33</v>
      </c>
      <c r="Z7" s="18">
        <v>67</v>
      </c>
      <c r="AA7" s="22" t="s">
        <v>21</v>
      </c>
      <c r="AB7" s="1" t="s">
        <v>145</v>
      </c>
      <c r="AC7" s="1" t="s">
        <v>155</v>
      </c>
      <c r="AD7" s="2">
        <v>3</v>
      </c>
      <c r="AE7" s="1" t="s">
        <v>22</v>
      </c>
      <c r="AF7" s="2">
        <v>0</v>
      </c>
      <c r="AG7" s="1" t="s">
        <v>23</v>
      </c>
      <c r="AH7" s="2">
        <v>1</v>
      </c>
      <c r="AI7" s="1" t="s">
        <v>24</v>
      </c>
      <c r="AJ7" s="11" t="s">
        <v>173</v>
      </c>
      <c r="AK7" s="2">
        <v>3</v>
      </c>
      <c r="AL7" s="1" t="s">
        <v>25</v>
      </c>
      <c r="AM7" s="1" t="s">
        <v>12</v>
      </c>
      <c r="AN7" s="2">
        <v>6</v>
      </c>
      <c r="AO7" s="1" t="s">
        <v>26</v>
      </c>
      <c r="AP7" s="1" t="s">
        <v>27</v>
      </c>
      <c r="AQ7" s="1" t="s">
        <v>28</v>
      </c>
      <c r="AR7" s="1" t="s">
        <v>29</v>
      </c>
      <c r="AS7" s="2">
        <v>3</v>
      </c>
    </row>
    <row r="8" spans="1:45" ht="13.5" customHeight="1" x14ac:dyDescent="0.2">
      <c r="A8" s="1">
        <v>753307</v>
      </c>
      <c r="B8" s="1" t="s">
        <v>206</v>
      </c>
      <c r="C8" s="7">
        <v>2</v>
      </c>
      <c r="D8" s="2">
        <v>48</v>
      </c>
      <c r="E8" s="2">
        <v>6</v>
      </c>
      <c r="F8" s="2">
        <f t="shared" si="1"/>
        <v>54</v>
      </c>
      <c r="G8" s="19">
        <v>6</v>
      </c>
      <c r="H8" s="19">
        <v>6</v>
      </c>
      <c r="I8" s="19">
        <v>12</v>
      </c>
      <c r="J8" s="19">
        <v>14</v>
      </c>
      <c r="K8" s="19">
        <v>14</v>
      </c>
      <c r="L8" s="19">
        <v>28</v>
      </c>
      <c r="M8" s="2">
        <v>86</v>
      </c>
      <c r="N8" s="2">
        <v>31</v>
      </c>
      <c r="O8" s="2">
        <v>54</v>
      </c>
      <c r="P8" s="2">
        <v>27</v>
      </c>
      <c r="Q8" s="2">
        <v>21</v>
      </c>
      <c r="R8" s="2">
        <v>27</v>
      </c>
      <c r="S8" s="2">
        <v>15</v>
      </c>
      <c r="T8" s="2">
        <v>33</v>
      </c>
      <c r="U8" s="23">
        <f t="shared" si="0"/>
        <v>1</v>
      </c>
      <c r="V8" s="23">
        <f t="shared" si="0"/>
        <v>2</v>
      </c>
      <c r="W8" s="23">
        <f t="shared" si="0"/>
        <v>1</v>
      </c>
      <c r="X8" s="18">
        <v>17</v>
      </c>
      <c r="Y8" s="2">
        <v>67</v>
      </c>
      <c r="Z8" s="18">
        <v>33</v>
      </c>
      <c r="AA8" s="22" t="s">
        <v>52</v>
      </c>
      <c r="AB8" s="1" t="s">
        <v>145</v>
      </c>
      <c r="AC8" s="1" t="s">
        <v>155</v>
      </c>
      <c r="AD8" s="2">
        <v>3</v>
      </c>
      <c r="AE8" s="1" t="s">
        <v>5</v>
      </c>
      <c r="AF8" s="2">
        <v>1</v>
      </c>
      <c r="AG8" s="1" t="s">
        <v>53</v>
      </c>
      <c r="AH8" s="2">
        <v>2</v>
      </c>
      <c r="AI8" s="1" t="s">
        <v>31</v>
      </c>
      <c r="AJ8" s="11" t="s">
        <v>163</v>
      </c>
      <c r="AK8" s="2">
        <v>4</v>
      </c>
      <c r="AL8" s="1" t="s">
        <v>54</v>
      </c>
      <c r="AM8" s="1" t="s">
        <v>12</v>
      </c>
      <c r="AN8" s="2">
        <v>6</v>
      </c>
      <c r="AO8" s="1" t="s">
        <v>55</v>
      </c>
      <c r="AP8" s="1" t="s">
        <v>56</v>
      </c>
      <c r="AQ8" s="1" t="s">
        <v>57</v>
      </c>
      <c r="AR8" s="1" t="s">
        <v>20</v>
      </c>
      <c r="AS8" s="2">
        <v>2</v>
      </c>
    </row>
    <row r="9" spans="1:45" ht="13.5" customHeight="1" x14ac:dyDescent="0.2">
      <c r="A9" s="1">
        <v>821010</v>
      </c>
      <c r="B9" s="1" t="s">
        <v>234</v>
      </c>
      <c r="C9" s="7">
        <v>2</v>
      </c>
      <c r="D9" s="2">
        <v>50</v>
      </c>
      <c r="E9" s="2">
        <v>15</v>
      </c>
      <c r="F9" s="2">
        <f t="shared" si="1"/>
        <v>65</v>
      </c>
      <c r="G9" s="19">
        <v>4</v>
      </c>
      <c r="H9" s="19">
        <v>0</v>
      </c>
      <c r="I9" s="19">
        <v>4</v>
      </c>
      <c r="J9" s="19">
        <v>8</v>
      </c>
      <c r="K9" s="19">
        <v>15</v>
      </c>
      <c r="L9" s="19">
        <v>23</v>
      </c>
      <c r="M9" s="2">
        <v>40</v>
      </c>
      <c r="N9" s="2">
        <v>0</v>
      </c>
      <c r="O9" s="2">
        <v>67</v>
      </c>
      <c r="P9" s="2">
        <v>12</v>
      </c>
      <c r="Q9" s="2">
        <v>11</v>
      </c>
      <c r="R9" s="2">
        <v>12</v>
      </c>
      <c r="S9" s="2">
        <v>8</v>
      </c>
      <c r="T9" s="2">
        <v>44</v>
      </c>
      <c r="U9" s="23">
        <f t="shared" si="0"/>
        <v>0</v>
      </c>
      <c r="V9" s="23">
        <f t="shared" si="0"/>
        <v>0</v>
      </c>
      <c r="W9" s="23">
        <f t="shared" si="0"/>
        <v>1</v>
      </c>
      <c r="X9" s="18">
        <v>0</v>
      </c>
      <c r="Y9" s="2">
        <v>0</v>
      </c>
      <c r="Z9" s="18">
        <v>33</v>
      </c>
      <c r="AA9" s="22" t="s">
        <v>137</v>
      </c>
      <c r="AB9" s="1" t="s">
        <v>146</v>
      </c>
      <c r="AC9" s="1" t="s">
        <v>155</v>
      </c>
      <c r="AD9" s="2">
        <v>3</v>
      </c>
      <c r="AE9" s="1" t="s">
        <v>5</v>
      </c>
      <c r="AF9" s="2">
        <v>1</v>
      </c>
      <c r="AG9" s="1" t="s">
        <v>7</v>
      </c>
      <c r="AH9" s="2">
        <v>0</v>
      </c>
      <c r="AI9" s="1" t="s">
        <v>38</v>
      </c>
      <c r="AJ9" s="11" t="s">
        <v>172</v>
      </c>
      <c r="AK9" s="2">
        <v>1</v>
      </c>
      <c r="AL9" s="1" t="s">
        <v>71</v>
      </c>
      <c r="AM9" s="1" t="s">
        <v>67</v>
      </c>
      <c r="AN9" s="2">
        <v>5</v>
      </c>
      <c r="AO9" s="1" t="s">
        <v>72</v>
      </c>
      <c r="AP9" s="1" t="s">
        <v>73</v>
      </c>
      <c r="AQ9" s="1" t="s">
        <v>74</v>
      </c>
      <c r="AR9" s="1" t="s">
        <v>29</v>
      </c>
      <c r="AS9" s="2">
        <v>3</v>
      </c>
    </row>
    <row r="10" spans="1:45" ht="13.5" customHeight="1" x14ac:dyDescent="0.2">
      <c r="A10" s="1">
        <v>906861</v>
      </c>
      <c r="B10" s="1" t="s">
        <v>211</v>
      </c>
      <c r="C10" s="7">
        <v>2</v>
      </c>
      <c r="D10" s="2">
        <v>25</v>
      </c>
      <c r="E10" s="2">
        <v>22</v>
      </c>
      <c r="F10" s="2">
        <f t="shared" si="1"/>
        <v>47</v>
      </c>
      <c r="G10" s="19">
        <v>5</v>
      </c>
      <c r="H10" s="19">
        <v>10</v>
      </c>
      <c r="I10" s="19">
        <v>15</v>
      </c>
      <c r="J10" s="19">
        <v>11</v>
      </c>
      <c r="K10" s="19">
        <v>17</v>
      </c>
      <c r="L10" s="19">
        <v>28</v>
      </c>
      <c r="M10" s="2">
        <v>81</v>
      </c>
      <c r="N10" s="2">
        <v>63</v>
      </c>
      <c r="O10" s="2">
        <v>81</v>
      </c>
      <c r="P10" s="2">
        <v>46</v>
      </c>
      <c r="Q10" s="2">
        <v>29</v>
      </c>
      <c r="R10" s="2">
        <v>40</v>
      </c>
      <c r="S10" s="2">
        <v>35</v>
      </c>
      <c r="T10" s="2">
        <v>56</v>
      </c>
      <c r="U10" s="23">
        <f t="shared" si="0"/>
        <v>3</v>
      </c>
      <c r="V10" s="23">
        <f t="shared" si="0"/>
        <v>3</v>
      </c>
      <c r="W10" s="23">
        <f t="shared" si="0"/>
        <v>0</v>
      </c>
      <c r="X10" s="18">
        <v>100</v>
      </c>
      <c r="Y10" s="2">
        <v>83</v>
      </c>
      <c r="Z10" s="18">
        <v>0</v>
      </c>
      <c r="AA10" s="22" t="s">
        <v>85</v>
      </c>
      <c r="AB10" s="1" t="s">
        <v>145</v>
      </c>
      <c r="AC10" s="1" t="s">
        <v>151</v>
      </c>
      <c r="AD10" s="2">
        <v>4</v>
      </c>
      <c r="AE10" s="1" t="s">
        <v>5</v>
      </c>
      <c r="AF10" s="2">
        <v>1</v>
      </c>
      <c r="AG10" s="1" t="s">
        <v>7</v>
      </c>
      <c r="AH10" s="2">
        <v>0</v>
      </c>
      <c r="AI10" s="1" t="s">
        <v>75</v>
      </c>
      <c r="AJ10" s="11" t="s">
        <v>171</v>
      </c>
      <c r="AK10" s="2">
        <v>0</v>
      </c>
      <c r="AL10" s="1" t="s">
        <v>86</v>
      </c>
      <c r="AM10" s="1" t="s">
        <v>45</v>
      </c>
      <c r="AN10" s="2">
        <v>4</v>
      </c>
      <c r="AO10" s="1" t="s">
        <v>87</v>
      </c>
      <c r="AP10" s="1" t="s">
        <v>88</v>
      </c>
      <c r="AQ10" s="1" t="s">
        <v>89</v>
      </c>
      <c r="AR10" s="1" t="s">
        <v>90</v>
      </c>
      <c r="AS10" s="2">
        <v>4</v>
      </c>
    </row>
    <row r="11" spans="1:45" ht="13.5" customHeight="1" x14ac:dyDescent="0.2">
      <c r="A11" s="1">
        <v>523118</v>
      </c>
      <c r="B11" s="1" t="s">
        <v>235</v>
      </c>
      <c r="C11" s="7">
        <v>2</v>
      </c>
      <c r="D11" s="2">
        <v>0</v>
      </c>
      <c r="E11" s="2">
        <v>7</v>
      </c>
      <c r="F11" s="2">
        <f t="shared" si="1"/>
        <v>7</v>
      </c>
      <c r="G11" s="19">
        <v>4</v>
      </c>
      <c r="H11" s="19">
        <v>6</v>
      </c>
      <c r="I11" s="19">
        <v>10</v>
      </c>
      <c r="J11" s="19">
        <v>6</v>
      </c>
      <c r="K11" s="19">
        <v>19</v>
      </c>
      <c r="L11" s="19">
        <v>25</v>
      </c>
      <c r="M11" s="2">
        <v>37</v>
      </c>
      <c r="N11" s="2">
        <v>63</v>
      </c>
      <c r="O11" s="2">
        <v>42</v>
      </c>
      <c r="P11" s="2">
        <v>54</v>
      </c>
      <c r="Q11" s="2">
        <v>66</v>
      </c>
      <c r="R11" s="2">
        <v>77</v>
      </c>
      <c r="S11" s="2">
        <v>85</v>
      </c>
      <c r="T11" s="2">
        <v>52</v>
      </c>
      <c r="U11" s="23">
        <f t="shared" si="0"/>
        <v>0</v>
      </c>
      <c r="V11" s="23">
        <f t="shared" si="0"/>
        <v>1</v>
      </c>
      <c r="W11" s="23">
        <f t="shared" si="0"/>
        <v>1</v>
      </c>
      <c r="X11" s="18">
        <v>0</v>
      </c>
      <c r="Y11" s="2">
        <v>17</v>
      </c>
      <c r="Z11" s="18">
        <v>33</v>
      </c>
      <c r="AA11" s="22" t="s">
        <v>95</v>
      </c>
      <c r="AB11" s="1" t="s">
        <v>145</v>
      </c>
      <c r="AC11" s="1" t="s">
        <v>151</v>
      </c>
      <c r="AD11" s="2">
        <v>4</v>
      </c>
      <c r="AE11" s="1" t="s">
        <v>5</v>
      </c>
      <c r="AF11" s="2">
        <v>1</v>
      </c>
      <c r="AG11" s="1" t="s">
        <v>7</v>
      </c>
      <c r="AH11" s="2">
        <v>0</v>
      </c>
      <c r="AI11" s="1" t="s">
        <v>24</v>
      </c>
      <c r="AJ11" s="11" t="s">
        <v>173</v>
      </c>
      <c r="AK11" s="2">
        <v>3</v>
      </c>
      <c r="AL11" s="1" t="s">
        <v>91</v>
      </c>
      <c r="AM11" s="1" t="s">
        <v>63</v>
      </c>
      <c r="AN11" s="2">
        <v>10</v>
      </c>
      <c r="AO11" s="1" t="s">
        <v>92</v>
      </c>
      <c r="AP11" s="1" t="s">
        <v>93</v>
      </c>
      <c r="AQ11" s="1" t="s">
        <v>94</v>
      </c>
      <c r="AR11" s="1" t="s">
        <v>29</v>
      </c>
      <c r="AS11" s="2">
        <v>3</v>
      </c>
    </row>
    <row r="12" spans="1:45" ht="13.5" customHeight="1" x14ac:dyDescent="0.2">
      <c r="A12" s="1">
        <v>739187</v>
      </c>
      <c r="B12" s="1" t="s">
        <v>203</v>
      </c>
      <c r="C12" s="7">
        <v>1</v>
      </c>
      <c r="D12" s="2">
        <v>31</v>
      </c>
      <c r="E12" s="2">
        <v>4</v>
      </c>
      <c r="F12" s="2">
        <f t="shared" si="1"/>
        <v>35</v>
      </c>
      <c r="G12" s="19">
        <v>2</v>
      </c>
      <c r="H12" s="19">
        <v>6</v>
      </c>
      <c r="I12" s="19">
        <v>8</v>
      </c>
      <c r="J12" s="19">
        <v>7</v>
      </c>
      <c r="K12" s="19">
        <v>19</v>
      </c>
      <c r="L12" s="19">
        <v>26</v>
      </c>
      <c r="M12" s="2">
        <v>30</v>
      </c>
      <c r="N12" s="2">
        <v>38</v>
      </c>
      <c r="O12" s="2">
        <v>38</v>
      </c>
      <c r="P12" s="2">
        <v>40</v>
      </c>
      <c r="Q12" s="2">
        <v>53</v>
      </c>
      <c r="R12" s="2">
        <v>80</v>
      </c>
      <c r="S12" s="2">
        <v>85</v>
      </c>
      <c r="T12" s="2">
        <v>67</v>
      </c>
      <c r="U12" s="23">
        <f t="shared" si="0"/>
        <v>0</v>
      </c>
      <c r="V12" s="23">
        <f t="shared" si="0"/>
        <v>1</v>
      </c>
      <c r="W12" s="23">
        <f t="shared" si="0"/>
        <v>3</v>
      </c>
      <c r="X12" s="18">
        <v>0</v>
      </c>
      <c r="Y12" s="2">
        <v>33</v>
      </c>
      <c r="Z12" s="18">
        <v>100</v>
      </c>
      <c r="AA12" s="22" t="s">
        <v>137</v>
      </c>
      <c r="AB12" s="1" t="s">
        <v>146</v>
      </c>
      <c r="AC12" s="1" t="s">
        <v>155</v>
      </c>
      <c r="AD12" s="2">
        <v>3</v>
      </c>
      <c r="AE12" s="1" t="s">
        <v>5</v>
      </c>
      <c r="AF12" s="2">
        <v>1</v>
      </c>
      <c r="AG12" s="1" t="s">
        <v>7</v>
      </c>
      <c r="AH12" s="2">
        <v>0</v>
      </c>
      <c r="AI12" s="1" t="s">
        <v>8</v>
      </c>
      <c r="AJ12" s="11" t="s">
        <v>174</v>
      </c>
      <c r="AK12" s="2">
        <v>2</v>
      </c>
      <c r="AL12" s="1" t="s">
        <v>10</v>
      </c>
      <c r="AM12" s="1" t="s">
        <v>12</v>
      </c>
      <c r="AN12" s="2">
        <v>6</v>
      </c>
      <c r="AO12" s="1" t="s">
        <v>14</v>
      </c>
      <c r="AP12" s="1" t="s">
        <v>16</v>
      </c>
      <c r="AQ12" s="1" t="s">
        <v>18</v>
      </c>
      <c r="AR12" s="1" t="s">
        <v>20</v>
      </c>
      <c r="AS12" s="2">
        <v>2</v>
      </c>
    </row>
    <row r="13" spans="1:45" ht="13.5" customHeight="1" x14ac:dyDescent="0.2">
      <c r="A13" s="1">
        <v>116420</v>
      </c>
      <c r="B13" s="1" t="s">
        <v>205</v>
      </c>
      <c r="C13" s="7">
        <v>1</v>
      </c>
      <c r="D13" s="2">
        <v>50</v>
      </c>
      <c r="E13" s="2">
        <v>0</v>
      </c>
      <c r="F13" s="2">
        <f t="shared" si="1"/>
        <v>50</v>
      </c>
      <c r="G13" s="19">
        <v>3</v>
      </c>
      <c r="H13" s="19">
        <v>7</v>
      </c>
      <c r="I13" s="19">
        <v>10</v>
      </c>
      <c r="J13" s="19">
        <v>12</v>
      </c>
      <c r="K13" s="19">
        <v>16</v>
      </c>
      <c r="L13" s="19">
        <v>28</v>
      </c>
      <c r="M13" s="2">
        <v>81</v>
      </c>
      <c r="N13" s="2">
        <v>69</v>
      </c>
      <c r="O13" s="2">
        <v>35</v>
      </c>
      <c r="P13" s="2">
        <v>29</v>
      </c>
      <c r="Q13" s="2">
        <v>13</v>
      </c>
      <c r="R13" s="2">
        <v>27</v>
      </c>
      <c r="S13" s="2">
        <v>23</v>
      </c>
      <c r="T13" s="2">
        <v>33</v>
      </c>
      <c r="U13" s="23">
        <f t="shared" si="0"/>
        <v>2</v>
      </c>
      <c r="V13" s="23">
        <f t="shared" si="0"/>
        <v>1</v>
      </c>
      <c r="W13" s="23">
        <f t="shared" si="0"/>
        <v>3</v>
      </c>
      <c r="X13" s="18">
        <v>50</v>
      </c>
      <c r="Y13" s="2">
        <v>17</v>
      </c>
      <c r="Z13" s="18">
        <v>100</v>
      </c>
      <c r="AA13" s="22" t="s">
        <v>143</v>
      </c>
      <c r="AB13" s="1" t="s">
        <v>146</v>
      </c>
      <c r="AC13" s="1" t="s">
        <v>154</v>
      </c>
      <c r="AD13" s="2">
        <v>5</v>
      </c>
      <c r="AE13" s="1" t="s">
        <v>22</v>
      </c>
      <c r="AF13" s="2">
        <v>0</v>
      </c>
      <c r="AG13" s="1" t="s">
        <v>7</v>
      </c>
      <c r="AH13" s="2">
        <v>0</v>
      </c>
      <c r="AI13" s="1" t="s">
        <v>31</v>
      </c>
      <c r="AJ13" s="11" t="s">
        <v>163</v>
      </c>
      <c r="AK13" s="2">
        <v>4</v>
      </c>
      <c r="AL13" s="1" t="s">
        <v>32</v>
      </c>
      <c r="AM13" s="1" t="s">
        <v>12</v>
      </c>
      <c r="AN13" s="2">
        <v>6</v>
      </c>
      <c r="AO13" s="1" t="s">
        <v>33</v>
      </c>
      <c r="AP13" s="1" t="s">
        <v>34</v>
      </c>
      <c r="AQ13" s="1" t="s">
        <v>35</v>
      </c>
      <c r="AR13" s="1" t="s">
        <v>36</v>
      </c>
      <c r="AS13" s="2">
        <v>6</v>
      </c>
    </row>
    <row r="14" spans="1:45" ht="13.5" customHeight="1" x14ac:dyDescent="0.2">
      <c r="A14" s="1">
        <v>697106</v>
      </c>
      <c r="B14" s="1" t="s">
        <v>205</v>
      </c>
      <c r="C14" s="7">
        <v>1</v>
      </c>
      <c r="D14" s="2">
        <v>8</v>
      </c>
      <c r="E14" s="2">
        <v>10</v>
      </c>
      <c r="F14" s="2">
        <f t="shared" si="1"/>
        <v>18</v>
      </c>
      <c r="G14" s="19">
        <v>3</v>
      </c>
      <c r="H14" s="19">
        <v>0</v>
      </c>
      <c r="I14" s="19">
        <v>3</v>
      </c>
      <c r="J14" s="19">
        <v>10</v>
      </c>
      <c r="K14" s="19">
        <v>13</v>
      </c>
      <c r="L14" s="19">
        <v>23</v>
      </c>
      <c r="M14" s="2">
        <v>70</v>
      </c>
      <c r="N14" s="2">
        <v>0</v>
      </c>
      <c r="O14" s="2">
        <v>67</v>
      </c>
      <c r="P14" s="2">
        <v>26</v>
      </c>
      <c r="Q14" s="2">
        <v>28</v>
      </c>
      <c r="R14" s="2">
        <v>19</v>
      </c>
      <c r="S14" s="2">
        <v>17</v>
      </c>
      <c r="T14" s="2">
        <v>30</v>
      </c>
      <c r="U14" s="23">
        <f t="shared" si="0"/>
        <v>0</v>
      </c>
      <c r="V14" s="23">
        <f t="shared" si="0"/>
        <v>0</v>
      </c>
      <c r="W14" s="23">
        <f t="shared" si="0"/>
        <v>0</v>
      </c>
      <c r="X14" s="18">
        <v>0</v>
      </c>
      <c r="Y14" s="2">
        <v>0</v>
      </c>
      <c r="Z14" s="18">
        <v>0</v>
      </c>
      <c r="AA14" s="22" t="s">
        <v>142</v>
      </c>
      <c r="AB14" s="1" t="s">
        <v>146</v>
      </c>
      <c r="AC14" s="1" t="s">
        <v>153</v>
      </c>
      <c r="AD14" s="2">
        <v>2</v>
      </c>
      <c r="AE14" s="1" t="s">
        <v>5</v>
      </c>
      <c r="AF14" s="2">
        <v>1</v>
      </c>
      <c r="AG14" s="1" t="s">
        <v>7</v>
      </c>
      <c r="AH14" s="2">
        <v>0</v>
      </c>
      <c r="AI14" s="1" t="s">
        <v>8</v>
      </c>
      <c r="AJ14" s="11" t="s">
        <v>174</v>
      </c>
      <c r="AK14" s="2">
        <v>2</v>
      </c>
      <c r="AL14" s="1" t="s">
        <v>46</v>
      </c>
      <c r="AM14" s="1" t="s">
        <v>47</v>
      </c>
      <c r="AN14" s="2">
        <v>2</v>
      </c>
      <c r="AO14" s="1" t="s">
        <v>48</v>
      </c>
      <c r="AP14" s="1" t="s">
        <v>49</v>
      </c>
      <c r="AQ14" s="1" t="s">
        <v>50</v>
      </c>
      <c r="AR14" s="1" t="s">
        <v>51</v>
      </c>
      <c r="AS14" s="2">
        <v>1</v>
      </c>
    </row>
    <row r="15" spans="1:45" ht="13.5" customHeight="1" x14ac:dyDescent="0.2">
      <c r="A15" s="1">
        <v>930512</v>
      </c>
      <c r="B15" s="1" t="s">
        <v>207</v>
      </c>
      <c r="C15" s="7">
        <v>1</v>
      </c>
      <c r="D15" s="2">
        <v>17</v>
      </c>
      <c r="E15" s="2">
        <v>23</v>
      </c>
      <c r="F15" s="2">
        <f t="shared" si="1"/>
        <v>40</v>
      </c>
      <c r="G15" s="19">
        <v>7</v>
      </c>
      <c r="H15" s="19">
        <v>11</v>
      </c>
      <c r="I15" s="19">
        <v>18</v>
      </c>
      <c r="J15" s="19">
        <v>12</v>
      </c>
      <c r="K15" s="19">
        <v>16</v>
      </c>
      <c r="L15" s="19">
        <v>28</v>
      </c>
      <c r="M15" s="2">
        <v>86</v>
      </c>
      <c r="N15" s="2">
        <v>69</v>
      </c>
      <c r="O15" s="2">
        <v>85</v>
      </c>
      <c r="P15" s="2">
        <v>44</v>
      </c>
      <c r="Q15" s="2">
        <v>21</v>
      </c>
      <c r="R15" s="2">
        <v>21</v>
      </c>
      <c r="S15" s="2">
        <v>15</v>
      </c>
      <c r="T15" s="2">
        <v>33</v>
      </c>
      <c r="U15" s="23">
        <f t="shared" si="0"/>
        <v>3</v>
      </c>
      <c r="V15" s="23">
        <f t="shared" si="0"/>
        <v>2</v>
      </c>
      <c r="W15" s="23">
        <f t="shared" si="0"/>
        <v>2</v>
      </c>
      <c r="X15" s="18">
        <v>83</v>
      </c>
      <c r="Y15" s="2">
        <v>50</v>
      </c>
      <c r="Z15" s="18">
        <v>67</v>
      </c>
      <c r="AA15" s="22" t="s">
        <v>137</v>
      </c>
      <c r="AB15" s="1" t="s">
        <v>146</v>
      </c>
      <c r="AC15" s="1" t="s">
        <v>153</v>
      </c>
      <c r="AD15" s="2">
        <v>2</v>
      </c>
      <c r="AE15" s="1" t="s">
        <v>5</v>
      </c>
      <c r="AF15" s="2">
        <v>1</v>
      </c>
      <c r="AG15" s="1" t="s">
        <v>7</v>
      </c>
      <c r="AH15" s="2">
        <v>0</v>
      </c>
      <c r="AI15" s="1" t="s">
        <v>24</v>
      </c>
      <c r="AJ15" s="11" t="s">
        <v>173</v>
      </c>
      <c r="AK15" s="2">
        <v>3</v>
      </c>
      <c r="AL15" s="1" t="s">
        <v>10</v>
      </c>
      <c r="AM15" s="1" t="s">
        <v>45</v>
      </c>
      <c r="AN15" s="2">
        <v>4</v>
      </c>
      <c r="AO15" s="1" t="s">
        <v>59</v>
      </c>
      <c r="AP15" s="1" t="s">
        <v>60</v>
      </c>
      <c r="AQ15" s="1" t="s">
        <v>61</v>
      </c>
      <c r="AR15" s="1" t="s">
        <v>51</v>
      </c>
      <c r="AS15" s="2">
        <v>1</v>
      </c>
    </row>
    <row r="16" spans="1:45" ht="13.5" customHeight="1" x14ac:dyDescent="0.2">
      <c r="A16" s="1">
        <v>591218</v>
      </c>
      <c r="B16" s="1" t="s">
        <v>236</v>
      </c>
      <c r="C16" s="7">
        <v>1</v>
      </c>
      <c r="D16" s="2">
        <v>50</v>
      </c>
      <c r="E16" s="2">
        <v>8</v>
      </c>
      <c r="F16" s="2">
        <f t="shared" si="1"/>
        <v>58</v>
      </c>
      <c r="G16" s="19">
        <v>6</v>
      </c>
      <c r="H16" s="19">
        <v>0</v>
      </c>
      <c r="I16" s="19">
        <v>6</v>
      </c>
      <c r="J16" s="19">
        <v>14</v>
      </c>
      <c r="K16" s="19">
        <v>17</v>
      </c>
      <c r="L16" s="19">
        <v>31</v>
      </c>
      <c r="M16" s="2">
        <v>88</v>
      </c>
      <c r="N16" s="2">
        <v>0</v>
      </c>
      <c r="O16" s="2">
        <v>100</v>
      </c>
      <c r="P16" s="2">
        <v>19</v>
      </c>
      <c r="Q16" s="2">
        <v>22</v>
      </c>
      <c r="R16" s="2">
        <v>8</v>
      </c>
      <c r="S16" s="2">
        <v>8</v>
      </c>
      <c r="T16" s="2">
        <v>52</v>
      </c>
      <c r="U16" s="23">
        <f t="shared" si="0"/>
        <v>0</v>
      </c>
      <c r="V16" s="23">
        <f t="shared" si="0"/>
        <v>0</v>
      </c>
      <c r="W16" s="23">
        <f t="shared" si="0"/>
        <v>1</v>
      </c>
      <c r="X16" s="18">
        <v>0</v>
      </c>
      <c r="Y16" s="2">
        <v>0</v>
      </c>
      <c r="Z16" s="18">
        <v>33</v>
      </c>
      <c r="AA16" s="22" t="s">
        <v>141</v>
      </c>
      <c r="AB16" s="1" t="s">
        <v>146</v>
      </c>
      <c r="AC16" s="1" t="s">
        <v>151</v>
      </c>
      <c r="AD16" s="2">
        <v>4</v>
      </c>
      <c r="AE16" s="1" t="s">
        <v>5</v>
      </c>
      <c r="AF16" s="2">
        <v>1</v>
      </c>
      <c r="AG16" s="1" t="s">
        <v>7</v>
      </c>
      <c r="AH16" s="2">
        <v>0</v>
      </c>
      <c r="AI16" s="1" t="s">
        <v>38</v>
      </c>
      <c r="AJ16" s="11" t="s">
        <v>172</v>
      </c>
      <c r="AK16" s="2">
        <v>1</v>
      </c>
      <c r="AL16" s="1" t="s">
        <v>66</v>
      </c>
      <c r="AM16" s="1" t="s">
        <v>67</v>
      </c>
      <c r="AN16" s="2">
        <v>5</v>
      </c>
      <c r="AO16" s="1" t="s">
        <v>68</v>
      </c>
      <c r="AP16" s="1" t="s">
        <v>69</v>
      </c>
      <c r="AQ16" s="1" t="s">
        <v>70</v>
      </c>
      <c r="AR16" s="1" t="s">
        <v>36</v>
      </c>
      <c r="AS16" s="2">
        <v>6</v>
      </c>
    </row>
    <row r="17" spans="1:45" ht="13.5" customHeight="1" x14ac:dyDescent="0.2">
      <c r="A17" s="1">
        <v>932101</v>
      </c>
      <c r="B17" s="1" t="s">
        <v>210</v>
      </c>
      <c r="C17" s="7">
        <v>1</v>
      </c>
      <c r="D17" s="2">
        <v>4</v>
      </c>
      <c r="E17" s="2">
        <v>2</v>
      </c>
      <c r="F17" s="2">
        <f t="shared" si="1"/>
        <v>6</v>
      </c>
      <c r="G17" s="19">
        <v>4</v>
      </c>
      <c r="H17" s="19">
        <v>3</v>
      </c>
      <c r="I17" s="19">
        <v>7</v>
      </c>
      <c r="J17" s="19">
        <v>7</v>
      </c>
      <c r="K17" s="19">
        <v>10</v>
      </c>
      <c r="L17" s="19">
        <v>17</v>
      </c>
      <c r="M17" s="2">
        <v>0</v>
      </c>
      <c r="N17" s="2">
        <v>25</v>
      </c>
      <c r="O17" s="2">
        <v>35</v>
      </c>
      <c r="P17" s="2">
        <v>50</v>
      </c>
      <c r="Q17" s="2">
        <v>66</v>
      </c>
      <c r="R17" s="2">
        <v>86</v>
      </c>
      <c r="S17" s="2">
        <v>85</v>
      </c>
      <c r="T17" s="2">
        <v>52</v>
      </c>
      <c r="U17" s="23">
        <f t="shared" si="0"/>
        <v>1</v>
      </c>
      <c r="V17" s="23">
        <f t="shared" si="0"/>
        <v>1</v>
      </c>
      <c r="W17" s="23">
        <f t="shared" si="0"/>
        <v>3</v>
      </c>
      <c r="X17" s="18">
        <v>33</v>
      </c>
      <c r="Y17" s="2">
        <v>25</v>
      </c>
      <c r="Z17" s="18">
        <v>100</v>
      </c>
      <c r="AA17" s="22" t="s">
        <v>137</v>
      </c>
      <c r="AB17" s="1" t="s">
        <v>146</v>
      </c>
      <c r="AC17" s="1" t="s">
        <v>153</v>
      </c>
      <c r="AD17" s="2">
        <v>2</v>
      </c>
      <c r="AE17" s="1" t="s">
        <v>22</v>
      </c>
      <c r="AF17" s="2">
        <v>0</v>
      </c>
      <c r="AG17" s="1" t="s">
        <v>7</v>
      </c>
      <c r="AH17" s="2">
        <v>0</v>
      </c>
      <c r="AI17" s="1" t="s">
        <v>31</v>
      </c>
      <c r="AJ17" s="11" t="s">
        <v>163</v>
      </c>
      <c r="AK17" s="2">
        <v>4</v>
      </c>
      <c r="AL17" s="1" t="s">
        <v>80</v>
      </c>
      <c r="AM17" s="1" t="s">
        <v>45</v>
      </c>
      <c r="AN17" s="2">
        <v>4</v>
      </c>
      <c r="AO17" s="1" t="s">
        <v>81</v>
      </c>
      <c r="AP17" s="1" t="s">
        <v>82</v>
      </c>
      <c r="AQ17" s="1" t="s">
        <v>83</v>
      </c>
      <c r="AR17" s="1" t="s">
        <v>20</v>
      </c>
      <c r="AS17" s="2">
        <v>2</v>
      </c>
    </row>
    <row r="18" spans="1:45" ht="13.5" customHeight="1" x14ac:dyDescent="0.2">
      <c r="A18" s="1">
        <v>103194</v>
      </c>
      <c r="B18" s="1" t="s">
        <v>212</v>
      </c>
      <c r="C18" s="7">
        <v>1</v>
      </c>
      <c r="D18" s="2">
        <v>5</v>
      </c>
      <c r="E18" s="2">
        <v>5</v>
      </c>
      <c r="F18" s="2">
        <f t="shared" si="1"/>
        <v>10</v>
      </c>
      <c r="G18" s="19">
        <v>2</v>
      </c>
      <c r="H18" s="19">
        <v>7</v>
      </c>
      <c r="I18" s="19">
        <v>9</v>
      </c>
      <c r="J18" s="19">
        <v>13</v>
      </c>
      <c r="K18" s="19">
        <v>18</v>
      </c>
      <c r="L18" s="19">
        <v>31</v>
      </c>
      <c r="M18" s="2">
        <v>72</v>
      </c>
      <c r="N18" s="2">
        <v>56</v>
      </c>
      <c r="O18" s="2">
        <v>31</v>
      </c>
      <c r="P18" s="2">
        <v>50</v>
      </c>
      <c r="Q18" s="2">
        <v>53</v>
      </c>
      <c r="R18" s="2">
        <v>80</v>
      </c>
      <c r="S18" s="2">
        <v>77</v>
      </c>
      <c r="T18" s="2">
        <v>59</v>
      </c>
      <c r="U18" s="23">
        <f>IF(X18=0,0,IF(X18&lt;=33,1,IF(X18&lt;=67, 2, 3)))</f>
        <v>1</v>
      </c>
      <c r="V18" s="23">
        <f>IF(Y18=0,0,IF(Y18&lt;=33,1,IF(Y18&lt;=67, 2, 3)))</f>
        <v>1</v>
      </c>
      <c r="W18" s="23">
        <f>IF(Z18=0,0,IF(Z18&lt;=33,1,IF(Z18&lt;=67, 2, 3)))</f>
        <v>0</v>
      </c>
      <c r="X18" s="18">
        <v>17</v>
      </c>
      <c r="Y18" s="2">
        <v>33</v>
      </c>
      <c r="Z18" s="18">
        <v>0</v>
      </c>
      <c r="AA18" s="22" t="s">
        <v>139</v>
      </c>
      <c r="AB18" s="1" t="s">
        <v>146</v>
      </c>
      <c r="AC18" s="1" t="s">
        <v>154</v>
      </c>
      <c r="AD18" s="2">
        <v>5</v>
      </c>
      <c r="AE18" s="1" t="s">
        <v>22</v>
      </c>
      <c r="AF18" s="2">
        <v>0</v>
      </c>
      <c r="AG18" s="1" t="s">
        <v>7</v>
      </c>
      <c r="AH18" s="2">
        <v>0</v>
      </c>
      <c r="AI18" s="1" t="s">
        <v>75</v>
      </c>
      <c r="AJ18" s="11" t="s">
        <v>171</v>
      </c>
      <c r="AK18" s="2">
        <v>0</v>
      </c>
      <c r="AL18" s="1" t="s">
        <v>62</v>
      </c>
      <c r="AM18" s="1" t="s">
        <v>45</v>
      </c>
      <c r="AN18" s="2">
        <v>4</v>
      </c>
      <c r="AO18" s="1" t="s">
        <v>97</v>
      </c>
      <c r="AP18" s="1" t="s">
        <v>98</v>
      </c>
      <c r="AQ18" s="1" t="s">
        <v>99</v>
      </c>
      <c r="AR18" s="1" t="s">
        <v>43</v>
      </c>
      <c r="AS18" s="2">
        <v>5</v>
      </c>
    </row>
    <row r="19" spans="1:45" ht="13.5" customHeight="1" x14ac:dyDescent="0.2">
      <c r="A19" s="1">
        <v>807290</v>
      </c>
      <c r="B19" s="1" t="s">
        <v>214</v>
      </c>
      <c r="C19" s="7">
        <v>1</v>
      </c>
      <c r="D19" s="2">
        <v>2</v>
      </c>
      <c r="E19" s="2">
        <v>7</v>
      </c>
      <c r="F19" s="2">
        <f t="shared" si="1"/>
        <v>9</v>
      </c>
      <c r="G19" s="19">
        <v>3</v>
      </c>
      <c r="H19" s="19">
        <v>3</v>
      </c>
      <c r="I19" s="19">
        <v>6</v>
      </c>
      <c r="J19" s="19">
        <v>14</v>
      </c>
      <c r="K19" s="19">
        <v>16</v>
      </c>
      <c r="L19" s="19">
        <v>30</v>
      </c>
      <c r="M19" s="2">
        <v>74</v>
      </c>
      <c r="N19" s="2">
        <v>31</v>
      </c>
      <c r="O19" s="2">
        <v>38</v>
      </c>
      <c r="P19" s="2">
        <v>14</v>
      </c>
      <c r="Q19" s="2">
        <v>11</v>
      </c>
      <c r="R19" s="2">
        <v>3</v>
      </c>
      <c r="S19" s="2">
        <v>0</v>
      </c>
      <c r="T19" s="2">
        <v>56</v>
      </c>
      <c r="U19" s="23">
        <f t="shared" ref="U19:W20" si="2">IF(X19=0,0,IF(X19&lt;=33,1,IF(X19&lt;=67, 2, 3)))</f>
        <v>1</v>
      </c>
      <c r="V19" s="23">
        <f t="shared" si="2"/>
        <v>0</v>
      </c>
      <c r="W19" s="23">
        <f t="shared" si="2"/>
        <v>3</v>
      </c>
      <c r="X19" s="18">
        <v>17</v>
      </c>
      <c r="Y19" s="2">
        <v>0</v>
      </c>
      <c r="Z19" s="18">
        <v>100</v>
      </c>
      <c r="AA19" s="22" t="s">
        <v>137</v>
      </c>
      <c r="AB19" s="1" t="s">
        <v>146</v>
      </c>
      <c r="AC19" s="1" t="s">
        <v>153</v>
      </c>
      <c r="AD19" s="2">
        <v>2</v>
      </c>
      <c r="AE19" s="1" t="s">
        <v>22</v>
      </c>
      <c r="AF19" s="2">
        <v>0</v>
      </c>
      <c r="AG19" s="1" t="s">
        <v>7</v>
      </c>
      <c r="AH19" s="2">
        <v>0</v>
      </c>
      <c r="AI19" s="1" t="s">
        <v>38</v>
      </c>
      <c r="AJ19" s="11" t="s">
        <v>172</v>
      </c>
      <c r="AK19" s="2">
        <v>1</v>
      </c>
      <c r="AL19" s="1" t="s">
        <v>103</v>
      </c>
      <c r="AM19" s="1" t="s">
        <v>12</v>
      </c>
      <c r="AN19" s="2">
        <v>6</v>
      </c>
      <c r="AO19" s="1" t="s">
        <v>104</v>
      </c>
      <c r="AP19" s="1" t="s">
        <v>105</v>
      </c>
      <c r="AQ19" s="1" t="s">
        <v>106</v>
      </c>
      <c r="AR19" s="1" t="s">
        <v>51</v>
      </c>
      <c r="AS19" s="2">
        <v>1</v>
      </c>
    </row>
    <row r="20" spans="1:45" ht="13.5" customHeight="1" x14ac:dyDescent="0.2">
      <c r="A20" s="1">
        <v>690179</v>
      </c>
      <c r="B20" s="1" t="s">
        <v>217</v>
      </c>
      <c r="C20" s="7">
        <v>1</v>
      </c>
      <c r="D20" s="2">
        <v>50</v>
      </c>
      <c r="E20" s="2">
        <v>5</v>
      </c>
      <c r="F20" s="2">
        <f t="shared" si="1"/>
        <v>55</v>
      </c>
      <c r="G20" s="19">
        <v>3</v>
      </c>
      <c r="H20" s="19">
        <v>8</v>
      </c>
      <c r="I20" s="19">
        <v>11</v>
      </c>
      <c r="J20" s="19">
        <v>13</v>
      </c>
      <c r="K20" s="19">
        <v>17</v>
      </c>
      <c r="L20" s="19">
        <v>30</v>
      </c>
      <c r="M20" s="2">
        <v>81</v>
      </c>
      <c r="N20" s="2">
        <v>56</v>
      </c>
      <c r="O20" s="2">
        <v>46</v>
      </c>
      <c r="P20" s="2">
        <v>30</v>
      </c>
      <c r="Q20" s="2">
        <v>16</v>
      </c>
      <c r="R20" s="2">
        <v>27</v>
      </c>
      <c r="S20" s="2">
        <v>15</v>
      </c>
      <c r="T20" s="2">
        <v>44</v>
      </c>
      <c r="U20" s="23">
        <f t="shared" si="2"/>
        <v>1</v>
      </c>
      <c r="V20" s="23">
        <f t="shared" si="2"/>
        <v>1</v>
      </c>
      <c r="W20" s="23">
        <f t="shared" si="2"/>
        <v>1</v>
      </c>
      <c r="X20" s="18">
        <v>17</v>
      </c>
      <c r="Y20" s="2">
        <v>33</v>
      </c>
      <c r="Z20" s="18">
        <v>33</v>
      </c>
      <c r="AA20" s="22" t="s">
        <v>138</v>
      </c>
      <c r="AB20" s="1" t="s">
        <v>146</v>
      </c>
      <c r="AC20" s="1" t="s">
        <v>153</v>
      </c>
      <c r="AD20" s="2">
        <v>2</v>
      </c>
      <c r="AE20" s="1" t="s">
        <v>5</v>
      </c>
      <c r="AF20" s="2">
        <v>1</v>
      </c>
      <c r="AG20" s="1" t="s">
        <v>7</v>
      </c>
      <c r="AH20" s="2">
        <v>0</v>
      </c>
      <c r="AI20" s="1" t="s">
        <v>75</v>
      </c>
      <c r="AJ20" s="11" t="s">
        <v>171</v>
      </c>
      <c r="AK20" s="2">
        <v>0</v>
      </c>
      <c r="AL20" s="1" t="s">
        <v>39</v>
      </c>
      <c r="AM20" s="1" t="s">
        <v>45</v>
      </c>
      <c r="AN20" s="2">
        <v>4</v>
      </c>
      <c r="AO20" s="1" t="s">
        <v>113</v>
      </c>
      <c r="AP20" s="1" t="s">
        <v>114</v>
      </c>
      <c r="AQ20" s="1" t="s">
        <v>115</v>
      </c>
      <c r="AR20" s="1" t="s">
        <v>20</v>
      </c>
      <c r="AS20" s="2">
        <v>2</v>
      </c>
    </row>
    <row r="24" spans="1:45" x14ac:dyDescent="0.2">
      <c r="E24" s="16" t="s">
        <v>237</v>
      </c>
      <c r="F24" s="16" t="s">
        <v>3</v>
      </c>
      <c r="G24" s="16" t="s">
        <v>244</v>
      </c>
      <c r="H24" s="16" t="s">
        <v>11</v>
      </c>
    </row>
    <row r="25" spans="1:45" x14ac:dyDescent="0.2">
      <c r="D25" s="16" t="s">
        <v>223</v>
      </c>
      <c r="E25">
        <f>CORREL(F2:F20,C2:C20)</f>
        <v>0.58429213861066531</v>
      </c>
      <c r="F25">
        <f>CORREL(F2:F20,AD2:AD20)</f>
        <v>0.49731011521556229</v>
      </c>
      <c r="G25">
        <f>CORREL(F2:F20,AK2:AK20)</f>
        <v>-0.16528912000522569</v>
      </c>
      <c r="H25">
        <f>CORREL(F2:F20,AN2:AN20)</f>
        <v>0.36134727305873221</v>
      </c>
    </row>
    <row r="29" spans="1:45" x14ac:dyDescent="0.2">
      <c r="E29">
        <v>1.2</v>
      </c>
      <c r="F29">
        <v>1.4</v>
      </c>
      <c r="G29">
        <v>2.2000000000000002</v>
      </c>
      <c r="H29">
        <v>2.2999999999999998</v>
      </c>
      <c r="I29">
        <v>3.1</v>
      </c>
      <c r="J29">
        <v>3.2</v>
      </c>
      <c r="K29">
        <v>3.3</v>
      </c>
      <c r="L29">
        <v>3.4</v>
      </c>
      <c r="M29">
        <v>4.2</v>
      </c>
      <c r="N29">
        <v>4.3</v>
      </c>
      <c r="O29">
        <v>4.4000000000000004</v>
      </c>
    </row>
    <row r="30" spans="1:45" x14ac:dyDescent="0.2">
      <c r="D30" s="16" t="s">
        <v>223</v>
      </c>
      <c r="E30">
        <f>ROUND(CORREL(F2:F20,X2:X20), 3)</f>
        <v>4.8000000000000001E-2</v>
      </c>
      <c r="F30">
        <f>ROUND(CORREL(F2:F20,M2:M20), 3)</f>
        <v>3.2000000000000001E-2</v>
      </c>
      <c r="G30">
        <f>ROUND(CORREL(F2:F20,N2:N20), 3)</f>
        <v>3.4000000000000002E-2</v>
      </c>
      <c r="H30">
        <f>ROUND(CORREL(F2:F20,O2:O20), 3)</f>
        <v>0.307</v>
      </c>
      <c r="I30">
        <f>ROUND(CORREL(F2:F20,P2:P20), 3)</f>
        <v>-0.28999999999999998</v>
      </c>
      <c r="J30">
        <f>ROUND(CORREL(F2:F20,Q2:Q20), 3)</f>
        <v>-0.34599999999999997</v>
      </c>
      <c r="K30">
        <f>ROUND(CORREL(F2:F20,R2:R20), 3)</f>
        <v>-0.39100000000000001</v>
      </c>
      <c r="L30">
        <f>ROUND(CORREL(F2:F20,S2:S20), 3)</f>
        <v>-0.35099999999999998</v>
      </c>
      <c r="M30">
        <f>ROUND(CORREL(F2:F20,Y2:Y20), 3)</f>
        <v>0.19500000000000001</v>
      </c>
      <c r="N30">
        <f>ROUND(CORREL(F2:F20,Z2:Z20), 3)</f>
        <v>-0.377</v>
      </c>
      <c r="O30">
        <f>ROUND(CORREL(F2:F20,T2:T20), 3)</f>
        <v>-0.33700000000000002</v>
      </c>
    </row>
    <row r="31" spans="1:45" x14ac:dyDescent="0.2">
      <c r="D31" s="16" t="s">
        <v>124</v>
      </c>
      <c r="E31">
        <f>ROUND(CORREL(E2:E20,X2:X20), 3)</f>
        <v>0.219</v>
      </c>
      <c r="F31">
        <f>ROUND(CORREL(E2:E20,M2:M20), 3)</f>
        <v>-0.153</v>
      </c>
      <c r="G31">
        <f>ROUND(CORREL(E2:E20,N2:N20), 3)</f>
        <v>4.9000000000000002E-2</v>
      </c>
      <c r="H31">
        <f>ROUND(CORREL(E2:E20,O2:O20), 3)</f>
        <v>0.40200000000000002</v>
      </c>
      <c r="I31">
        <f>ROUND(CORREL(E2:E20,P2:P20), 3)</f>
        <v>0.254</v>
      </c>
      <c r="J31">
        <f>ROUND(CORREL(E2:E20,P2:P20), 3)</f>
        <v>0.254</v>
      </c>
      <c r="K31">
        <f>ROUND(CORREL(E2:E20,P2:P20), 3)</f>
        <v>0.254</v>
      </c>
      <c r="L31">
        <f>ROUND(CORREL(E2:E20,S2:S20), 3)</f>
        <v>4.5999999999999999E-2</v>
      </c>
      <c r="M31">
        <f>ROUND(CORREL(E2:E20,Y2:Y20), 3)</f>
        <v>0.23799999999999999</v>
      </c>
      <c r="N31">
        <f>ROUND(CORREL(E2:E20,Z2:Z20), 3)</f>
        <v>-0.36</v>
      </c>
      <c r="O31">
        <f>ROUND(CORREL(E2:E20,T2:T20), 3)</f>
        <v>-0.13100000000000001</v>
      </c>
    </row>
    <row r="35" spans="4:15" x14ac:dyDescent="0.2">
      <c r="D35">
        <v>1.2</v>
      </c>
      <c r="F35">
        <f>ROUND(CORREL(U2:U20,M2:M20), 3)</f>
        <v>0.157</v>
      </c>
      <c r="G35">
        <f>ROUND(CORREL(U2:U20,N2:N20), 3)</f>
        <v>0.69299999999999995</v>
      </c>
      <c r="H35">
        <f>ROUND(CORREL(U2:U20,O2:O20), 3)</f>
        <v>0.23100000000000001</v>
      </c>
      <c r="I35">
        <f>ROUND(CORREL(U2:U20,P2:P20), 3)</f>
        <v>0.316</v>
      </c>
      <c r="J35">
        <f>ROUND(CORREL(U2:U20,Q2:Q20), 3)</f>
        <v>-0.254</v>
      </c>
      <c r="K35">
        <f>ROUND(CORREL(U2:U20,R2:R20), 3)</f>
        <v>-0.08</v>
      </c>
      <c r="L35">
        <f>ROUND(CORREL(U2:U20,S2:S20), 3)</f>
        <v>-0.13900000000000001</v>
      </c>
      <c r="M35">
        <f>ROUND(CORREL(U2:U20,V2:V20), 3)</f>
        <v>0.73799999999999999</v>
      </c>
      <c r="N35">
        <f>ROUND(CORREL(U2:U20,W2:W20), 3)</f>
        <v>-0.03</v>
      </c>
      <c r="O35">
        <f>ROUND(CORREL(U2:U20,T2:T20), 3)</f>
        <v>-0.122</v>
      </c>
    </row>
    <row r="36" spans="4:15" x14ac:dyDescent="0.2">
      <c r="D36">
        <v>1.4</v>
      </c>
      <c r="G36">
        <f>ROUND(CORREL(M2:M20,N2:N20), 3)</f>
        <v>4.8000000000000001E-2</v>
      </c>
      <c r="H36">
        <f>ROUND(CORREL(M2:M20,O2:O20), 3)</f>
        <v>0.33800000000000002</v>
      </c>
      <c r="I36">
        <f>ROUND(CORREL(M2:M20,P2:P20), 3)</f>
        <v>-0.42099999999999999</v>
      </c>
      <c r="J36">
        <f>ROUND(CORREL(M2:M20,Q2:Q20), 3)</f>
        <v>-0.61399999999999999</v>
      </c>
      <c r="K36">
        <f>ROUND(CORREL(M2:M20,R2:R20), 3)</f>
        <v>-0.60699999999999998</v>
      </c>
      <c r="L36">
        <f>ROUND(CORREL(M2:M20,S2:S20), 3)</f>
        <v>-0.65700000000000003</v>
      </c>
      <c r="M36">
        <f>ROUND(CORREL(M2:M20,V2:V20), 3)</f>
        <v>7.2999999999999995E-2</v>
      </c>
      <c r="N36">
        <f>ROUND(CORREL(M2:M20,W2:W20), 3)</f>
        <v>-0.127</v>
      </c>
      <c r="O36">
        <f>ROUND(CORREL(M2:M20,T2:T20), 3)</f>
        <v>-0.38200000000000001</v>
      </c>
    </row>
    <row r="37" spans="4:15" x14ac:dyDescent="0.2">
      <c r="D37">
        <v>2.2000000000000002</v>
      </c>
      <c r="H37">
        <f>ROUND(CORREL(N2:N20,O2:O20), 3)</f>
        <v>-0.129</v>
      </c>
      <c r="I37">
        <f>ROUND(CORREL(N2:N20,P2:P20), 3)</f>
        <v>0.48799999999999999</v>
      </c>
      <c r="J37">
        <f>ROUND(CORREL(N2:N20,Q2:Q20), 3)</f>
        <v>-6.5000000000000002E-2</v>
      </c>
      <c r="K37">
        <f>ROUND(CORREL(N2:N20,R2:R20), 3)</f>
        <v>0.14799999999999999</v>
      </c>
      <c r="L37">
        <f>ROUND(CORREL(N2:N20,S2:S20), 3)</f>
        <v>8.6999999999999994E-2</v>
      </c>
      <c r="M37">
        <f>ROUND(CORREL(N2:N20,V2:V20), 3)</f>
        <v>0.68600000000000005</v>
      </c>
      <c r="N37">
        <f>ROUND(CORREL(N2:N20,W2:W20), 3)</f>
        <v>-5.8000000000000003E-2</v>
      </c>
      <c r="O37">
        <f>ROUND(CORREL(N2:N20,T2:T20), 3)</f>
        <v>-0.08</v>
      </c>
    </row>
    <row r="38" spans="4:15" x14ac:dyDescent="0.2">
      <c r="D38">
        <v>2.2999999999999998</v>
      </c>
      <c r="I38">
        <f>ROUND(CORREL(O2:O20,P2:P20), 3)</f>
        <v>-0.14199999999999999</v>
      </c>
      <c r="J38">
        <f>ROUND(CORREL(O2:O20,Q2:Q20), 3)</f>
        <v>-0.35499999999999998</v>
      </c>
      <c r="K38">
        <f>ROUND(CORREL(O2:O20,R2:R20), 3)</f>
        <v>-0.46800000000000003</v>
      </c>
      <c r="L38">
        <f>ROUND(CORREL(O2:O20,S2:S20), 3)</f>
        <v>-0.45700000000000002</v>
      </c>
      <c r="M38">
        <f>ROUND(CORREL(O2:O20,V2:V20), 3)</f>
        <v>0.115</v>
      </c>
      <c r="N38">
        <f>ROUND(CORREL(O2:O20,W2:W20), 3)</f>
        <v>-0.34799999999999998</v>
      </c>
      <c r="O38">
        <f>ROUND(CORREL(O2:O20,T2:T20), 3)</f>
        <v>-0.32900000000000001</v>
      </c>
    </row>
    <row r="39" spans="4:15" x14ac:dyDescent="0.2">
      <c r="D39">
        <v>3.1</v>
      </c>
      <c r="J39">
        <f>ROUND(CORREL(P2:P20,Q2:Q20), 3)</f>
        <v>0.77800000000000002</v>
      </c>
      <c r="K39">
        <f>ROUND(CORREL(P2:P20,R2:R20), 3)</f>
        <v>0.83</v>
      </c>
      <c r="L39">
        <f>ROUND(CORREL(P2:P20,S2:S20), 3)</f>
        <v>0.80400000000000005</v>
      </c>
      <c r="M39">
        <f>ROUND(CORREL(P2:P20,V2:V20), 3)</f>
        <v>0.55600000000000005</v>
      </c>
      <c r="N39">
        <f>ROUND(CORREL(P2:P20,W2:W20), 3)</f>
        <v>-2.5000000000000001E-2</v>
      </c>
      <c r="O39">
        <f>ROUND(CORREL(P2:P20,T2:T20), 3)</f>
        <v>0.34699999999999998</v>
      </c>
    </row>
    <row r="40" spans="4:15" x14ac:dyDescent="0.2">
      <c r="D40">
        <v>3.2</v>
      </c>
      <c r="K40">
        <f>ROUND(CORREL(Q2:Q20,R2:R20), 3)</f>
        <v>0.91900000000000004</v>
      </c>
      <c r="L40">
        <f>ROUND(CORREL(Q2:Q20,S2:S20), 3)</f>
        <v>0.95</v>
      </c>
      <c r="M40">
        <f>ROUND(CORREL(Q2:Q20,V2:V20), 3)</f>
        <v>7.0999999999999994E-2</v>
      </c>
      <c r="N40">
        <f>ROUND(CORREL(Q2:Q20,W2:W20), 3)</f>
        <v>0.11799999999999999</v>
      </c>
      <c r="O40">
        <f>ROUND(CORREL(Q2:Q20,T2:T20), 3)</f>
        <v>0.55100000000000005</v>
      </c>
    </row>
    <row r="41" spans="4:15" x14ac:dyDescent="0.2">
      <c r="D41">
        <v>3.3</v>
      </c>
      <c r="L41">
        <f>ROUND(CORREL(R2:R20,S2:S20), 3)</f>
        <v>0.98499999999999999</v>
      </c>
      <c r="M41">
        <f>ROUND(CORREL(R2:R20,V2:V20), 3)</f>
        <v>0.23799999999999999</v>
      </c>
      <c r="N41">
        <f>ROUND(CORREL(R2:R20,V2:V20), 3)</f>
        <v>0.23799999999999999</v>
      </c>
      <c r="O41">
        <f>ROUND(CORREL(R2:R20,T2:T20), 3)</f>
        <v>0.57499999999999996</v>
      </c>
    </row>
    <row r="42" spans="4:15" x14ac:dyDescent="0.2">
      <c r="D42">
        <v>3.4</v>
      </c>
      <c r="M42">
        <f>ROUND(CORREL(S2:S20,V2:V20), 3)</f>
        <v>0.14799999999999999</v>
      </c>
      <c r="N42">
        <f>ROUND(CORREL(S2:S20,W2:W20), 3)</f>
        <v>0.17399999999999999</v>
      </c>
      <c r="O42">
        <f>ROUND(CORREL(S2:S20,T2:T20), 3)</f>
        <v>0.60399999999999998</v>
      </c>
    </row>
    <row r="43" spans="4:15" x14ac:dyDescent="0.2">
      <c r="D43">
        <v>4.2</v>
      </c>
      <c r="N43">
        <f>ROUND(CORREL(V2:V20,W2:W20), 3)</f>
        <v>-0.12</v>
      </c>
      <c r="O43">
        <f>ROUND(CORREL(V2:V20,T2:T20), 3)</f>
        <v>3.5000000000000003E-2</v>
      </c>
    </row>
    <row r="44" spans="4:15" x14ac:dyDescent="0.2">
      <c r="D44">
        <v>4.3</v>
      </c>
      <c r="O44">
        <f>ROUND(CORREL(W2:W20,T2:T20), 3)</f>
        <v>0.25700000000000001</v>
      </c>
    </row>
    <row r="45" spans="4:15" x14ac:dyDescent="0.2">
      <c r="D45">
        <v>4.4000000000000004</v>
      </c>
    </row>
  </sheetData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F53E0-3BB8-46D2-992C-E46581E8B846}">
  <dimension ref="A1:N21"/>
  <sheetViews>
    <sheetView tabSelected="1" workbookViewId="0">
      <pane ySplit="2" topLeftCell="A3" activePane="bottomLeft" state="frozen"/>
      <selection pane="bottomLeft" activeCell="N3" sqref="N3:N21"/>
    </sheetView>
  </sheetViews>
  <sheetFormatPr defaultRowHeight="12.75" x14ac:dyDescent="0.2"/>
  <cols>
    <col min="1" max="1" width="7.7109375" customWidth="1"/>
    <col min="2" max="2" width="24.28515625" customWidth="1"/>
    <col min="3" max="3" width="6.28515625" customWidth="1"/>
    <col min="4" max="6" width="5.140625" customWidth="1"/>
    <col min="7" max="7" width="41.140625" customWidth="1"/>
  </cols>
  <sheetData>
    <row r="1" spans="1:14" x14ac:dyDescent="0.2"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</row>
    <row r="2" spans="1:14" s="5" customFormat="1" x14ac:dyDescent="0.2">
      <c r="A2" s="3" t="s">
        <v>0</v>
      </c>
      <c r="B2" s="21" t="s">
        <v>194</v>
      </c>
      <c r="C2" s="24" t="s">
        <v>237</v>
      </c>
      <c r="D2" s="18" t="s">
        <v>123</v>
      </c>
      <c r="E2" s="2" t="s">
        <v>124</v>
      </c>
      <c r="F2" s="6" t="s">
        <v>223</v>
      </c>
      <c r="G2" s="3" t="s">
        <v>9</v>
      </c>
      <c r="H2" s="25" t="s">
        <v>245</v>
      </c>
      <c r="I2" s="25" t="s">
        <v>246</v>
      </c>
      <c r="J2" s="25" t="s">
        <v>247</v>
      </c>
      <c r="K2" s="25" t="s">
        <v>248</v>
      </c>
      <c r="L2" s="25" t="s">
        <v>249</v>
      </c>
      <c r="M2" s="25" t="s">
        <v>250</v>
      </c>
      <c r="N2" s="25" t="s">
        <v>251</v>
      </c>
    </row>
    <row r="3" spans="1:14" ht="13.5" customHeight="1" x14ac:dyDescent="0.2">
      <c r="A3" s="1">
        <v>61046</v>
      </c>
      <c r="B3" s="1" t="s">
        <v>205</v>
      </c>
      <c r="C3" s="7">
        <v>3</v>
      </c>
      <c r="D3" s="2">
        <v>50</v>
      </c>
      <c r="E3" s="2">
        <v>5</v>
      </c>
      <c r="F3" s="2">
        <f>D3+E3</f>
        <v>55</v>
      </c>
      <c r="G3" s="26" t="s">
        <v>39</v>
      </c>
      <c r="H3">
        <v>1</v>
      </c>
      <c r="I3">
        <v>0</v>
      </c>
      <c r="J3">
        <v>1</v>
      </c>
      <c r="K3">
        <v>1</v>
      </c>
      <c r="L3">
        <v>1</v>
      </c>
      <c r="M3">
        <v>0</v>
      </c>
      <c r="N3">
        <v>1</v>
      </c>
    </row>
    <row r="4" spans="1:14" ht="13.5" customHeight="1" x14ac:dyDescent="0.2">
      <c r="A4" s="1">
        <v>374328</v>
      </c>
      <c r="B4" s="1" t="s">
        <v>209</v>
      </c>
      <c r="C4" s="7">
        <v>3</v>
      </c>
      <c r="D4" s="2">
        <v>50</v>
      </c>
      <c r="E4" s="2">
        <v>9</v>
      </c>
      <c r="F4" s="2">
        <f t="shared" ref="F4:F21" si="0">D4+E4</f>
        <v>59</v>
      </c>
      <c r="G4" s="26" t="s">
        <v>76</v>
      </c>
      <c r="H4">
        <v>1</v>
      </c>
      <c r="I4">
        <v>0</v>
      </c>
      <c r="J4">
        <v>0</v>
      </c>
      <c r="K4">
        <v>1</v>
      </c>
      <c r="L4">
        <v>1</v>
      </c>
      <c r="M4">
        <v>1</v>
      </c>
      <c r="N4">
        <v>0</v>
      </c>
    </row>
    <row r="5" spans="1:14" ht="13.5" customHeight="1" x14ac:dyDescent="0.2">
      <c r="A5" s="1">
        <v>144707</v>
      </c>
      <c r="B5" s="1" t="s">
        <v>216</v>
      </c>
      <c r="C5" s="7">
        <v>3</v>
      </c>
      <c r="D5" s="2">
        <v>50</v>
      </c>
      <c r="E5" s="2">
        <v>8</v>
      </c>
      <c r="F5" s="2">
        <f t="shared" si="0"/>
        <v>58</v>
      </c>
      <c r="G5" s="26" t="s">
        <v>108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</row>
    <row r="6" spans="1:14" ht="13.5" customHeight="1" x14ac:dyDescent="0.2">
      <c r="A6" s="1">
        <v>865260</v>
      </c>
      <c r="B6" s="1" t="s">
        <v>218</v>
      </c>
      <c r="C6" s="7">
        <v>3</v>
      </c>
      <c r="D6" s="2">
        <v>50</v>
      </c>
      <c r="E6" s="2">
        <v>10</v>
      </c>
      <c r="F6" s="2">
        <f t="shared" si="0"/>
        <v>60</v>
      </c>
      <c r="G6" s="26" t="s">
        <v>116</v>
      </c>
      <c r="H6">
        <v>0</v>
      </c>
      <c r="I6">
        <v>1</v>
      </c>
      <c r="J6">
        <v>1</v>
      </c>
      <c r="K6">
        <v>0</v>
      </c>
      <c r="L6">
        <v>0</v>
      </c>
      <c r="M6">
        <v>1</v>
      </c>
      <c r="N6">
        <v>1</v>
      </c>
    </row>
    <row r="7" spans="1:14" ht="13.5" customHeight="1" x14ac:dyDescent="0.2">
      <c r="A7" s="1">
        <v>530476</v>
      </c>
      <c r="B7" s="1" t="s">
        <v>233</v>
      </c>
      <c r="C7" s="7">
        <v>3</v>
      </c>
      <c r="D7" s="2">
        <v>50</v>
      </c>
      <c r="E7" s="2">
        <v>47</v>
      </c>
      <c r="F7" s="2">
        <f t="shared" si="0"/>
        <v>97</v>
      </c>
      <c r="G7" s="26" t="s">
        <v>62</v>
      </c>
      <c r="H7">
        <v>1</v>
      </c>
      <c r="I7">
        <v>0</v>
      </c>
      <c r="J7">
        <v>1</v>
      </c>
      <c r="K7">
        <v>0</v>
      </c>
      <c r="L7">
        <v>1</v>
      </c>
      <c r="M7">
        <v>0</v>
      </c>
      <c r="N7">
        <v>1</v>
      </c>
    </row>
    <row r="8" spans="1:14" ht="13.5" customHeight="1" x14ac:dyDescent="0.2">
      <c r="A8" s="1">
        <v>942575</v>
      </c>
      <c r="B8" s="1" t="s">
        <v>204</v>
      </c>
      <c r="C8" s="7">
        <v>2</v>
      </c>
      <c r="D8" s="2">
        <v>16</v>
      </c>
      <c r="E8" s="2">
        <v>13</v>
      </c>
      <c r="F8" s="2">
        <f t="shared" si="0"/>
        <v>29</v>
      </c>
      <c r="G8" s="26" t="s">
        <v>25</v>
      </c>
      <c r="H8">
        <v>0</v>
      </c>
      <c r="I8">
        <v>0</v>
      </c>
      <c r="J8">
        <v>1</v>
      </c>
      <c r="K8">
        <v>1</v>
      </c>
      <c r="L8">
        <v>1</v>
      </c>
      <c r="M8">
        <v>0</v>
      </c>
      <c r="N8">
        <v>0</v>
      </c>
    </row>
    <row r="9" spans="1:14" ht="13.5" customHeight="1" x14ac:dyDescent="0.2">
      <c r="A9" s="1">
        <v>753307</v>
      </c>
      <c r="B9" s="1" t="s">
        <v>206</v>
      </c>
      <c r="C9" s="7">
        <v>2</v>
      </c>
      <c r="D9" s="2">
        <v>48</v>
      </c>
      <c r="E9" s="2">
        <v>6</v>
      </c>
      <c r="F9" s="2">
        <f t="shared" si="0"/>
        <v>54</v>
      </c>
      <c r="G9" s="26" t="s">
        <v>54</v>
      </c>
      <c r="H9">
        <v>0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</row>
    <row r="10" spans="1:14" ht="13.5" customHeight="1" x14ac:dyDescent="0.2">
      <c r="A10" s="1">
        <v>821010</v>
      </c>
      <c r="B10" s="1" t="s">
        <v>234</v>
      </c>
      <c r="C10" s="7">
        <v>2</v>
      </c>
      <c r="D10" s="2">
        <v>50</v>
      </c>
      <c r="E10" s="2">
        <v>15</v>
      </c>
      <c r="F10" s="2">
        <f t="shared" si="0"/>
        <v>65</v>
      </c>
      <c r="G10" s="26" t="s">
        <v>71</v>
      </c>
      <c r="H10">
        <v>1</v>
      </c>
      <c r="I10">
        <v>0</v>
      </c>
      <c r="J10">
        <v>0</v>
      </c>
      <c r="K10">
        <v>1</v>
      </c>
      <c r="L10">
        <v>1</v>
      </c>
      <c r="M10">
        <v>0</v>
      </c>
      <c r="N10">
        <v>1</v>
      </c>
    </row>
    <row r="11" spans="1:14" ht="13.5" customHeight="1" x14ac:dyDescent="0.2">
      <c r="A11" s="1">
        <v>906861</v>
      </c>
      <c r="B11" s="1" t="s">
        <v>211</v>
      </c>
      <c r="C11" s="7">
        <v>2</v>
      </c>
      <c r="D11" s="2">
        <v>25</v>
      </c>
      <c r="E11" s="2">
        <v>22</v>
      </c>
      <c r="F11" s="2">
        <f t="shared" si="0"/>
        <v>47</v>
      </c>
      <c r="G11" s="26" t="s">
        <v>86</v>
      </c>
      <c r="H11">
        <v>1</v>
      </c>
      <c r="I11">
        <v>1</v>
      </c>
      <c r="J11">
        <v>1</v>
      </c>
      <c r="K11">
        <v>1</v>
      </c>
      <c r="L11">
        <v>1</v>
      </c>
      <c r="M11">
        <v>0</v>
      </c>
      <c r="N11">
        <v>1</v>
      </c>
    </row>
    <row r="12" spans="1:14" ht="13.5" customHeight="1" x14ac:dyDescent="0.2">
      <c r="A12" s="1">
        <v>523118</v>
      </c>
      <c r="B12" s="1" t="s">
        <v>235</v>
      </c>
      <c r="C12" s="7">
        <v>2</v>
      </c>
      <c r="D12" s="2">
        <v>0</v>
      </c>
      <c r="E12" s="2">
        <v>7</v>
      </c>
      <c r="F12" s="2">
        <f t="shared" si="0"/>
        <v>7</v>
      </c>
      <c r="G12" s="26" t="s">
        <v>91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ht="13.5" customHeight="1" x14ac:dyDescent="0.2">
      <c r="A13" s="1">
        <v>739187</v>
      </c>
      <c r="B13" s="1" t="s">
        <v>203</v>
      </c>
      <c r="C13" s="7">
        <v>1</v>
      </c>
      <c r="D13" s="2">
        <v>31</v>
      </c>
      <c r="E13" s="2">
        <v>4</v>
      </c>
      <c r="F13" s="2">
        <f t="shared" si="0"/>
        <v>35</v>
      </c>
      <c r="G13" s="26" t="s">
        <v>10</v>
      </c>
      <c r="H13">
        <v>1</v>
      </c>
      <c r="I13">
        <v>0</v>
      </c>
      <c r="J13">
        <v>0</v>
      </c>
      <c r="K13">
        <v>0</v>
      </c>
      <c r="L13">
        <v>1</v>
      </c>
      <c r="M13">
        <v>1</v>
      </c>
      <c r="N13">
        <v>0</v>
      </c>
    </row>
    <row r="14" spans="1:14" ht="13.5" customHeight="1" x14ac:dyDescent="0.2">
      <c r="A14" s="1">
        <v>116420</v>
      </c>
      <c r="B14" s="1" t="s">
        <v>205</v>
      </c>
      <c r="C14" s="7">
        <v>1</v>
      </c>
      <c r="D14" s="2">
        <v>50</v>
      </c>
      <c r="E14" s="2">
        <v>0</v>
      </c>
      <c r="F14" s="2">
        <f t="shared" si="0"/>
        <v>50</v>
      </c>
      <c r="G14" s="26" t="s">
        <v>32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1</v>
      </c>
    </row>
    <row r="15" spans="1:14" ht="13.5" customHeight="1" x14ac:dyDescent="0.2">
      <c r="A15" s="1">
        <v>697106</v>
      </c>
      <c r="B15" s="1" t="s">
        <v>205</v>
      </c>
      <c r="C15" s="7">
        <v>1</v>
      </c>
      <c r="D15" s="2">
        <v>8</v>
      </c>
      <c r="E15" s="2">
        <v>10</v>
      </c>
      <c r="F15" s="2">
        <f t="shared" si="0"/>
        <v>18</v>
      </c>
      <c r="G15" s="26" t="s">
        <v>46</v>
      </c>
      <c r="H15">
        <v>0</v>
      </c>
      <c r="I15">
        <v>0</v>
      </c>
      <c r="J15">
        <v>0</v>
      </c>
      <c r="K15">
        <v>0</v>
      </c>
      <c r="L15">
        <v>1</v>
      </c>
      <c r="M15">
        <v>1</v>
      </c>
      <c r="N15">
        <v>0</v>
      </c>
    </row>
    <row r="16" spans="1:14" ht="13.5" customHeight="1" x14ac:dyDescent="0.2">
      <c r="A16" s="1">
        <v>930512</v>
      </c>
      <c r="B16" s="1" t="s">
        <v>207</v>
      </c>
      <c r="C16" s="7">
        <v>1</v>
      </c>
      <c r="D16" s="2">
        <v>17</v>
      </c>
      <c r="E16" s="2">
        <v>23</v>
      </c>
      <c r="F16" s="2">
        <f t="shared" si="0"/>
        <v>40</v>
      </c>
      <c r="G16" s="26" t="s">
        <v>10</v>
      </c>
      <c r="H16">
        <v>1</v>
      </c>
      <c r="I16">
        <v>0</v>
      </c>
      <c r="J16">
        <v>0</v>
      </c>
      <c r="K16">
        <v>0</v>
      </c>
      <c r="L16">
        <v>1</v>
      </c>
      <c r="M16">
        <v>1</v>
      </c>
      <c r="N16">
        <v>0</v>
      </c>
    </row>
    <row r="17" spans="1:14" ht="13.5" customHeight="1" x14ac:dyDescent="0.2">
      <c r="A17" s="1">
        <v>591218</v>
      </c>
      <c r="B17" s="1" t="s">
        <v>236</v>
      </c>
      <c r="C17" s="7">
        <v>1</v>
      </c>
      <c r="D17" s="2">
        <v>50</v>
      </c>
      <c r="E17" s="2">
        <v>8</v>
      </c>
      <c r="F17" s="2">
        <f t="shared" si="0"/>
        <v>58</v>
      </c>
      <c r="G17" s="26" t="s">
        <v>66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ht="13.5" customHeight="1" x14ac:dyDescent="0.2">
      <c r="A18" s="1">
        <v>932101</v>
      </c>
      <c r="B18" s="1" t="s">
        <v>210</v>
      </c>
      <c r="C18" s="7">
        <v>1</v>
      </c>
      <c r="D18" s="2">
        <v>4</v>
      </c>
      <c r="E18" s="2">
        <v>2</v>
      </c>
      <c r="F18" s="2">
        <f t="shared" si="0"/>
        <v>6</v>
      </c>
      <c r="G18" s="26" t="s">
        <v>80</v>
      </c>
      <c r="H18">
        <v>1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</row>
    <row r="19" spans="1:14" ht="13.5" customHeight="1" x14ac:dyDescent="0.2">
      <c r="A19" s="1">
        <v>103194</v>
      </c>
      <c r="B19" s="1" t="s">
        <v>212</v>
      </c>
      <c r="C19" s="7">
        <v>1</v>
      </c>
      <c r="D19" s="2">
        <v>5</v>
      </c>
      <c r="E19" s="2">
        <v>5</v>
      </c>
      <c r="F19" s="2">
        <f t="shared" si="0"/>
        <v>10</v>
      </c>
      <c r="G19" s="26" t="s">
        <v>62</v>
      </c>
      <c r="H19">
        <v>1</v>
      </c>
      <c r="I19">
        <v>0</v>
      </c>
      <c r="J19">
        <v>1</v>
      </c>
      <c r="K19">
        <v>0</v>
      </c>
      <c r="L19">
        <v>1</v>
      </c>
      <c r="M19">
        <v>0</v>
      </c>
      <c r="N19">
        <v>1</v>
      </c>
    </row>
    <row r="20" spans="1:14" ht="13.5" customHeight="1" x14ac:dyDescent="0.2">
      <c r="A20" s="1">
        <v>807290</v>
      </c>
      <c r="B20" s="1" t="s">
        <v>214</v>
      </c>
      <c r="C20" s="7">
        <v>1</v>
      </c>
      <c r="D20" s="2">
        <v>2</v>
      </c>
      <c r="E20" s="2">
        <v>7</v>
      </c>
      <c r="F20" s="2">
        <f t="shared" si="0"/>
        <v>9</v>
      </c>
      <c r="G20" s="26" t="s">
        <v>103</v>
      </c>
      <c r="H20">
        <v>1</v>
      </c>
      <c r="I20">
        <v>0</v>
      </c>
      <c r="J20">
        <v>0</v>
      </c>
      <c r="K20">
        <v>1</v>
      </c>
      <c r="L20">
        <v>0</v>
      </c>
      <c r="M20">
        <v>0</v>
      </c>
      <c r="N20">
        <v>1</v>
      </c>
    </row>
    <row r="21" spans="1:14" ht="13.5" customHeight="1" x14ac:dyDescent="0.2">
      <c r="A21" s="1">
        <v>690179</v>
      </c>
      <c r="B21" s="1" t="s">
        <v>217</v>
      </c>
      <c r="C21" s="7">
        <v>1</v>
      </c>
      <c r="D21" s="2">
        <v>50</v>
      </c>
      <c r="E21" s="2">
        <v>5</v>
      </c>
      <c r="F21" s="2">
        <f t="shared" si="0"/>
        <v>55</v>
      </c>
      <c r="G21" s="26" t="s">
        <v>39</v>
      </c>
      <c r="H21">
        <v>1</v>
      </c>
      <c r="I21">
        <v>0</v>
      </c>
      <c r="J21">
        <v>1</v>
      </c>
      <c r="K21">
        <v>1</v>
      </c>
      <c r="L21">
        <v>1</v>
      </c>
      <c r="M21">
        <v>0</v>
      </c>
      <c r="N21">
        <v>1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95"/>
  <sheetViews>
    <sheetView workbookViewId="0">
      <selection activeCell="J1" sqref="J1:J1048576"/>
    </sheetView>
  </sheetViews>
  <sheetFormatPr defaultRowHeight="12.75" x14ac:dyDescent="0.2"/>
  <cols>
    <col min="1" max="1" width="64.7109375" customWidth="1"/>
    <col min="2" max="2" width="11.85546875" customWidth="1"/>
    <col min="3" max="3" width="15.5703125" customWidth="1"/>
    <col min="4" max="4" width="22" customWidth="1"/>
    <col min="5" max="5" width="15.85546875" customWidth="1"/>
    <col min="6" max="6" width="20.140625" customWidth="1"/>
    <col min="7" max="7" width="24.85546875" customWidth="1"/>
    <col min="8" max="8" width="20" customWidth="1"/>
    <col min="9" max="9" width="20.85546875" customWidth="1"/>
    <col min="10" max="10" width="17.140625" style="15" customWidth="1"/>
  </cols>
  <sheetData>
    <row r="1" spans="1:10" s="5" customFormat="1" x14ac:dyDescent="0.2">
      <c r="A1" s="4" t="s">
        <v>9</v>
      </c>
      <c r="B1" s="4">
        <v>0</v>
      </c>
      <c r="C1" s="5">
        <v>2</v>
      </c>
      <c r="D1" s="4">
        <v>3</v>
      </c>
      <c r="E1" s="5">
        <v>4</v>
      </c>
      <c r="F1" s="5">
        <v>5</v>
      </c>
      <c r="G1" s="5">
        <v>6</v>
      </c>
      <c r="H1" s="4">
        <v>7</v>
      </c>
      <c r="I1" s="4">
        <v>8</v>
      </c>
      <c r="J1" s="13" t="s">
        <v>192</v>
      </c>
    </row>
    <row r="2" spans="1:10" ht="89.25" x14ac:dyDescent="0.2">
      <c r="A2" s="1" t="s">
        <v>39</v>
      </c>
      <c r="B2" s="1"/>
      <c r="C2" t="s">
        <v>184</v>
      </c>
      <c r="D2" s="1"/>
      <c r="E2" t="s">
        <v>185</v>
      </c>
      <c r="F2" t="s">
        <v>186</v>
      </c>
      <c r="G2" t="s">
        <v>187</v>
      </c>
      <c r="H2" s="1"/>
      <c r="I2" s="1" t="s">
        <v>188</v>
      </c>
      <c r="J2" s="14" t="s">
        <v>191</v>
      </c>
    </row>
    <row r="3" spans="1:10" ht="63.75" x14ac:dyDescent="0.2">
      <c r="A3" s="1" t="s">
        <v>62</v>
      </c>
      <c r="B3" s="1"/>
      <c r="C3" t="s">
        <v>184</v>
      </c>
      <c r="D3" s="1"/>
      <c r="E3" t="s">
        <v>185</v>
      </c>
      <c r="G3" t="s">
        <v>187</v>
      </c>
      <c r="H3" s="1"/>
      <c r="I3" s="1" t="s">
        <v>188</v>
      </c>
      <c r="J3" s="14" t="s">
        <v>191</v>
      </c>
    </row>
    <row r="4" spans="1:10" ht="76.5" x14ac:dyDescent="0.2">
      <c r="A4" s="1" t="s">
        <v>76</v>
      </c>
      <c r="B4" s="1"/>
      <c r="C4" t="s">
        <v>184</v>
      </c>
      <c r="D4" s="1"/>
      <c r="F4" t="s">
        <v>186</v>
      </c>
      <c r="G4" t="s">
        <v>187</v>
      </c>
      <c r="H4" s="1" t="s">
        <v>189</v>
      </c>
      <c r="I4" s="1"/>
      <c r="J4" s="15" t="s">
        <v>184</v>
      </c>
    </row>
    <row r="5" spans="1:10" ht="63.75" x14ac:dyDescent="0.2">
      <c r="A5" s="1" t="s">
        <v>62</v>
      </c>
      <c r="B5" s="1"/>
      <c r="C5" t="s">
        <v>184</v>
      </c>
      <c r="D5" s="1"/>
      <c r="E5" t="s">
        <v>185</v>
      </c>
      <c r="G5" t="s">
        <v>187</v>
      </c>
      <c r="H5" s="1"/>
      <c r="I5" s="1" t="s">
        <v>188</v>
      </c>
      <c r="J5" s="15" t="s">
        <v>184</v>
      </c>
    </row>
    <row r="6" spans="1:10" ht="25.5" x14ac:dyDescent="0.2">
      <c r="A6" s="1" t="s">
        <v>108</v>
      </c>
      <c r="B6" s="1"/>
      <c r="D6" s="1"/>
      <c r="F6" t="s">
        <v>186</v>
      </c>
      <c r="H6" s="1"/>
      <c r="I6" s="1"/>
      <c r="J6" s="15" t="s">
        <v>184</v>
      </c>
    </row>
    <row r="7" spans="1:10" ht="63.75" x14ac:dyDescent="0.2">
      <c r="A7" s="1" t="s">
        <v>116</v>
      </c>
      <c r="B7" s="1"/>
      <c r="D7" s="1" t="s">
        <v>190</v>
      </c>
      <c r="E7" t="s">
        <v>185</v>
      </c>
      <c r="H7" s="1" t="s">
        <v>189</v>
      </c>
      <c r="I7" s="1" t="s">
        <v>188</v>
      </c>
      <c r="J7" s="15" t="s">
        <v>184</v>
      </c>
    </row>
    <row r="8" spans="1:10" ht="63.75" x14ac:dyDescent="0.2">
      <c r="A8" s="1" t="s">
        <v>62</v>
      </c>
      <c r="B8" s="1"/>
      <c r="C8" t="s">
        <v>184</v>
      </c>
      <c r="D8" s="1"/>
      <c r="E8" t="s">
        <v>185</v>
      </c>
      <c r="G8" t="s">
        <v>187</v>
      </c>
      <c r="H8" s="1"/>
      <c r="I8" s="1" t="s">
        <v>188</v>
      </c>
      <c r="J8" s="15" t="s">
        <v>184</v>
      </c>
    </row>
    <row r="9" spans="1:10" ht="51" x14ac:dyDescent="0.2">
      <c r="A9" s="1" t="s">
        <v>25</v>
      </c>
      <c r="B9" s="1"/>
      <c r="D9" s="1"/>
      <c r="E9" t="s">
        <v>185</v>
      </c>
      <c r="F9" t="s">
        <v>186</v>
      </c>
      <c r="G9" t="s">
        <v>187</v>
      </c>
      <c r="H9" s="1"/>
      <c r="I9" s="1"/>
      <c r="J9" s="15" t="s">
        <v>184</v>
      </c>
    </row>
    <row r="10" spans="1:10" ht="25.5" x14ac:dyDescent="0.2">
      <c r="A10" s="1" t="s">
        <v>54</v>
      </c>
      <c r="B10" s="1"/>
      <c r="D10" s="1"/>
      <c r="E10" t="s">
        <v>185</v>
      </c>
      <c r="H10" s="1" t="s">
        <v>189</v>
      </c>
      <c r="I10" s="1"/>
      <c r="J10" s="15" t="s">
        <v>184</v>
      </c>
    </row>
    <row r="11" spans="1:10" ht="76.5" x14ac:dyDescent="0.2">
      <c r="A11" s="1" t="s">
        <v>71</v>
      </c>
      <c r="B11" s="1"/>
      <c r="C11" t="s">
        <v>184</v>
      </c>
      <c r="D11" s="1"/>
      <c r="F11" t="s">
        <v>186</v>
      </c>
      <c r="G11" t="s">
        <v>187</v>
      </c>
      <c r="H11" s="1"/>
      <c r="I11" s="1" t="s">
        <v>188</v>
      </c>
      <c r="J11" s="15" t="s">
        <v>184</v>
      </c>
    </row>
    <row r="12" spans="1:10" ht="102" x14ac:dyDescent="0.2">
      <c r="A12" s="1" t="s">
        <v>86</v>
      </c>
      <c r="B12" s="1"/>
      <c r="C12" t="s">
        <v>184</v>
      </c>
      <c r="D12" s="1" t="s">
        <v>190</v>
      </c>
      <c r="E12" t="s">
        <v>185</v>
      </c>
      <c r="F12" t="s">
        <v>186</v>
      </c>
      <c r="G12" t="s">
        <v>187</v>
      </c>
      <c r="H12" s="1"/>
      <c r="I12" s="1" t="s">
        <v>188</v>
      </c>
      <c r="J12" s="15" t="s">
        <v>184</v>
      </c>
    </row>
    <row r="13" spans="1:10" ht="25.5" x14ac:dyDescent="0.2">
      <c r="A13" s="1" t="s">
        <v>91</v>
      </c>
      <c r="B13" s="1"/>
      <c r="C13" t="s">
        <v>184</v>
      </c>
      <c r="D13" s="1"/>
      <c r="H13" s="1"/>
      <c r="I13" s="1"/>
      <c r="J13" s="15" t="s">
        <v>184</v>
      </c>
    </row>
    <row r="14" spans="1:10" ht="63.75" x14ac:dyDescent="0.2">
      <c r="A14" s="1" t="s">
        <v>62</v>
      </c>
      <c r="B14" s="1"/>
      <c r="C14" t="s">
        <v>184</v>
      </c>
      <c r="D14" s="1"/>
      <c r="E14" t="s">
        <v>185</v>
      </c>
      <c r="G14" t="s">
        <v>187</v>
      </c>
      <c r="H14" s="1"/>
      <c r="I14" s="1" t="s">
        <v>188</v>
      </c>
      <c r="J14" s="15" t="s">
        <v>184</v>
      </c>
    </row>
    <row r="15" spans="1:10" ht="51" x14ac:dyDescent="0.2">
      <c r="A15" s="1" t="s">
        <v>102</v>
      </c>
      <c r="B15" s="1"/>
      <c r="C15" t="s">
        <v>184</v>
      </c>
      <c r="D15" s="1"/>
      <c r="E15" t="s">
        <v>185</v>
      </c>
      <c r="H15" s="1" t="s">
        <v>189</v>
      </c>
      <c r="I15" s="1"/>
      <c r="J15" s="15" t="s">
        <v>184</v>
      </c>
    </row>
    <row r="16" spans="1:10" ht="51" x14ac:dyDescent="0.2">
      <c r="A16" s="1" t="s">
        <v>10</v>
      </c>
      <c r="B16" s="1"/>
      <c r="C16" t="s">
        <v>184</v>
      </c>
      <c r="D16" s="1"/>
      <c r="G16" t="s">
        <v>187</v>
      </c>
      <c r="H16" s="1" t="s">
        <v>189</v>
      </c>
      <c r="I16" s="1"/>
      <c r="J16" s="15" t="s">
        <v>184</v>
      </c>
    </row>
    <row r="17" spans="1:10" ht="51" x14ac:dyDescent="0.2">
      <c r="A17" s="1" t="s">
        <v>32</v>
      </c>
      <c r="B17" s="1"/>
      <c r="D17" s="1"/>
      <c r="G17" t="s">
        <v>187</v>
      </c>
      <c r="H17" s="1" t="s">
        <v>189</v>
      </c>
      <c r="I17" s="1" t="s">
        <v>188</v>
      </c>
      <c r="J17" s="15" t="s">
        <v>184</v>
      </c>
    </row>
    <row r="18" spans="1:10" ht="63.75" x14ac:dyDescent="0.2">
      <c r="A18" s="1" t="s">
        <v>44</v>
      </c>
      <c r="B18" s="1"/>
      <c r="C18" t="s">
        <v>184</v>
      </c>
      <c r="D18" s="1" t="s">
        <v>190</v>
      </c>
      <c r="G18" t="s">
        <v>187</v>
      </c>
      <c r="H18" s="1"/>
      <c r="I18" s="1" t="s">
        <v>188</v>
      </c>
      <c r="J18" s="15" t="s">
        <v>184</v>
      </c>
    </row>
    <row r="19" spans="1:10" ht="38.25" x14ac:dyDescent="0.2">
      <c r="A19" s="1" t="s">
        <v>46</v>
      </c>
      <c r="B19" s="1" t="s">
        <v>191</v>
      </c>
      <c r="D19" s="1"/>
      <c r="G19" t="s">
        <v>187</v>
      </c>
      <c r="H19" s="1" t="s">
        <v>189</v>
      </c>
      <c r="I19" s="1"/>
      <c r="J19" s="15" t="s">
        <v>184</v>
      </c>
    </row>
    <row r="20" spans="1:10" ht="51" x14ac:dyDescent="0.2">
      <c r="A20" s="1" t="s">
        <v>10</v>
      </c>
      <c r="B20" s="1"/>
      <c r="C20" t="s">
        <v>184</v>
      </c>
      <c r="D20" s="1"/>
      <c r="G20" t="s">
        <v>187</v>
      </c>
      <c r="H20" s="1" t="s">
        <v>189</v>
      </c>
      <c r="I20" s="1"/>
      <c r="J20" s="15" t="s">
        <v>184</v>
      </c>
    </row>
    <row r="21" spans="1:10" x14ac:dyDescent="0.2">
      <c r="A21" s="1" t="s">
        <v>66</v>
      </c>
      <c r="B21" s="1" t="s">
        <v>191</v>
      </c>
      <c r="D21" s="1"/>
      <c r="H21" s="1"/>
      <c r="I21" s="1"/>
      <c r="J21" s="15" t="s">
        <v>184</v>
      </c>
    </row>
    <row r="22" spans="1:10" ht="38.25" x14ac:dyDescent="0.2">
      <c r="A22" s="1" t="s">
        <v>80</v>
      </c>
      <c r="B22" s="1"/>
      <c r="C22" t="s">
        <v>184</v>
      </c>
      <c r="D22" s="1"/>
      <c r="G22" t="s">
        <v>187</v>
      </c>
      <c r="H22" s="1"/>
      <c r="I22" s="1"/>
      <c r="J22" s="15" t="s">
        <v>184</v>
      </c>
    </row>
    <row r="23" spans="1:10" ht="38.25" x14ac:dyDescent="0.2">
      <c r="A23" s="1" t="s">
        <v>84</v>
      </c>
      <c r="B23" s="1"/>
      <c r="D23" s="1"/>
      <c r="E23" t="s">
        <v>185</v>
      </c>
      <c r="G23" t="s">
        <v>187</v>
      </c>
      <c r="H23" s="1" t="s">
        <v>189</v>
      </c>
      <c r="I23" s="1"/>
      <c r="J23" s="1" t="s">
        <v>190</v>
      </c>
    </row>
    <row r="24" spans="1:10" ht="63.75" x14ac:dyDescent="0.2">
      <c r="A24" s="1" t="s">
        <v>62</v>
      </c>
      <c r="B24" s="1"/>
      <c r="C24" t="s">
        <v>184</v>
      </c>
      <c r="D24" s="1"/>
      <c r="E24" t="s">
        <v>185</v>
      </c>
      <c r="G24" t="s">
        <v>187</v>
      </c>
      <c r="H24" s="1"/>
      <c r="I24" s="1" t="s">
        <v>188</v>
      </c>
      <c r="J24" s="1" t="s">
        <v>190</v>
      </c>
    </row>
    <row r="25" spans="1:10" ht="38.25" x14ac:dyDescent="0.2">
      <c r="A25" s="1" t="s">
        <v>100</v>
      </c>
      <c r="B25" s="1"/>
      <c r="D25" s="1"/>
      <c r="E25" t="s">
        <v>185</v>
      </c>
      <c r="G25" t="s">
        <v>187</v>
      </c>
      <c r="H25" s="1"/>
      <c r="I25" s="1" t="s">
        <v>188</v>
      </c>
      <c r="J25" s="1" t="s">
        <v>190</v>
      </c>
    </row>
    <row r="26" spans="1:10" ht="63.75" x14ac:dyDescent="0.2">
      <c r="A26" s="1" t="s">
        <v>103</v>
      </c>
      <c r="B26" s="1"/>
      <c r="C26" t="s">
        <v>184</v>
      </c>
      <c r="D26" s="1"/>
      <c r="F26" t="s">
        <v>186</v>
      </c>
      <c r="H26" s="1"/>
      <c r="I26" s="1" t="s">
        <v>188</v>
      </c>
      <c r="J26" t="s">
        <v>185</v>
      </c>
    </row>
    <row r="27" spans="1:10" ht="89.25" x14ac:dyDescent="0.2">
      <c r="A27" s="1" t="s">
        <v>39</v>
      </c>
      <c r="B27" s="1"/>
      <c r="C27" t="s">
        <v>184</v>
      </c>
      <c r="D27" s="1"/>
      <c r="E27" t="s">
        <v>185</v>
      </c>
      <c r="F27" t="s">
        <v>186</v>
      </c>
      <c r="G27" t="s">
        <v>187</v>
      </c>
      <c r="H27" s="1"/>
      <c r="I27" s="1" t="s">
        <v>188</v>
      </c>
      <c r="J27" t="s">
        <v>185</v>
      </c>
    </row>
    <row r="28" spans="1:10" ht="63.75" x14ac:dyDescent="0.2">
      <c r="A28" s="1" t="s">
        <v>62</v>
      </c>
      <c r="B28" s="1"/>
      <c r="C28" t="s">
        <v>184</v>
      </c>
      <c r="D28" s="1"/>
      <c r="E28" t="s">
        <v>185</v>
      </c>
      <c r="G28" t="s">
        <v>187</v>
      </c>
      <c r="H28" s="1"/>
      <c r="I28" s="1" t="s">
        <v>188</v>
      </c>
      <c r="J28" t="s">
        <v>185</v>
      </c>
    </row>
    <row r="29" spans="1:10" ht="76.5" x14ac:dyDescent="0.2">
      <c r="A29" s="1" t="s">
        <v>76</v>
      </c>
      <c r="B29" s="1"/>
      <c r="C29" t="s">
        <v>184</v>
      </c>
      <c r="D29" s="1"/>
      <c r="F29" t="s">
        <v>186</v>
      </c>
      <c r="G29" t="s">
        <v>187</v>
      </c>
      <c r="H29" s="1" t="s">
        <v>189</v>
      </c>
      <c r="I29" s="1"/>
      <c r="J29" t="s">
        <v>185</v>
      </c>
    </row>
    <row r="30" spans="1:10" x14ac:dyDescent="0.2">
      <c r="J30" t="s">
        <v>185</v>
      </c>
    </row>
    <row r="31" spans="1:10" x14ac:dyDescent="0.2">
      <c r="J31" t="s">
        <v>185</v>
      </c>
    </row>
    <row r="32" spans="1:10" x14ac:dyDescent="0.2">
      <c r="J32" t="s">
        <v>185</v>
      </c>
    </row>
    <row r="33" spans="10:10" x14ac:dyDescent="0.2">
      <c r="J33" t="s">
        <v>185</v>
      </c>
    </row>
    <row r="34" spans="10:10" x14ac:dyDescent="0.2">
      <c r="J34" t="s">
        <v>185</v>
      </c>
    </row>
    <row r="35" spans="10:10" x14ac:dyDescent="0.2">
      <c r="J35" t="s">
        <v>185</v>
      </c>
    </row>
    <row r="36" spans="10:10" x14ac:dyDescent="0.2">
      <c r="J36" t="s">
        <v>185</v>
      </c>
    </row>
    <row r="37" spans="10:10" x14ac:dyDescent="0.2">
      <c r="J37" t="s">
        <v>185</v>
      </c>
    </row>
    <row r="38" spans="10:10" x14ac:dyDescent="0.2">
      <c r="J38" t="s">
        <v>185</v>
      </c>
    </row>
    <row r="39" spans="10:10" x14ac:dyDescent="0.2">
      <c r="J39" t="s">
        <v>185</v>
      </c>
    </row>
    <row r="40" spans="10:10" x14ac:dyDescent="0.2">
      <c r="J40" t="s">
        <v>185</v>
      </c>
    </row>
    <row r="41" spans="10:10" x14ac:dyDescent="0.2">
      <c r="J41" t="s">
        <v>186</v>
      </c>
    </row>
    <row r="42" spans="10:10" x14ac:dyDescent="0.2">
      <c r="J42" t="s">
        <v>186</v>
      </c>
    </row>
    <row r="43" spans="10:10" x14ac:dyDescent="0.2">
      <c r="J43" t="s">
        <v>186</v>
      </c>
    </row>
    <row r="44" spans="10:10" x14ac:dyDescent="0.2">
      <c r="J44" t="s">
        <v>186</v>
      </c>
    </row>
    <row r="45" spans="10:10" x14ac:dyDescent="0.2">
      <c r="J45" t="s">
        <v>186</v>
      </c>
    </row>
    <row r="46" spans="10:10" x14ac:dyDescent="0.2">
      <c r="J46" t="s">
        <v>186</v>
      </c>
    </row>
    <row r="47" spans="10:10" x14ac:dyDescent="0.2">
      <c r="J47" t="s">
        <v>186</v>
      </c>
    </row>
    <row r="48" spans="10:10" x14ac:dyDescent="0.2">
      <c r="J48" t="s">
        <v>186</v>
      </c>
    </row>
    <row r="49" spans="10:10" x14ac:dyDescent="0.2">
      <c r="J49" t="s">
        <v>186</v>
      </c>
    </row>
    <row r="50" spans="10:10" x14ac:dyDescent="0.2">
      <c r="J50" t="s">
        <v>187</v>
      </c>
    </row>
    <row r="51" spans="10:10" x14ac:dyDescent="0.2">
      <c r="J51" t="s">
        <v>187</v>
      </c>
    </row>
    <row r="52" spans="10:10" x14ac:dyDescent="0.2">
      <c r="J52" t="s">
        <v>187</v>
      </c>
    </row>
    <row r="53" spans="10:10" x14ac:dyDescent="0.2">
      <c r="J53" t="s">
        <v>187</v>
      </c>
    </row>
    <row r="54" spans="10:10" x14ac:dyDescent="0.2">
      <c r="J54" t="s">
        <v>187</v>
      </c>
    </row>
    <row r="55" spans="10:10" x14ac:dyDescent="0.2">
      <c r="J55" t="s">
        <v>187</v>
      </c>
    </row>
    <row r="56" spans="10:10" x14ac:dyDescent="0.2">
      <c r="J56" t="s">
        <v>187</v>
      </c>
    </row>
    <row r="57" spans="10:10" x14ac:dyDescent="0.2">
      <c r="J57" t="s">
        <v>187</v>
      </c>
    </row>
    <row r="58" spans="10:10" x14ac:dyDescent="0.2">
      <c r="J58" t="s">
        <v>187</v>
      </c>
    </row>
    <row r="59" spans="10:10" x14ac:dyDescent="0.2">
      <c r="J59" t="s">
        <v>187</v>
      </c>
    </row>
    <row r="60" spans="10:10" x14ac:dyDescent="0.2">
      <c r="J60" t="s">
        <v>187</v>
      </c>
    </row>
    <row r="61" spans="10:10" x14ac:dyDescent="0.2">
      <c r="J61" t="s">
        <v>187</v>
      </c>
    </row>
    <row r="62" spans="10:10" x14ac:dyDescent="0.2">
      <c r="J62" t="s">
        <v>187</v>
      </c>
    </row>
    <row r="63" spans="10:10" x14ac:dyDescent="0.2">
      <c r="J63" t="s">
        <v>187</v>
      </c>
    </row>
    <row r="64" spans="10:10" x14ac:dyDescent="0.2">
      <c r="J64" t="s">
        <v>187</v>
      </c>
    </row>
    <row r="65" spans="10:10" x14ac:dyDescent="0.2">
      <c r="J65" t="s">
        <v>187</v>
      </c>
    </row>
    <row r="66" spans="10:10" x14ac:dyDescent="0.2">
      <c r="J66" t="s">
        <v>187</v>
      </c>
    </row>
    <row r="67" spans="10:10" x14ac:dyDescent="0.2">
      <c r="J67" t="s">
        <v>187</v>
      </c>
    </row>
    <row r="68" spans="10:10" x14ac:dyDescent="0.2">
      <c r="J68" t="s">
        <v>187</v>
      </c>
    </row>
    <row r="69" spans="10:10" x14ac:dyDescent="0.2">
      <c r="J69" t="s">
        <v>187</v>
      </c>
    </row>
    <row r="70" spans="10:10" x14ac:dyDescent="0.2">
      <c r="J70" t="s">
        <v>187</v>
      </c>
    </row>
    <row r="71" spans="10:10" ht="25.5" x14ac:dyDescent="0.2">
      <c r="J71" s="1" t="s">
        <v>189</v>
      </c>
    </row>
    <row r="72" spans="10:10" ht="25.5" x14ac:dyDescent="0.2">
      <c r="J72" s="1" t="s">
        <v>189</v>
      </c>
    </row>
    <row r="73" spans="10:10" ht="25.5" x14ac:dyDescent="0.2">
      <c r="J73" s="1" t="s">
        <v>189</v>
      </c>
    </row>
    <row r="74" spans="10:10" ht="25.5" x14ac:dyDescent="0.2">
      <c r="J74" s="1" t="s">
        <v>189</v>
      </c>
    </row>
    <row r="75" spans="10:10" ht="25.5" x14ac:dyDescent="0.2">
      <c r="J75" s="1" t="s">
        <v>189</v>
      </c>
    </row>
    <row r="76" spans="10:10" ht="25.5" x14ac:dyDescent="0.2">
      <c r="J76" s="1" t="s">
        <v>189</v>
      </c>
    </row>
    <row r="77" spans="10:10" ht="25.5" x14ac:dyDescent="0.2">
      <c r="J77" s="1" t="s">
        <v>189</v>
      </c>
    </row>
    <row r="78" spans="10:10" ht="25.5" x14ac:dyDescent="0.2">
      <c r="J78" s="1" t="s">
        <v>189</v>
      </c>
    </row>
    <row r="79" spans="10:10" ht="25.5" x14ac:dyDescent="0.2">
      <c r="J79" s="1" t="s">
        <v>189</v>
      </c>
    </row>
    <row r="80" spans="10:10" ht="25.5" x14ac:dyDescent="0.2">
      <c r="J80" s="1" t="s">
        <v>189</v>
      </c>
    </row>
    <row r="81" spans="10:10" ht="25.5" x14ac:dyDescent="0.2">
      <c r="J81" s="1" t="s">
        <v>188</v>
      </c>
    </row>
    <row r="82" spans="10:10" ht="25.5" x14ac:dyDescent="0.2">
      <c r="J82" s="1" t="s">
        <v>188</v>
      </c>
    </row>
    <row r="83" spans="10:10" ht="25.5" x14ac:dyDescent="0.2">
      <c r="J83" s="1" t="s">
        <v>188</v>
      </c>
    </row>
    <row r="84" spans="10:10" ht="25.5" x14ac:dyDescent="0.2">
      <c r="J84" s="1" t="s">
        <v>188</v>
      </c>
    </row>
    <row r="85" spans="10:10" ht="25.5" x14ac:dyDescent="0.2">
      <c r="J85" s="1" t="s">
        <v>188</v>
      </c>
    </row>
    <row r="86" spans="10:10" ht="25.5" x14ac:dyDescent="0.2">
      <c r="J86" s="1" t="s">
        <v>188</v>
      </c>
    </row>
    <row r="87" spans="10:10" ht="25.5" x14ac:dyDescent="0.2">
      <c r="J87" s="1" t="s">
        <v>188</v>
      </c>
    </row>
    <row r="88" spans="10:10" ht="25.5" x14ac:dyDescent="0.2">
      <c r="J88" s="1" t="s">
        <v>188</v>
      </c>
    </row>
    <row r="89" spans="10:10" ht="25.5" x14ac:dyDescent="0.2">
      <c r="J89" s="1" t="s">
        <v>188</v>
      </c>
    </row>
    <row r="90" spans="10:10" ht="25.5" x14ac:dyDescent="0.2">
      <c r="J90" s="1" t="s">
        <v>188</v>
      </c>
    </row>
    <row r="91" spans="10:10" ht="25.5" x14ac:dyDescent="0.2">
      <c r="J91" s="1" t="s">
        <v>188</v>
      </c>
    </row>
    <row r="92" spans="10:10" ht="25.5" x14ac:dyDescent="0.2">
      <c r="J92" s="1" t="s">
        <v>188</v>
      </c>
    </row>
    <row r="93" spans="10:10" ht="25.5" x14ac:dyDescent="0.2">
      <c r="J93" s="1" t="s">
        <v>188</v>
      </c>
    </row>
    <row r="94" spans="10:10" ht="25.5" x14ac:dyDescent="0.2">
      <c r="J94" s="1" t="s">
        <v>188</v>
      </c>
    </row>
    <row r="95" spans="10:10" ht="25.5" x14ac:dyDescent="0.2">
      <c r="J95" s="1" t="s">
        <v>188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29"/>
  <sheetViews>
    <sheetView workbookViewId="0">
      <selection activeCell="V16" sqref="V16"/>
    </sheetView>
  </sheetViews>
  <sheetFormatPr defaultRowHeight="12.75" x14ac:dyDescent="0.2"/>
  <cols>
    <col min="2" max="2" width="24.85546875" customWidth="1"/>
    <col min="4" max="19" width="3.85546875" customWidth="1"/>
  </cols>
  <sheetData>
    <row r="1" spans="1:23" x14ac:dyDescent="0.2">
      <c r="A1" s="3" t="s">
        <v>0</v>
      </c>
      <c r="B1" s="3" t="s">
        <v>194</v>
      </c>
      <c r="C1" s="4" t="s">
        <v>1</v>
      </c>
      <c r="D1" s="4" t="s">
        <v>195</v>
      </c>
      <c r="E1" s="4" t="s">
        <v>196</v>
      </c>
      <c r="F1" s="4" t="s">
        <v>197</v>
      </c>
      <c r="G1" s="4" t="s">
        <v>125</v>
      </c>
      <c r="H1" s="4" t="s">
        <v>198</v>
      </c>
      <c r="I1" s="4" t="s">
        <v>199</v>
      </c>
      <c r="J1" s="4" t="s">
        <v>126</v>
      </c>
      <c r="K1" s="4" t="s">
        <v>127</v>
      </c>
      <c r="L1" s="4" t="s">
        <v>128</v>
      </c>
      <c r="M1" s="4" t="s">
        <v>129</v>
      </c>
      <c r="N1" s="4" t="s">
        <v>130</v>
      </c>
      <c r="O1" s="4" t="s">
        <v>131</v>
      </c>
      <c r="P1" s="4" t="s">
        <v>200</v>
      </c>
      <c r="Q1" s="4" t="s">
        <v>201</v>
      </c>
      <c r="R1" s="4" t="s">
        <v>202</v>
      </c>
      <c r="S1" s="4" t="s">
        <v>132</v>
      </c>
    </row>
    <row r="2" spans="1:23" x14ac:dyDescent="0.2">
      <c r="A2" s="1">
        <v>61046</v>
      </c>
      <c r="B2" s="1" t="s">
        <v>205</v>
      </c>
      <c r="C2" s="2">
        <v>3</v>
      </c>
      <c r="D2" s="2">
        <v>4</v>
      </c>
      <c r="E2" s="2">
        <v>4</v>
      </c>
      <c r="F2" s="2">
        <v>1</v>
      </c>
      <c r="G2" s="2">
        <v>2</v>
      </c>
      <c r="H2" s="2">
        <v>4</v>
      </c>
      <c r="I2" s="2">
        <v>3</v>
      </c>
      <c r="J2" s="2">
        <v>3</v>
      </c>
      <c r="K2" s="2">
        <v>3</v>
      </c>
      <c r="L2" s="2">
        <v>3</v>
      </c>
      <c r="M2" s="2">
        <v>3</v>
      </c>
      <c r="N2" s="2">
        <v>3</v>
      </c>
      <c r="O2" s="2">
        <v>3</v>
      </c>
      <c r="P2" s="2">
        <v>2</v>
      </c>
      <c r="Q2" s="2">
        <v>2</v>
      </c>
      <c r="R2" s="2">
        <v>3</v>
      </c>
      <c r="S2" s="2">
        <v>4</v>
      </c>
      <c r="T2">
        <f>SUM(D2:S2)</f>
        <v>47</v>
      </c>
      <c r="U2" s="1"/>
      <c r="V2" s="6" t="s">
        <v>219</v>
      </c>
      <c r="W2" s="16">
        <f>ROUND(SUM(T2:T7)/16/6, 2)</f>
        <v>2.82</v>
      </c>
    </row>
    <row r="3" spans="1:23" x14ac:dyDescent="0.2">
      <c r="A3" s="1">
        <v>84924</v>
      </c>
      <c r="B3" s="1" t="s">
        <v>208</v>
      </c>
      <c r="C3" s="2">
        <v>3</v>
      </c>
      <c r="D3" s="2">
        <v>4</v>
      </c>
      <c r="E3" s="2">
        <v>4</v>
      </c>
      <c r="F3" s="2">
        <v>3</v>
      </c>
      <c r="G3" s="2">
        <v>3</v>
      </c>
      <c r="H3" s="2">
        <v>3</v>
      </c>
      <c r="I3" s="2">
        <v>4</v>
      </c>
      <c r="J3" s="2">
        <v>3</v>
      </c>
      <c r="K3" s="2">
        <v>2</v>
      </c>
      <c r="L3" s="2">
        <v>4</v>
      </c>
      <c r="M3" s="2">
        <v>4</v>
      </c>
      <c r="N3" s="2">
        <v>3</v>
      </c>
      <c r="O3" s="2">
        <v>3</v>
      </c>
      <c r="P3" s="2">
        <v>3</v>
      </c>
      <c r="Q3" s="2">
        <v>3</v>
      </c>
      <c r="R3" s="2">
        <v>3</v>
      </c>
      <c r="S3" s="2">
        <v>3</v>
      </c>
      <c r="T3">
        <f t="shared" ref="T3:T18" si="0">SUM(D3:S3)</f>
        <v>52</v>
      </c>
      <c r="U3" s="1"/>
      <c r="V3" s="6" t="s">
        <v>220</v>
      </c>
      <c r="W3" s="16">
        <f>ROUND(SUM(T8:T11)/16/4, 2)</f>
        <v>2.42</v>
      </c>
    </row>
    <row r="4" spans="1:23" x14ac:dyDescent="0.2">
      <c r="A4" s="1">
        <v>374328</v>
      </c>
      <c r="B4" s="1" t="s">
        <v>209</v>
      </c>
      <c r="C4" s="2">
        <v>3</v>
      </c>
      <c r="D4" s="2">
        <v>3</v>
      </c>
      <c r="E4" s="2">
        <v>4</v>
      </c>
      <c r="F4" s="2">
        <v>3</v>
      </c>
      <c r="G4" s="2">
        <v>4</v>
      </c>
      <c r="H4" s="2">
        <v>3</v>
      </c>
      <c r="I4" s="2">
        <v>2</v>
      </c>
      <c r="J4" s="2">
        <v>3</v>
      </c>
      <c r="K4" s="2">
        <v>1</v>
      </c>
      <c r="L4" s="2">
        <v>2</v>
      </c>
      <c r="M4" s="2">
        <v>4</v>
      </c>
      <c r="N4" s="2">
        <v>3</v>
      </c>
      <c r="O4" s="2">
        <v>2</v>
      </c>
      <c r="P4" s="2">
        <v>2</v>
      </c>
      <c r="Q4" s="2">
        <v>3</v>
      </c>
      <c r="R4" s="2">
        <v>4</v>
      </c>
      <c r="S4" s="2">
        <v>4</v>
      </c>
      <c r="T4">
        <f t="shared" si="0"/>
        <v>47</v>
      </c>
      <c r="U4" s="1"/>
      <c r="V4" s="6" t="s">
        <v>221</v>
      </c>
      <c r="W4">
        <f>ROUND(SUM(T12:T18)/16/7, 2)</f>
        <v>2.39</v>
      </c>
    </row>
    <row r="5" spans="1:23" ht="38.25" x14ac:dyDescent="0.2">
      <c r="A5" s="1">
        <v>586798</v>
      </c>
      <c r="B5" s="1" t="s">
        <v>215</v>
      </c>
      <c r="C5" s="2">
        <v>3</v>
      </c>
      <c r="D5" s="2">
        <v>5</v>
      </c>
      <c r="E5" s="2">
        <v>3</v>
      </c>
      <c r="F5" s="2">
        <v>2</v>
      </c>
      <c r="G5" s="2">
        <v>3</v>
      </c>
      <c r="H5" s="2">
        <v>2</v>
      </c>
      <c r="I5" s="2">
        <v>2</v>
      </c>
      <c r="J5" s="2">
        <v>3</v>
      </c>
      <c r="K5" s="2">
        <v>3</v>
      </c>
      <c r="L5" s="2">
        <v>3</v>
      </c>
      <c r="M5" s="2">
        <v>1</v>
      </c>
      <c r="N5" s="2">
        <v>2</v>
      </c>
      <c r="O5" s="2">
        <v>2</v>
      </c>
      <c r="P5" s="2">
        <v>1</v>
      </c>
      <c r="Q5" s="2">
        <v>3</v>
      </c>
      <c r="R5" s="2">
        <v>2</v>
      </c>
      <c r="S5" s="2">
        <v>2</v>
      </c>
      <c r="T5">
        <f t="shared" si="0"/>
        <v>39</v>
      </c>
      <c r="U5" s="1"/>
      <c r="V5" s="6" t="s">
        <v>222</v>
      </c>
      <c r="W5">
        <v>1.84</v>
      </c>
    </row>
    <row r="6" spans="1:23" x14ac:dyDescent="0.2">
      <c r="A6" s="1">
        <v>144707</v>
      </c>
      <c r="B6" s="1" t="s">
        <v>216</v>
      </c>
      <c r="C6" s="2">
        <v>3</v>
      </c>
      <c r="D6" s="2">
        <v>3</v>
      </c>
      <c r="E6" s="2">
        <v>3</v>
      </c>
      <c r="F6" s="2">
        <v>4</v>
      </c>
      <c r="G6" s="2">
        <v>3</v>
      </c>
      <c r="H6" s="2">
        <v>3</v>
      </c>
      <c r="I6" s="2">
        <v>3</v>
      </c>
      <c r="J6" s="2">
        <v>3</v>
      </c>
      <c r="K6" s="2">
        <v>3</v>
      </c>
      <c r="L6" s="2">
        <v>3</v>
      </c>
      <c r="M6" s="2">
        <v>3</v>
      </c>
      <c r="N6" s="2">
        <v>3</v>
      </c>
      <c r="O6" s="2">
        <v>3</v>
      </c>
      <c r="P6" s="2">
        <v>3</v>
      </c>
      <c r="Q6" s="2">
        <v>3</v>
      </c>
      <c r="R6" s="2">
        <v>3</v>
      </c>
      <c r="S6" s="2">
        <v>3</v>
      </c>
      <c r="T6">
        <f t="shared" si="0"/>
        <v>49</v>
      </c>
      <c r="U6" s="1"/>
      <c r="V6" s="2"/>
    </row>
    <row r="7" spans="1:23" x14ac:dyDescent="0.2">
      <c r="A7" s="1">
        <v>865260</v>
      </c>
      <c r="B7" s="1" t="s">
        <v>218</v>
      </c>
      <c r="C7" s="2">
        <v>3</v>
      </c>
      <c r="D7" s="2">
        <v>2</v>
      </c>
      <c r="E7" s="2">
        <v>2</v>
      </c>
      <c r="F7" s="2">
        <v>3</v>
      </c>
      <c r="G7" s="2">
        <v>3</v>
      </c>
      <c r="H7" s="2">
        <v>3</v>
      </c>
      <c r="I7" s="2">
        <v>2</v>
      </c>
      <c r="J7" s="2">
        <v>3</v>
      </c>
      <c r="K7" s="2">
        <v>1</v>
      </c>
      <c r="L7" s="2">
        <v>3</v>
      </c>
      <c r="M7" s="2">
        <v>2</v>
      </c>
      <c r="N7" s="2">
        <v>3</v>
      </c>
      <c r="O7" s="2">
        <v>2</v>
      </c>
      <c r="P7" s="2">
        <v>1</v>
      </c>
      <c r="Q7" s="2">
        <v>2</v>
      </c>
      <c r="R7" s="2">
        <v>3</v>
      </c>
      <c r="S7" s="2">
        <v>2</v>
      </c>
      <c r="T7">
        <f t="shared" si="0"/>
        <v>37</v>
      </c>
      <c r="U7" s="1"/>
      <c r="V7" s="2"/>
    </row>
    <row r="8" spans="1:23" x14ac:dyDescent="0.2">
      <c r="A8" s="1">
        <v>942575</v>
      </c>
      <c r="B8" s="1" t="s">
        <v>204</v>
      </c>
      <c r="C8" s="2">
        <v>2</v>
      </c>
      <c r="D8" s="2">
        <v>2</v>
      </c>
      <c r="E8" s="2">
        <v>1</v>
      </c>
      <c r="F8" s="2">
        <v>3</v>
      </c>
      <c r="G8" s="2">
        <v>5</v>
      </c>
      <c r="H8" s="2">
        <v>3</v>
      </c>
      <c r="I8" s="2">
        <v>2</v>
      </c>
      <c r="J8" s="2">
        <v>0</v>
      </c>
      <c r="K8" s="2">
        <v>5</v>
      </c>
      <c r="L8" s="2">
        <v>3</v>
      </c>
      <c r="M8" s="2">
        <v>1</v>
      </c>
      <c r="N8" s="2">
        <v>3</v>
      </c>
      <c r="O8" s="2">
        <v>1</v>
      </c>
      <c r="P8" s="2">
        <v>3</v>
      </c>
      <c r="Q8" s="2">
        <v>1</v>
      </c>
      <c r="R8" s="2">
        <v>3</v>
      </c>
      <c r="S8" s="2">
        <v>3</v>
      </c>
      <c r="T8">
        <f t="shared" si="0"/>
        <v>39</v>
      </c>
      <c r="U8" s="1"/>
      <c r="V8" s="2"/>
    </row>
    <row r="9" spans="1:23" x14ac:dyDescent="0.2">
      <c r="A9" s="1">
        <v>753307</v>
      </c>
      <c r="B9" s="1" t="s">
        <v>206</v>
      </c>
      <c r="C9" s="2">
        <v>2</v>
      </c>
      <c r="D9" s="2">
        <v>3</v>
      </c>
      <c r="E9" s="2">
        <v>3</v>
      </c>
      <c r="F9" s="2">
        <v>3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3</v>
      </c>
      <c r="P9" s="2">
        <v>3</v>
      </c>
      <c r="Q9" s="2">
        <v>3</v>
      </c>
      <c r="R9" s="2">
        <v>3</v>
      </c>
      <c r="S9" s="2">
        <v>3</v>
      </c>
      <c r="T9">
        <f t="shared" si="0"/>
        <v>40</v>
      </c>
      <c r="U9" s="1"/>
      <c r="V9" s="2"/>
    </row>
    <row r="10" spans="1:23" x14ac:dyDescent="0.2">
      <c r="A10" s="1">
        <v>906861</v>
      </c>
      <c r="B10" s="1" t="s">
        <v>211</v>
      </c>
      <c r="C10" s="2">
        <v>2</v>
      </c>
      <c r="D10" s="2">
        <v>1</v>
      </c>
      <c r="E10" s="2">
        <v>3</v>
      </c>
      <c r="F10" s="2">
        <v>2</v>
      </c>
      <c r="G10" s="2">
        <v>2</v>
      </c>
      <c r="H10" s="2">
        <v>2</v>
      </c>
      <c r="I10" s="2">
        <v>2</v>
      </c>
      <c r="J10" s="2">
        <v>3</v>
      </c>
      <c r="K10" s="2">
        <v>2</v>
      </c>
      <c r="L10" s="2">
        <v>2</v>
      </c>
      <c r="M10" s="2">
        <v>2</v>
      </c>
      <c r="N10" s="2">
        <v>2</v>
      </c>
      <c r="O10" s="2">
        <v>2</v>
      </c>
      <c r="P10" s="2">
        <v>2</v>
      </c>
      <c r="Q10" s="2">
        <v>3</v>
      </c>
      <c r="R10" s="2">
        <v>3</v>
      </c>
      <c r="S10" s="2">
        <v>2</v>
      </c>
      <c r="T10">
        <f t="shared" si="0"/>
        <v>35</v>
      </c>
      <c r="U10" s="1"/>
      <c r="V10" s="2"/>
    </row>
    <row r="11" spans="1:23" x14ac:dyDescent="0.2">
      <c r="A11" s="1">
        <v>993807</v>
      </c>
      <c r="B11" s="1" t="s">
        <v>213</v>
      </c>
      <c r="C11" s="2">
        <v>2</v>
      </c>
      <c r="D11" s="2">
        <v>3</v>
      </c>
      <c r="E11" s="2">
        <v>3</v>
      </c>
      <c r="F11" s="2">
        <v>2</v>
      </c>
      <c r="G11" s="2">
        <v>3</v>
      </c>
      <c r="H11" s="2">
        <v>3</v>
      </c>
      <c r="I11" s="2">
        <v>3</v>
      </c>
      <c r="J11" s="2">
        <v>3</v>
      </c>
      <c r="K11" s="2">
        <v>3</v>
      </c>
      <c r="L11" s="2">
        <v>3</v>
      </c>
      <c r="M11" s="2">
        <v>2</v>
      </c>
      <c r="N11" s="2">
        <v>2</v>
      </c>
      <c r="O11" s="2">
        <v>2</v>
      </c>
      <c r="P11" s="2">
        <v>3</v>
      </c>
      <c r="Q11" s="2">
        <v>2</v>
      </c>
      <c r="R11" s="2">
        <v>2</v>
      </c>
      <c r="S11" s="2">
        <v>2</v>
      </c>
      <c r="T11">
        <f t="shared" si="0"/>
        <v>41</v>
      </c>
      <c r="U11" s="1"/>
      <c r="V11" s="2"/>
    </row>
    <row r="12" spans="1:23" x14ac:dyDescent="0.2">
      <c r="A12" s="1">
        <v>739187</v>
      </c>
      <c r="B12" s="1" t="s">
        <v>203</v>
      </c>
      <c r="C12" s="2">
        <v>1</v>
      </c>
      <c r="D12" s="2">
        <v>2</v>
      </c>
      <c r="E12" s="2">
        <v>3</v>
      </c>
      <c r="F12" s="2">
        <v>2</v>
      </c>
      <c r="G12" s="2">
        <v>2</v>
      </c>
      <c r="H12" s="2">
        <v>2</v>
      </c>
      <c r="I12" s="2">
        <v>2</v>
      </c>
      <c r="J12" s="2">
        <v>3</v>
      </c>
      <c r="K12" s="2">
        <v>2</v>
      </c>
      <c r="L12" s="2">
        <v>2</v>
      </c>
      <c r="M12" s="2">
        <v>3</v>
      </c>
      <c r="N12" s="2">
        <v>3</v>
      </c>
      <c r="O12" s="2">
        <v>3</v>
      </c>
      <c r="P12" s="2">
        <v>2</v>
      </c>
      <c r="Q12" s="2">
        <v>3</v>
      </c>
      <c r="R12" s="2">
        <v>3</v>
      </c>
      <c r="S12" s="2">
        <v>2</v>
      </c>
      <c r="T12">
        <f t="shared" si="0"/>
        <v>39</v>
      </c>
      <c r="U12" s="1"/>
      <c r="V12" s="2"/>
    </row>
    <row r="13" spans="1:23" x14ac:dyDescent="0.2">
      <c r="A13" s="1">
        <v>116420</v>
      </c>
      <c r="B13" s="1" t="s">
        <v>205</v>
      </c>
      <c r="C13" s="2">
        <v>1</v>
      </c>
      <c r="D13" s="2">
        <v>1</v>
      </c>
      <c r="E13" s="2">
        <v>3</v>
      </c>
      <c r="F13" s="2">
        <v>1</v>
      </c>
      <c r="G13" s="2">
        <v>2</v>
      </c>
      <c r="H13" s="2">
        <v>2</v>
      </c>
      <c r="I13" s="2">
        <v>3</v>
      </c>
      <c r="J13" s="2">
        <v>3</v>
      </c>
      <c r="K13" s="2">
        <v>2</v>
      </c>
      <c r="L13" s="2">
        <v>2</v>
      </c>
      <c r="M13" s="2">
        <v>2</v>
      </c>
      <c r="N13" s="2">
        <v>2</v>
      </c>
      <c r="O13" s="2">
        <v>2</v>
      </c>
      <c r="P13" s="2">
        <v>4</v>
      </c>
      <c r="Q13" s="2">
        <v>2</v>
      </c>
      <c r="R13" s="2">
        <v>1</v>
      </c>
      <c r="S13" s="2">
        <v>1</v>
      </c>
      <c r="T13">
        <f t="shared" si="0"/>
        <v>33</v>
      </c>
      <c r="U13" s="1"/>
      <c r="V13" s="2"/>
    </row>
    <row r="14" spans="1:23" x14ac:dyDescent="0.2">
      <c r="A14" s="1">
        <v>930512</v>
      </c>
      <c r="B14" s="1" t="s">
        <v>207</v>
      </c>
      <c r="C14" s="2">
        <v>1</v>
      </c>
      <c r="D14" s="2">
        <v>3</v>
      </c>
      <c r="E14" s="2">
        <v>2</v>
      </c>
      <c r="F14" s="2">
        <v>2</v>
      </c>
      <c r="G14" s="2">
        <v>2</v>
      </c>
      <c r="H14" s="2">
        <v>2</v>
      </c>
      <c r="I14" s="2">
        <v>2</v>
      </c>
      <c r="J14" s="2">
        <v>2</v>
      </c>
      <c r="K14" s="2">
        <v>3</v>
      </c>
      <c r="L14" s="2">
        <v>3</v>
      </c>
      <c r="M14" s="2">
        <v>2</v>
      </c>
      <c r="N14" s="2">
        <v>3</v>
      </c>
      <c r="O14" s="2">
        <v>2</v>
      </c>
      <c r="P14" s="2">
        <v>3</v>
      </c>
      <c r="Q14" s="2">
        <v>2</v>
      </c>
      <c r="R14" s="2">
        <v>3</v>
      </c>
      <c r="S14" s="2">
        <v>2</v>
      </c>
      <c r="T14">
        <f t="shared" si="0"/>
        <v>38</v>
      </c>
      <c r="U14" s="1"/>
      <c r="V14" s="2"/>
    </row>
    <row r="15" spans="1:23" x14ac:dyDescent="0.2">
      <c r="A15" s="1">
        <v>932101</v>
      </c>
      <c r="B15" s="1" t="s">
        <v>210</v>
      </c>
      <c r="C15" s="2">
        <v>1</v>
      </c>
      <c r="D15" s="2">
        <v>2</v>
      </c>
      <c r="E15" s="2">
        <v>4</v>
      </c>
      <c r="F15" s="2">
        <v>4</v>
      </c>
      <c r="G15" s="2">
        <v>4</v>
      </c>
      <c r="H15" s="2">
        <v>4</v>
      </c>
      <c r="I15" s="2">
        <v>4</v>
      </c>
      <c r="J15" s="2">
        <v>4</v>
      </c>
      <c r="K15" s="2">
        <v>4</v>
      </c>
      <c r="L15" s="2">
        <v>4</v>
      </c>
      <c r="M15" s="2">
        <v>4</v>
      </c>
      <c r="N15" s="2">
        <v>4</v>
      </c>
      <c r="O15" s="2">
        <v>4</v>
      </c>
      <c r="P15" s="2">
        <v>4</v>
      </c>
      <c r="Q15" s="2">
        <v>4</v>
      </c>
      <c r="R15" s="2">
        <v>4</v>
      </c>
      <c r="S15" s="2">
        <v>4</v>
      </c>
      <c r="T15">
        <f t="shared" si="0"/>
        <v>62</v>
      </c>
      <c r="U15" s="1"/>
      <c r="V15" s="2"/>
    </row>
    <row r="16" spans="1:23" x14ac:dyDescent="0.2">
      <c r="A16" s="1">
        <v>103194</v>
      </c>
      <c r="B16" s="1" t="s">
        <v>212</v>
      </c>
      <c r="C16" s="2">
        <v>1</v>
      </c>
      <c r="D16" s="2">
        <v>3</v>
      </c>
      <c r="E16" s="2">
        <v>3</v>
      </c>
      <c r="F16" s="2">
        <v>1</v>
      </c>
      <c r="G16" s="2">
        <v>4</v>
      </c>
      <c r="H16" s="2">
        <v>1</v>
      </c>
      <c r="I16" s="2">
        <v>3</v>
      </c>
      <c r="J16" s="2">
        <v>2</v>
      </c>
      <c r="K16" s="2">
        <v>3</v>
      </c>
      <c r="L16" s="2">
        <v>3</v>
      </c>
      <c r="M16" s="2">
        <v>3</v>
      </c>
      <c r="N16" s="2">
        <v>2</v>
      </c>
      <c r="O16" s="2">
        <v>2</v>
      </c>
      <c r="P16" s="2">
        <v>3</v>
      </c>
      <c r="Q16" s="2">
        <v>2</v>
      </c>
      <c r="R16" s="2">
        <v>3</v>
      </c>
      <c r="S16" s="2">
        <v>2</v>
      </c>
      <c r="T16">
        <f t="shared" si="0"/>
        <v>40</v>
      </c>
      <c r="U16" s="1"/>
      <c r="V16" s="2"/>
    </row>
    <row r="17" spans="1:22" x14ac:dyDescent="0.2">
      <c r="A17" s="1">
        <v>807290</v>
      </c>
      <c r="B17" s="1" t="s">
        <v>214</v>
      </c>
      <c r="C17" s="2">
        <v>1</v>
      </c>
      <c r="D17" s="2">
        <v>2</v>
      </c>
      <c r="E17" s="2">
        <v>3</v>
      </c>
      <c r="F17" s="2">
        <v>1</v>
      </c>
      <c r="G17" s="2">
        <v>3</v>
      </c>
      <c r="H17" s="2">
        <v>2</v>
      </c>
      <c r="I17" s="2">
        <v>3</v>
      </c>
      <c r="J17" s="2">
        <v>2</v>
      </c>
      <c r="K17" s="2">
        <v>1</v>
      </c>
      <c r="L17" s="2">
        <v>1</v>
      </c>
      <c r="M17" s="2">
        <v>2</v>
      </c>
      <c r="N17" s="2">
        <v>2</v>
      </c>
      <c r="O17" s="2">
        <v>2</v>
      </c>
      <c r="P17" s="2">
        <v>3</v>
      </c>
      <c r="Q17" s="2">
        <v>1</v>
      </c>
      <c r="R17" s="2">
        <v>2</v>
      </c>
      <c r="S17" s="2">
        <v>2</v>
      </c>
      <c r="T17">
        <f t="shared" si="0"/>
        <v>32</v>
      </c>
      <c r="U17" s="1"/>
      <c r="V17" s="2"/>
    </row>
    <row r="18" spans="1:22" x14ac:dyDescent="0.2">
      <c r="A18" s="1">
        <v>690179</v>
      </c>
      <c r="B18" s="1" t="s">
        <v>217</v>
      </c>
      <c r="C18" s="2">
        <v>1</v>
      </c>
      <c r="D18" s="2">
        <v>1</v>
      </c>
      <c r="E18" s="2">
        <v>1</v>
      </c>
      <c r="F18" s="2">
        <v>2</v>
      </c>
      <c r="G18" s="2">
        <v>2</v>
      </c>
      <c r="H18" s="2">
        <v>2</v>
      </c>
      <c r="I18" s="2">
        <v>2</v>
      </c>
      <c r="J18" s="2">
        <v>3</v>
      </c>
      <c r="K18" s="2">
        <v>1</v>
      </c>
      <c r="L18" s="2">
        <v>2</v>
      </c>
      <c r="M18" s="2">
        <v>1</v>
      </c>
      <c r="N18" s="2">
        <v>1</v>
      </c>
      <c r="O18" s="2">
        <v>0</v>
      </c>
      <c r="P18" s="2">
        <v>2</v>
      </c>
      <c r="Q18" s="2">
        <v>1</v>
      </c>
      <c r="R18" s="2">
        <v>2</v>
      </c>
      <c r="S18" s="2">
        <v>1</v>
      </c>
      <c r="T18">
        <f t="shared" si="0"/>
        <v>24</v>
      </c>
      <c r="U18" s="1"/>
      <c r="V18" s="2"/>
    </row>
    <row r="19" spans="1:22" x14ac:dyDescent="0.2">
      <c r="U19" s="1"/>
      <c r="V19" s="2"/>
    </row>
    <row r="20" spans="1:22" x14ac:dyDescent="0.2">
      <c r="U20" s="1"/>
      <c r="V20" s="2"/>
    </row>
    <row r="21" spans="1:22" x14ac:dyDescent="0.2">
      <c r="U21" s="1"/>
      <c r="V21" s="2"/>
    </row>
    <row r="22" spans="1:22" x14ac:dyDescent="0.2">
      <c r="U22" s="1"/>
      <c r="V22" s="2"/>
    </row>
    <row r="23" spans="1:22" x14ac:dyDescent="0.2">
      <c r="U23" s="1"/>
      <c r="V23" s="2"/>
    </row>
    <row r="24" spans="1:22" x14ac:dyDescent="0.2">
      <c r="U24" s="1"/>
      <c r="V24" s="2"/>
    </row>
    <row r="25" spans="1:22" x14ac:dyDescent="0.2">
      <c r="U25" s="1"/>
      <c r="V25" s="2"/>
    </row>
    <row r="26" spans="1:22" x14ac:dyDescent="0.2">
      <c r="U26" s="1"/>
      <c r="V26" s="2"/>
    </row>
    <row r="27" spans="1:22" x14ac:dyDescent="0.2">
      <c r="U27" s="1"/>
      <c r="V27" s="2"/>
    </row>
    <row r="28" spans="1:22" x14ac:dyDescent="0.2">
      <c r="U28" s="1"/>
      <c r="V28" s="2"/>
    </row>
    <row r="29" spans="1:22" x14ac:dyDescent="0.2">
      <c r="U29" s="1"/>
      <c r="V29" s="2"/>
    </row>
  </sheetData>
  <sortState xmlns:xlrd2="http://schemas.microsoft.com/office/spreadsheetml/2017/richdata2" ref="A2:S18">
    <sortCondition descending="1" ref="C2:C18"/>
  </sortState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8"/>
  <sheetViews>
    <sheetView workbookViewId="0">
      <selection activeCell="H37" sqref="H37"/>
    </sheetView>
  </sheetViews>
  <sheetFormatPr defaultRowHeight="12.75" x14ac:dyDescent="0.2"/>
  <cols>
    <col min="1" max="1" width="18.5703125" bestFit="1" customWidth="1"/>
    <col min="2" max="2" width="18.85546875" bestFit="1" customWidth="1"/>
  </cols>
  <sheetData>
    <row r="3" spans="1:2" x14ac:dyDescent="0.2">
      <c r="A3" s="8" t="s">
        <v>2</v>
      </c>
      <c r="B3" t="s">
        <v>136</v>
      </c>
    </row>
    <row r="4" spans="1:2" x14ac:dyDescent="0.2">
      <c r="A4" t="s">
        <v>21</v>
      </c>
      <c r="B4" s="9">
        <v>1</v>
      </c>
    </row>
    <row r="5" spans="1:2" x14ac:dyDescent="0.2">
      <c r="A5" t="s">
        <v>107</v>
      </c>
      <c r="B5" s="9">
        <v>1</v>
      </c>
    </row>
    <row r="6" spans="1:2" x14ac:dyDescent="0.2">
      <c r="A6" t="s">
        <v>52</v>
      </c>
      <c r="B6" s="9">
        <v>1</v>
      </c>
    </row>
    <row r="7" spans="1:2" x14ac:dyDescent="0.2">
      <c r="A7" t="s">
        <v>101</v>
      </c>
      <c r="B7" s="9">
        <v>2</v>
      </c>
    </row>
    <row r="8" spans="1:2" x14ac:dyDescent="0.2">
      <c r="A8" t="s">
        <v>85</v>
      </c>
      <c r="B8" s="9">
        <v>1</v>
      </c>
    </row>
    <row r="9" spans="1:2" x14ac:dyDescent="0.2">
      <c r="A9" t="s">
        <v>37</v>
      </c>
      <c r="B9" s="9">
        <v>1</v>
      </c>
    </row>
    <row r="10" spans="1:2" x14ac:dyDescent="0.2">
      <c r="A10" t="s">
        <v>95</v>
      </c>
      <c r="B10" s="9">
        <v>3</v>
      </c>
    </row>
    <row r="11" spans="1:2" x14ac:dyDescent="0.2">
      <c r="A11" t="s">
        <v>142</v>
      </c>
      <c r="B11" s="9">
        <v>1</v>
      </c>
    </row>
    <row r="12" spans="1:2" x14ac:dyDescent="0.2">
      <c r="A12" t="s">
        <v>141</v>
      </c>
      <c r="B12" s="9">
        <v>1</v>
      </c>
    </row>
    <row r="13" spans="1:2" x14ac:dyDescent="0.2">
      <c r="A13" t="s">
        <v>139</v>
      </c>
      <c r="B13" s="9">
        <v>1</v>
      </c>
    </row>
    <row r="14" spans="1:2" x14ac:dyDescent="0.2">
      <c r="A14" t="s">
        <v>140</v>
      </c>
      <c r="B14" s="9">
        <v>1</v>
      </c>
    </row>
    <row r="15" spans="1:2" x14ac:dyDescent="0.2">
      <c r="A15" t="s">
        <v>144</v>
      </c>
      <c r="B15" s="9">
        <v>1</v>
      </c>
    </row>
    <row r="16" spans="1:2" x14ac:dyDescent="0.2">
      <c r="A16" t="s">
        <v>137</v>
      </c>
      <c r="B16" s="9">
        <v>11</v>
      </c>
    </row>
    <row r="17" spans="1:2" x14ac:dyDescent="0.2">
      <c r="A17" t="s">
        <v>143</v>
      </c>
      <c r="B17" s="9">
        <v>1</v>
      </c>
    </row>
    <row r="18" spans="1:2" x14ac:dyDescent="0.2">
      <c r="A18" t="s">
        <v>138</v>
      </c>
      <c r="B18" s="9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5"/>
  <sheetViews>
    <sheetView workbookViewId="0">
      <selection activeCell="M17" sqref="M17"/>
    </sheetView>
  </sheetViews>
  <sheetFormatPr defaultRowHeight="12.75" x14ac:dyDescent="0.2"/>
  <cols>
    <col min="1" max="1" width="12.5703125" bestFit="1" customWidth="1"/>
    <col min="2" max="2" width="16.28515625" bestFit="1" customWidth="1"/>
  </cols>
  <sheetData>
    <row r="3" spans="1:2" x14ac:dyDescent="0.2">
      <c r="A3" s="8" t="s">
        <v>147</v>
      </c>
      <c r="B3" t="s">
        <v>148</v>
      </c>
    </row>
    <row r="4" spans="1:2" x14ac:dyDescent="0.2">
      <c r="A4" t="s">
        <v>149</v>
      </c>
      <c r="B4" s="9">
        <v>10</v>
      </c>
    </row>
    <row r="5" spans="1:2" x14ac:dyDescent="0.2">
      <c r="A5" t="s">
        <v>146</v>
      </c>
      <c r="B5" s="9">
        <v>18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9"/>
  <sheetViews>
    <sheetView workbookViewId="0">
      <selection activeCell="Q11" sqref="Q11"/>
    </sheetView>
  </sheetViews>
  <sheetFormatPr defaultRowHeight="12.75" x14ac:dyDescent="0.2"/>
  <cols>
    <col min="1" max="1" width="12.85546875" bestFit="1" customWidth="1"/>
    <col min="2" max="2" width="12.7109375" bestFit="1" customWidth="1"/>
  </cols>
  <sheetData>
    <row r="3" spans="1:2" x14ac:dyDescent="0.2">
      <c r="A3" s="8" t="s">
        <v>3</v>
      </c>
      <c r="B3" t="s">
        <v>150</v>
      </c>
    </row>
    <row r="4" spans="1:2" x14ac:dyDescent="0.2">
      <c r="A4" t="s">
        <v>153</v>
      </c>
      <c r="B4" s="9">
        <v>6</v>
      </c>
    </row>
    <row r="5" spans="1:2" x14ac:dyDescent="0.2">
      <c r="A5" t="s">
        <v>155</v>
      </c>
      <c r="B5" s="9">
        <v>8</v>
      </c>
    </row>
    <row r="6" spans="1:2" x14ac:dyDescent="0.2">
      <c r="A6" t="s">
        <v>151</v>
      </c>
      <c r="B6" s="9">
        <v>7</v>
      </c>
    </row>
    <row r="7" spans="1:2" x14ac:dyDescent="0.2">
      <c r="A7" t="s">
        <v>154</v>
      </c>
      <c r="B7" s="9">
        <v>5</v>
      </c>
    </row>
    <row r="8" spans="1:2" x14ac:dyDescent="0.2">
      <c r="A8" t="s">
        <v>156</v>
      </c>
      <c r="B8" s="9">
        <v>1</v>
      </c>
    </row>
    <row r="9" spans="1:2" x14ac:dyDescent="0.2">
      <c r="A9" t="s">
        <v>152</v>
      </c>
      <c r="B9" s="9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5"/>
  <sheetViews>
    <sheetView workbookViewId="0">
      <selection activeCell="A3" sqref="A3"/>
    </sheetView>
  </sheetViews>
  <sheetFormatPr defaultRowHeight="12.75" x14ac:dyDescent="0.2"/>
  <cols>
    <col min="1" max="1" width="12.28515625" bestFit="1" customWidth="1"/>
    <col min="2" max="2" width="16" bestFit="1" customWidth="1"/>
  </cols>
  <sheetData>
    <row r="3" spans="1:2" x14ac:dyDescent="0.2">
      <c r="A3" s="8" t="s">
        <v>4</v>
      </c>
      <c r="B3" t="s">
        <v>157</v>
      </c>
    </row>
    <row r="4" spans="1:2" x14ac:dyDescent="0.2">
      <c r="A4" t="s">
        <v>22</v>
      </c>
      <c r="B4" s="9">
        <v>10</v>
      </c>
    </row>
    <row r="5" spans="1:2" x14ac:dyDescent="0.2">
      <c r="A5" t="s">
        <v>5</v>
      </c>
      <c r="B5" s="9">
        <v>18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6"/>
  <sheetViews>
    <sheetView workbookViewId="0">
      <selection activeCell="K1" sqref="K1"/>
    </sheetView>
  </sheetViews>
  <sheetFormatPr defaultRowHeight="12.75" x14ac:dyDescent="0.2"/>
  <cols>
    <col min="1" max="1" width="19.7109375" bestFit="1" customWidth="1"/>
    <col min="2" max="2" width="15.85546875" bestFit="1" customWidth="1"/>
  </cols>
  <sheetData>
    <row r="3" spans="1:2" x14ac:dyDescent="0.2">
      <c r="A3" s="8" t="s">
        <v>6</v>
      </c>
      <c r="B3" t="s">
        <v>158</v>
      </c>
    </row>
    <row r="4" spans="1:2" x14ac:dyDescent="0.2">
      <c r="A4" t="s">
        <v>159</v>
      </c>
      <c r="B4" s="9">
        <v>23</v>
      </c>
    </row>
    <row r="5" spans="1:2" x14ac:dyDescent="0.2">
      <c r="A5" t="s">
        <v>160</v>
      </c>
      <c r="B5" s="9">
        <v>3</v>
      </c>
    </row>
    <row r="6" spans="1:2" x14ac:dyDescent="0.2">
      <c r="A6" t="s">
        <v>161</v>
      </c>
      <c r="B6" s="9">
        <v>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B8"/>
  <sheetViews>
    <sheetView workbookViewId="0">
      <selection activeCell="K3" sqref="K3"/>
    </sheetView>
  </sheetViews>
  <sheetFormatPr defaultRowHeight="12.75" x14ac:dyDescent="0.2"/>
  <cols>
    <col min="1" max="1" width="29" bestFit="1" customWidth="1"/>
    <col min="2" max="2" width="18.42578125" bestFit="1" customWidth="1"/>
  </cols>
  <sheetData>
    <row r="3" spans="1:2" x14ac:dyDescent="0.2">
      <c r="A3" s="8" t="s">
        <v>11</v>
      </c>
      <c r="B3" t="s">
        <v>164</v>
      </c>
    </row>
    <row r="4" spans="1:2" x14ac:dyDescent="0.2">
      <c r="A4" t="s">
        <v>165</v>
      </c>
      <c r="B4" s="9">
        <v>1</v>
      </c>
    </row>
    <row r="5" spans="1:2" x14ac:dyDescent="0.2">
      <c r="A5" t="s">
        <v>166</v>
      </c>
      <c r="B5" s="9">
        <v>7</v>
      </c>
    </row>
    <row r="6" spans="1:2" x14ac:dyDescent="0.2">
      <c r="A6" t="s">
        <v>168</v>
      </c>
      <c r="B6" s="9">
        <v>2</v>
      </c>
    </row>
    <row r="7" spans="1:2" x14ac:dyDescent="0.2">
      <c r="A7" t="s">
        <v>167</v>
      </c>
      <c r="B7" s="9">
        <v>10</v>
      </c>
    </row>
    <row r="8" spans="1:2" x14ac:dyDescent="0.2">
      <c r="A8" t="s">
        <v>169</v>
      </c>
      <c r="B8" s="9">
        <v>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B8"/>
  <sheetViews>
    <sheetView workbookViewId="0">
      <selection activeCell="F33" sqref="F33"/>
    </sheetView>
  </sheetViews>
  <sheetFormatPr defaultRowHeight="12.75" x14ac:dyDescent="0.2"/>
  <cols>
    <col min="1" max="1" width="39.42578125" bestFit="1" customWidth="1"/>
    <col min="2" max="2" width="25.7109375" bestFit="1" customWidth="1"/>
  </cols>
  <sheetData>
    <row r="3" spans="1:2" x14ac:dyDescent="0.2">
      <c r="A3" s="8" t="s">
        <v>170</v>
      </c>
      <c r="B3" t="s">
        <v>175</v>
      </c>
    </row>
    <row r="4" spans="1:2" x14ac:dyDescent="0.2">
      <c r="A4" t="s">
        <v>163</v>
      </c>
      <c r="B4" s="9">
        <v>9</v>
      </c>
    </row>
    <row r="5" spans="1:2" x14ac:dyDescent="0.2">
      <c r="A5" t="s">
        <v>173</v>
      </c>
      <c r="B5" s="9">
        <v>7</v>
      </c>
    </row>
    <row r="6" spans="1:2" x14ac:dyDescent="0.2">
      <c r="A6" t="s">
        <v>174</v>
      </c>
      <c r="B6" s="9">
        <v>2</v>
      </c>
    </row>
    <row r="7" spans="1:2" x14ac:dyDescent="0.2">
      <c r="A7" t="s">
        <v>172</v>
      </c>
      <c r="B7" s="9">
        <v>5</v>
      </c>
    </row>
    <row r="8" spans="1:2" x14ac:dyDescent="0.2">
      <c r="A8" t="s">
        <v>171</v>
      </c>
      <c r="B8" s="9">
        <v>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B10"/>
  <sheetViews>
    <sheetView workbookViewId="0">
      <selection activeCell="E6" sqref="E6"/>
    </sheetView>
  </sheetViews>
  <sheetFormatPr defaultRowHeight="12.75" x14ac:dyDescent="0.2"/>
  <cols>
    <col min="1" max="1" width="22.85546875" bestFit="1" customWidth="1"/>
    <col min="2" max="2" width="26.7109375" bestFit="1" customWidth="1"/>
  </cols>
  <sheetData>
    <row r="3" spans="1:2" x14ac:dyDescent="0.2">
      <c r="A3" s="8" t="s">
        <v>19</v>
      </c>
      <c r="B3" t="s">
        <v>176</v>
      </c>
    </row>
    <row r="4" spans="1:2" x14ac:dyDescent="0.2">
      <c r="A4" t="s">
        <v>178</v>
      </c>
      <c r="B4" s="9">
        <v>5</v>
      </c>
    </row>
    <row r="5" spans="1:2" x14ac:dyDescent="0.2">
      <c r="A5" t="s">
        <v>177</v>
      </c>
      <c r="B5" s="9">
        <v>5</v>
      </c>
    </row>
    <row r="6" spans="1:2" x14ac:dyDescent="0.2">
      <c r="A6" t="s">
        <v>179</v>
      </c>
      <c r="B6" s="9">
        <v>5</v>
      </c>
    </row>
    <row r="7" spans="1:2" x14ac:dyDescent="0.2">
      <c r="A7" t="s">
        <v>180</v>
      </c>
      <c r="B7" s="9">
        <v>1</v>
      </c>
    </row>
    <row r="8" spans="1:2" x14ac:dyDescent="0.2">
      <c r="A8" t="s">
        <v>181</v>
      </c>
      <c r="B8" s="9">
        <v>6</v>
      </c>
    </row>
    <row r="9" spans="1:2" x14ac:dyDescent="0.2">
      <c r="A9" t="s">
        <v>182</v>
      </c>
      <c r="B9" s="9">
        <v>4</v>
      </c>
    </row>
    <row r="10" spans="1:2" x14ac:dyDescent="0.2">
      <c r="A10" t="s">
        <v>183</v>
      </c>
      <c r="B10" s="9">
        <v>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Sheet2</vt:lpstr>
      <vt:lpstr>Sheet3</vt:lpstr>
      <vt:lpstr>Sheet4</vt:lpstr>
      <vt:lpstr>Sheet5</vt:lpstr>
      <vt:lpstr>Sheet6</vt:lpstr>
      <vt:lpstr>Sheet8</vt:lpstr>
      <vt:lpstr>Sheet10</vt:lpstr>
      <vt:lpstr>Sheet11</vt:lpstr>
      <vt:lpstr>Sheet13</vt:lpstr>
      <vt:lpstr>Demographics</vt:lpstr>
      <vt:lpstr>Demographics (2)</vt:lpstr>
      <vt:lpstr>LearningStylesMatrix</vt:lpstr>
      <vt:lpstr>LearningStyles</vt:lpstr>
      <vt:lpstr>Self-Assessments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Arnold</dc:creator>
  <cp:lastModifiedBy>Ross</cp:lastModifiedBy>
  <dcterms:created xsi:type="dcterms:W3CDTF">2020-10-19T15:15:29Z</dcterms:created>
  <dcterms:modified xsi:type="dcterms:W3CDTF">2020-11-14T01:33:27Z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9a0e6c33-b8b7-45b5-ae53-4beb5dff4087</vt:lpwstr>
  </property>
</Properties>
</file>