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352454\dev\Projects\ads-b\"/>
    </mc:Choice>
  </mc:AlternateContent>
  <xr:revisionPtr revIDLastSave="0" documentId="13_ncr:1_{F4299752-B2FF-4649-A398-0A4C3820664D}" xr6:coauthVersionLast="36" xr6:coauthVersionMax="36" xr10:uidLastSave="{00000000-0000-0000-0000-000000000000}"/>
  <bookViews>
    <workbookView xWindow="0" yWindow="0" windowWidth="28800" windowHeight="12810" xr2:uid="{51E1969C-4A2B-42C5-88CD-02131A8D272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U8" i="1" l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7" i="1"/>
  <c r="S8" i="1"/>
  <c r="T8" i="1"/>
  <c r="S9" i="1"/>
  <c r="T9" i="1"/>
  <c r="S10" i="1"/>
  <c r="T10" i="1"/>
  <c r="S11" i="1"/>
  <c r="T11" i="1"/>
  <c r="S12" i="1"/>
  <c r="T12" i="1"/>
  <c r="S13" i="1"/>
  <c r="T13" i="1"/>
  <c r="S14" i="1"/>
  <c r="T14" i="1"/>
  <c r="S15" i="1"/>
  <c r="T15" i="1"/>
  <c r="S16" i="1"/>
  <c r="T16" i="1"/>
  <c r="S17" i="1"/>
  <c r="T17" i="1"/>
  <c r="S18" i="1"/>
  <c r="T18" i="1"/>
  <c r="S19" i="1"/>
  <c r="T19" i="1"/>
  <c r="S20" i="1"/>
  <c r="T20" i="1"/>
  <c r="S21" i="1"/>
  <c r="T21" i="1"/>
  <c r="S22" i="1"/>
  <c r="T22" i="1"/>
  <c r="S23" i="1"/>
  <c r="T23" i="1"/>
  <c r="S24" i="1"/>
  <c r="T24" i="1"/>
  <c r="T7" i="1"/>
  <c r="S7" i="1"/>
  <c r="T4" i="1" l="1"/>
  <c r="S4" i="1"/>
  <c r="T6" i="1"/>
  <c r="S6" i="1"/>
  <c r="G16" i="1" l="1"/>
  <c r="G15" i="1"/>
  <c r="G14" i="1"/>
  <c r="G13" i="1"/>
  <c r="F16" i="1"/>
  <c r="F14" i="1"/>
  <c r="F13" i="1"/>
  <c r="F15" i="1"/>
  <c r="G17" i="1"/>
  <c r="F17" i="1"/>
  <c r="G11" i="1"/>
  <c r="G10" i="1"/>
  <c r="G9" i="1"/>
  <c r="D17" i="1"/>
  <c r="D18" i="1" s="1"/>
  <c r="D19" i="1" s="1"/>
  <c r="D20" i="1" s="1"/>
  <c r="G8" i="1"/>
</calcChain>
</file>

<file path=xl/sharedStrings.xml><?xml version="1.0" encoding="utf-8"?>
<sst xmlns="http://schemas.openxmlformats.org/spreadsheetml/2006/main" count="27" uniqueCount="20">
  <si>
    <t>Circumference of Earth (mi)</t>
  </si>
  <si>
    <t>1 degree latitude (mi)</t>
  </si>
  <si>
    <t>Home Long</t>
  </si>
  <si>
    <t>Home Lat</t>
  </si>
  <si>
    <t>1 degree longitude at 33 N (mi)</t>
  </si>
  <si>
    <t>1 mile lat (degrees)</t>
  </si>
  <si>
    <t>1 mile lon (degrees)</t>
  </si>
  <si>
    <t>UL</t>
  </si>
  <si>
    <t>UR</t>
  </si>
  <si>
    <t>LL</t>
  </si>
  <si>
    <t>LR</t>
  </si>
  <si>
    <t>Home</t>
  </si>
  <si>
    <t>circle1</t>
  </si>
  <si>
    <t>square1</t>
  </si>
  <si>
    <t>green</t>
  </si>
  <si>
    <t>red</t>
  </si>
  <si>
    <t>distance</t>
  </si>
  <si>
    <t>Rel Lat</t>
  </si>
  <si>
    <t>Rel Long</t>
  </si>
  <si>
    <t>Miles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</si>
</sst>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"/>
    <numFmt numFmtId="165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horizontal="center"/>
    </xf>
    <xf numFmtId="0" fontId="0" fillId="0" borderId="1" xfId="0" applyBorder="1"/>
    <xf numFmtId="165" fontId="0" fillId="0" borderId="1" xfId="0" applyNumberFormat="1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17263-1184-4F45-8A48-E2A233BF3566}">
  <dimension ref="D4:U24"/>
  <sheetViews>
    <sheetView tabSelected="1" topLeftCell="B1" workbookViewId="0">
      <selection activeCell="U7" sqref="U7:U24"/>
    </sheetView>
  </sheetViews>
  <sheetFormatPr defaultRowHeight="15" x14ac:dyDescent="0.25"/>
  <cols>
    <col min="5" max="6" width="10.5703125" bestFit="1" customWidth="1"/>
    <col min="7" max="7" width="12.28515625" bestFit="1" customWidth="1"/>
    <col min="8" max="8" width="26" bestFit="1" customWidth="1"/>
    <col min="17" max="20" width="9.28515625" customWidth="1"/>
    <col min="21" max="21" width="47.28515625" bestFit="1" customWidth="1"/>
  </cols>
  <sheetData>
    <row r="4" spans="4:21" x14ac:dyDescent="0.25">
      <c r="G4">
        <v>5</v>
      </c>
      <c r="H4" t="s">
        <v>16</v>
      </c>
      <c r="S4">
        <f>G11</f>
        <v>1.7290894008594158E-2</v>
      </c>
      <c r="T4">
        <f>G10</f>
        <v>1.4457250712822776E-2</v>
      </c>
    </row>
    <row r="5" spans="4:21" x14ac:dyDescent="0.25">
      <c r="G5" s="1">
        <v>33.267429</v>
      </c>
      <c r="H5" t="s">
        <v>2</v>
      </c>
      <c r="Q5" s="6" t="s">
        <v>19</v>
      </c>
      <c r="R5" s="6"/>
      <c r="S5" s="6" t="s">
        <v>11</v>
      </c>
      <c r="T5" s="6"/>
    </row>
    <row r="6" spans="4:21" x14ac:dyDescent="0.25">
      <c r="G6" s="1">
        <v>-111.730479</v>
      </c>
      <c r="H6" t="s">
        <v>3</v>
      </c>
      <c r="Q6" s="4" t="s">
        <v>18</v>
      </c>
      <c r="R6" s="4" t="s">
        <v>17</v>
      </c>
      <c r="S6" s="5">
        <f>G6</f>
        <v>-111.730479</v>
      </c>
      <c r="T6" s="5">
        <f>G5</f>
        <v>33.267429</v>
      </c>
    </row>
    <row r="7" spans="4:21" x14ac:dyDescent="0.25">
      <c r="G7">
        <v>24901</v>
      </c>
      <c r="H7" t="s">
        <v>0</v>
      </c>
      <c r="P7" s="3">
        <v>1</v>
      </c>
      <c r="Q7" s="3">
        <v>-6</v>
      </c>
      <c r="R7" s="3">
        <v>-8</v>
      </c>
      <c r="S7">
        <f>S$6+Q7*S$4+0.01</f>
        <v>-111.82422436405156</v>
      </c>
      <c r="T7">
        <f>T$6+R7*T$4+0.01</f>
        <v>33.161770994297413</v>
      </c>
      <c r="U7" t="str">
        <f>_xlfn.CONCAT("((",S7,",",T7,"), ""POS",P7,"""),\")</f>
        <v>((-111.824224364052,33.1617709942974), "POS1"),\</v>
      </c>
    </row>
    <row r="8" spans="4:21" x14ac:dyDescent="0.25">
      <c r="G8">
        <f>G7/360</f>
        <v>69.169444444444451</v>
      </c>
      <c r="H8" t="s">
        <v>1</v>
      </c>
      <c r="P8" s="3">
        <v>2</v>
      </c>
      <c r="Q8" s="3">
        <v>-6</v>
      </c>
      <c r="R8" s="3">
        <v>-6</v>
      </c>
      <c r="S8">
        <f t="shared" ref="S8:S24" si="0">S$6+Q8*S$4+0.01</f>
        <v>-111.82422436405156</v>
      </c>
      <c r="T8">
        <f t="shared" ref="T8:T24" si="1">T$6+R8*T$4+0.01</f>
        <v>33.190685495723059</v>
      </c>
      <c r="U8" t="str">
        <f t="shared" ref="U8:U24" si="2">_xlfn.CONCAT("((",S8,",",T8,"), ""POS",P8,"""),\")</f>
        <v>((-111.824224364052,33.1906854957231), "POS2"),\</v>
      </c>
    </row>
    <row r="9" spans="4:21" x14ac:dyDescent="0.25">
      <c r="G9">
        <f>G7*COS(G5*2*PI()/360)/360</f>
        <v>57.833909542384923</v>
      </c>
      <c r="H9" t="s">
        <v>4</v>
      </c>
      <c r="P9" s="3">
        <v>3</v>
      </c>
      <c r="Q9" s="3">
        <v>-6</v>
      </c>
      <c r="R9" s="3">
        <v>-4</v>
      </c>
      <c r="S9">
        <f t="shared" si="0"/>
        <v>-111.82422436405156</v>
      </c>
      <c r="T9">
        <f t="shared" si="1"/>
        <v>33.219599997148705</v>
      </c>
      <c r="U9" t="str">
        <f t="shared" si="2"/>
        <v>((-111.824224364052,33.2195999971487), "POS3"),\</v>
      </c>
    </row>
    <row r="10" spans="4:21" x14ac:dyDescent="0.25">
      <c r="G10">
        <f>1/G8</f>
        <v>1.4457250712822776E-2</v>
      </c>
      <c r="H10" t="s">
        <v>5</v>
      </c>
      <c r="P10" s="3">
        <v>4</v>
      </c>
      <c r="Q10" s="3">
        <v>-6</v>
      </c>
      <c r="R10" s="3">
        <v>-2</v>
      </c>
      <c r="S10">
        <f t="shared" si="0"/>
        <v>-111.82422436405156</v>
      </c>
      <c r="T10">
        <f t="shared" si="1"/>
        <v>33.248514498574352</v>
      </c>
      <c r="U10" t="str">
        <f t="shared" si="2"/>
        <v>((-111.824224364052,33.2485144985744), "POS4"),\</v>
      </c>
    </row>
    <row r="11" spans="4:21" x14ac:dyDescent="0.25">
      <c r="G11">
        <f>1/G9</f>
        <v>1.7290894008594158E-2</v>
      </c>
      <c r="H11" t="s">
        <v>6</v>
      </c>
      <c r="P11" s="3">
        <v>5</v>
      </c>
      <c r="Q11" s="3">
        <v>-6</v>
      </c>
      <c r="R11" s="3">
        <v>2</v>
      </c>
      <c r="S11">
        <f t="shared" si="0"/>
        <v>-111.82422436405156</v>
      </c>
      <c r="T11">
        <f t="shared" si="1"/>
        <v>33.306343501425644</v>
      </c>
      <c r="U11" t="str">
        <f t="shared" si="2"/>
        <v>((-111.824224364052,33.3063435014256), "POS5"),\</v>
      </c>
    </row>
    <row r="12" spans="4:21" x14ac:dyDescent="0.25">
      <c r="P12" s="3">
        <v>6</v>
      </c>
      <c r="Q12" s="3">
        <v>-6</v>
      </c>
      <c r="R12" s="3">
        <v>4</v>
      </c>
      <c r="S12">
        <f t="shared" si="0"/>
        <v>-111.82422436405156</v>
      </c>
      <c r="T12">
        <f t="shared" si="1"/>
        <v>33.33525800285129</v>
      </c>
      <c r="U12" t="str">
        <f t="shared" si="2"/>
        <v>((-111.824224364052,33.3352580028513), "POS6"),\</v>
      </c>
    </row>
    <row r="13" spans="4:21" x14ac:dyDescent="0.25">
      <c r="F13" s="2">
        <f>G5+G4*G10</f>
        <v>33.339715253564115</v>
      </c>
      <c r="G13" s="2">
        <f>G6-G4*G11</f>
        <v>-111.81693347004297</v>
      </c>
      <c r="H13" t="s">
        <v>13</v>
      </c>
      <c r="I13" t="s">
        <v>14</v>
      </c>
      <c r="K13" t="s">
        <v>7</v>
      </c>
      <c r="P13" s="3">
        <v>7</v>
      </c>
      <c r="Q13" s="3">
        <v>-4</v>
      </c>
      <c r="R13" s="3">
        <v>4</v>
      </c>
      <c r="S13">
        <f t="shared" si="0"/>
        <v>-111.78964257603437</v>
      </c>
      <c r="T13">
        <f t="shared" si="1"/>
        <v>33.33525800285129</v>
      </c>
      <c r="U13" t="str">
        <f t="shared" si="2"/>
        <v>((-111.789642576034,33.3352580028513), "POS7"),\</v>
      </c>
    </row>
    <row r="14" spans="4:21" x14ac:dyDescent="0.25">
      <c r="F14" s="2">
        <f>G5+G4*G10</f>
        <v>33.339715253564115</v>
      </c>
      <c r="G14" s="2">
        <f>G6+G4*G11</f>
        <v>-111.64402452995704</v>
      </c>
      <c r="H14" t="s">
        <v>13</v>
      </c>
      <c r="I14" t="s">
        <v>14</v>
      </c>
      <c r="K14" t="s">
        <v>8</v>
      </c>
      <c r="P14" s="3">
        <v>8</v>
      </c>
      <c r="Q14" s="3">
        <v>-2</v>
      </c>
      <c r="R14" s="3">
        <v>4</v>
      </c>
      <c r="S14">
        <f t="shared" si="0"/>
        <v>-111.75506078801719</v>
      </c>
      <c r="T14">
        <f t="shared" si="1"/>
        <v>33.33525800285129</v>
      </c>
      <c r="U14" t="str">
        <f t="shared" si="2"/>
        <v>((-111.755060788017,33.3352580028513), "POS8"),\</v>
      </c>
    </row>
    <row r="15" spans="4:21" x14ac:dyDescent="0.25">
      <c r="F15" s="2">
        <f>G5-G4*G10</f>
        <v>33.195142746435884</v>
      </c>
      <c r="G15" s="2">
        <f>G6-G4*G11</f>
        <v>-111.81693347004297</v>
      </c>
      <c r="H15" t="s">
        <v>13</v>
      </c>
      <c r="I15" t="s">
        <v>14</v>
      </c>
      <c r="K15" t="s">
        <v>9</v>
      </c>
      <c r="P15" s="3">
        <v>9</v>
      </c>
      <c r="Q15" s="3">
        <v>2</v>
      </c>
      <c r="R15" s="3">
        <v>4</v>
      </c>
      <c r="S15">
        <f t="shared" si="0"/>
        <v>-111.68589721198281</v>
      </c>
      <c r="T15">
        <f t="shared" si="1"/>
        <v>33.33525800285129</v>
      </c>
      <c r="U15" t="str">
        <f t="shared" si="2"/>
        <v>((-111.685897211983,33.3352580028513), "POS9"),\</v>
      </c>
    </row>
    <row r="16" spans="4:21" x14ac:dyDescent="0.25">
      <c r="D16" s="1">
        <v>33.267429</v>
      </c>
      <c r="F16" s="2">
        <f>G5-G4*G10</f>
        <v>33.195142746435884</v>
      </c>
      <c r="G16" s="2">
        <f>G6+G4*G11</f>
        <v>-111.64402452995704</v>
      </c>
      <c r="H16" t="s">
        <v>13</v>
      </c>
      <c r="I16" t="s">
        <v>14</v>
      </c>
      <c r="K16" t="s">
        <v>10</v>
      </c>
      <c r="P16" s="3">
        <v>10</v>
      </c>
      <c r="Q16" s="3">
        <v>4</v>
      </c>
      <c r="R16" s="3">
        <v>4</v>
      </c>
      <c r="S16">
        <f t="shared" si="0"/>
        <v>-111.65131542396563</v>
      </c>
      <c r="T16">
        <f t="shared" si="1"/>
        <v>33.33525800285129</v>
      </c>
      <c r="U16" t="str">
        <f t="shared" si="2"/>
        <v>((-111.651315423966,33.3352580028513), "POS10"),\</v>
      </c>
    </row>
    <row r="17" spans="4:21" x14ac:dyDescent="0.25">
      <c r="D17">
        <f>D16/360*2*PI()</f>
        <v>0.58062616972344472</v>
      </c>
      <c r="F17" s="2">
        <f>G5</f>
        <v>33.267429</v>
      </c>
      <c r="G17" s="2">
        <f>G6</f>
        <v>-111.730479</v>
      </c>
      <c r="H17" t="s">
        <v>12</v>
      </c>
      <c r="I17" t="s">
        <v>15</v>
      </c>
      <c r="K17" t="s">
        <v>11</v>
      </c>
      <c r="P17" s="3">
        <v>11</v>
      </c>
      <c r="Q17" s="3">
        <v>6</v>
      </c>
      <c r="R17" s="3">
        <v>4</v>
      </c>
      <c r="S17">
        <f t="shared" si="0"/>
        <v>-111.61673363594844</v>
      </c>
      <c r="T17">
        <f t="shared" si="1"/>
        <v>33.33525800285129</v>
      </c>
      <c r="U17" t="str">
        <f t="shared" si="2"/>
        <v>((-111.616733635948,33.3352580028513), "POS11"),\</v>
      </c>
    </row>
    <row r="18" spans="4:21" x14ac:dyDescent="0.25">
      <c r="D18">
        <f>COS(D17)</f>
        <v>0.83611932995697258</v>
      </c>
      <c r="P18" s="3">
        <v>12</v>
      </c>
      <c r="Q18" s="3">
        <v>6</v>
      </c>
      <c r="R18" s="3">
        <v>2</v>
      </c>
      <c r="S18">
        <f t="shared" si="0"/>
        <v>-111.61673363594844</v>
      </c>
      <c r="T18">
        <f t="shared" si="1"/>
        <v>33.306343501425644</v>
      </c>
      <c r="U18" t="str">
        <f t="shared" si="2"/>
        <v>((-111.616733635948,33.3063435014256), "POS12"),\</v>
      </c>
    </row>
    <row r="19" spans="4:21" x14ac:dyDescent="0.25">
      <c r="D19">
        <f>D18*G7</f>
        <v>20820.207435258573</v>
      </c>
      <c r="P19" s="3">
        <v>13</v>
      </c>
      <c r="Q19" s="3">
        <v>6</v>
      </c>
      <c r="R19" s="3">
        <v>-2</v>
      </c>
      <c r="S19">
        <f t="shared" si="0"/>
        <v>-111.61673363594844</v>
      </c>
      <c r="T19">
        <f t="shared" si="1"/>
        <v>33.248514498574352</v>
      </c>
      <c r="U19" t="str">
        <f t="shared" si="2"/>
        <v>((-111.616733635948,33.2485144985744), "POS13"),\</v>
      </c>
    </row>
    <row r="20" spans="4:21" x14ac:dyDescent="0.25">
      <c r="D20">
        <f>D19/360</f>
        <v>57.833909542384923</v>
      </c>
      <c r="P20" s="3">
        <v>14</v>
      </c>
      <c r="Q20" s="3">
        <v>6</v>
      </c>
      <c r="R20" s="3">
        <v>-4</v>
      </c>
      <c r="S20">
        <f t="shared" si="0"/>
        <v>-111.61673363594844</v>
      </c>
      <c r="T20">
        <f t="shared" si="1"/>
        <v>33.219599997148705</v>
      </c>
      <c r="U20" t="str">
        <f t="shared" si="2"/>
        <v>((-111.616733635948,33.2195999971487), "POS14"),\</v>
      </c>
    </row>
    <row r="21" spans="4:21" x14ac:dyDescent="0.25">
      <c r="P21" s="3">
        <v>15</v>
      </c>
      <c r="Q21" s="3">
        <v>4</v>
      </c>
      <c r="R21" s="3">
        <v>-4</v>
      </c>
      <c r="S21">
        <f t="shared" si="0"/>
        <v>-111.65131542396563</v>
      </c>
      <c r="T21">
        <f t="shared" si="1"/>
        <v>33.219599997148705</v>
      </c>
      <c r="U21" t="str">
        <f t="shared" si="2"/>
        <v>((-111.651315423966,33.2195999971487), "POS15"),\</v>
      </c>
    </row>
    <row r="22" spans="4:21" x14ac:dyDescent="0.25">
      <c r="P22" s="3">
        <v>16</v>
      </c>
      <c r="Q22" s="3">
        <v>2</v>
      </c>
      <c r="R22" s="3">
        <v>-4</v>
      </c>
      <c r="S22">
        <f t="shared" si="0"/>
        <v>-111.68589721198281</v>
      </c>
      <c r="T22">
        <f t="shared" si="1"/>
        <v>33.219599997148705</v>
      </c>
      <c r="U22" t="str">
        <f t="shared" si="2"/>
        <v>((-111.685897211983,33.2195999971487), "POS16"),\</v>
      </c>
    </row>
    <row r="23" spans="4:21" x14ac:dyDescent="0.25">
      <c r="P23" s="3">
        <v>17</v>
      </c>
      <c r="Q23" s="3">
        <v>2</v>
      </c>
      <c r="R23" s="3">
        <v>-6</v>
      </c>
      <c r="S23">
        <f t="shared" si="0"/>
        <v>-111.68589721198281</v>
      </c>
      <c r="T23">
        <f t="shared" si="1"/>
        <v>33.190685495723059</v>
      </c>
      <c r="U23" t="str">
        <f t="shared" si="2"/>
        <v>((-111.685897211983,33.1906854957231), "POS17"),\</v>
      </c>
    </row>
    <row r="24" spans="4:21" x14ac:dyDescent="0.25">
      <c r="P24" s="3">
        <v>18</v>
      </c>
      <c r="Q24" s="3">
        <v>2</v>
      </c>
      <c r="R24" s="3">
        <v>-8</v>
      </c>
      <c r="S24">
        <f t="shared" si="0"/>
        <v>-111.68589721198281</v>
      </c>
      <c r="T24">
        <f t="shared" si="1"/>
        <v>33.161770994297413</v>
      </c>
      <c r="U24" t="str">
        <f t="shared" si="2"/>
        <v>((-111.685897211983,33.1617709942974), "POS18"),\</v>
      </c>
    </row>
  </sheetData>
  <mergeCells count="2">
    <mergeCell ref="Q5:R5"/>
    <mergeCell ref="S5:T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Cottle, Rick (CS CoE)</dc:creator>
  <cp:lastModifiedBy>Cottle, Rick (CS CoE)</cp:lastModifiedBy>
  <dcterms:created xsi:type="dcterms:W3CDTF">2019-06-07T21:11:21Z</dcterms:created>
  <dcterms:modified xsi:type="dcterms:W3CDTF">2019-08-23T22:40:39Z</dcterms:modified>
</cp:coreProperties>
</file>