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ray/Desktop/"/>
    </mc:Choice>
  </mc:AlternateContent>
  <xr:revisionPtr revIDLastSave="0" documentId="8_{0BF81EAC-C1F4-994D-8D51-9FEF4F69746E}" xr6:coauthVersionLast="47" xr6:coauthVersionMax="47" xr10:uidLastSave="{00000000-0000-0000-0000-000000000000}"/>
  <bookViews>
    <workbookView xWindow="3300" yWindow="500" windowWidth="25500" windowHeight="16940" xr2:uid="{2E32EC5B-F405-F64F-AE6D-581FF85C404F}"/>
  </bookViews>
  <sheets>
    <sheet name="ALLSTATEMENTS" sheetId="2" r:id="rId1"/>
    <sheet name="TERMSRAW" sheetId="1" r:id="rId2"/>
    <sheet name="TERMSFINAL"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1" l="1" a="1"/>
  <c r="B11" i="1" s="1"/>
  <c r="B12" i="1" a="1"/>
  <c r="B12" i="1" s="1"/>
  <c r="B10" i="1" a="1"/>
  <c r="B10" i="1" s="1"/>
  <c r="B9" i="1" a="1"/>
  <c r="B9" i="1" s="1"/>
  <c r="B8" i="1" a="1"/>
  <c r="B8" i="1" s="1"/>
  <c r="B7" i="1" a="1"/>
  <c r="B7" i="1" s="1"/>
  <c r="B6" i="1" a="1"/>
  <c r="B6" i="1" s="1"/>
  <c r="B5" i="1" a="1"/>
  <c r="B5" i="1" s="1"/>
  <c r="C4" i="1" a="1"/>
  <c r="C4" i="1" s="1"/>
  <c r="B4" i="1" a="1"/>
  <c r="B4" i="1" s="1"/>
  <c r="D4" i="1" s="1"/>
  <c r="C3" i="1" a="1"/>
  <c r="C3" i="1" s="1"/>
  <c r="B3" i="1" a="1"/>
  <c r="B3" i="1" s="1"/>
  <c r="C2" i="1" a="1"/>
  <c r="C2" i="1" s="1"/>
  <c r="B2" i="1" a="1"/>
  <c r="B2" i="1" s="1"/>
  <c r="D3" i="1" l="1"/>
  <c r="D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<sst xmlns="http://schemas.openxmlformats.org/spreadsheetml/2006/main" count="117" uniqueCount="97">
  <si>
    <t>I was devastated by the horrific attack on Israel this weekend and the ensuing violence that is affecting so many people. Unfortunately, at this moment, little is certain except that the fighting and human suffering are not likely to end soon.</t>
  </si>
  <si>
    <t>I know many members of our community are being impacted in profound ways and I want to assure each of you that Columbia will provide any measure of care or comfort that we can. This is your community, and you are not alone.</t>
  </si>
  <si>
    <t>Since Saturday, our first priority has been to make sure everyone connected to Columbia is safe and to provide logistical support and other types of resources for students, staff, and faculty who are directly affected by the conflict. We are in close touch with students, staff, alumni, and faculty throughout the region. I have included a list of university resources below.</t>
  </si>
  <si>
    <t>I am gratified by and grateful for the skill, agility, and care that I have witnessed by professionals across Columbia. Colleagues in our community have shown great sensitivity and leadership, including staff at the Kraft Center for Jewish Student Life, our leaders in the Earl Hall Center for Religious Life, and the various student support teams across our schools.</t>
  </si>
  <si>
    <t>Many of you have reacted to these terrifying events by pulling closer your friends, classmates, and relatives whose sense of security was shattered. These acts of kindness and empathy represent the best of Columbia and exemplify what we as a community can contribute to this moment. I encourage you to continue gathering, supporting each other, and listening to one another in the days ahead.</t>
  </si>
  <si>
    <t>I am committed to ensuring that these values are reflected in our teaching, our research, and our community support.</t>
  </si>
  <si>
    <t>Terrorism/Terrorist</t>
  </si>
  <si>
    <t>Word Count</t>
  </si>
  <si>
    <t>Brown - </t>
  </si>
  <si>
    <t>With this weekend’s horrific and devastating terrorist attacks by Hamas on Israel and the tragic loss of life that has ensued — including and especially the impact on civilians in both Israel and Gaza — my thoughts are with the individuals and families most directly impacted by the violence and those who remain in fear as the conflict persists. And I know many of you share my concern for the members of our own community who have experienced loss or are concerned about loved ones in the region. One of the most important things we can do in a moment like this is to support each other as fellow community members, and I’m writing to provide information on how we are offering guidance and resources.</t>
  </si>
  <si>
    <t>The issues that underpin the Israeli-Palestinian conflict are complex, and scholars from multiple academic units at Brown bring significant expertise. We expect ample opportunity in the coming days and weeks for community members to learn about and discuss these issues. We also understand that the conflict will bring to the forefront deeply held and often conflicting views about the best ways forward. As we have these conversations across our community, I hope we do so in a way that reflects Brown’s values and our academic mission — with empathy, compassion, and a commitment to advancing knowledge and understanding.</t>
  </si>
  <si>
    <t>Already, planning is underway for gatherings to create opportunity for community, reflection and prayer, including an event that Brown RISD Hillel and Rohr Chabad House will host on the steps of Faunce House on Wednesday, October 11, at 5:00 pm. Whether at these events or elsewhere, I encourage faculty, staff and students to come together as a community. We can’t know what will happen in the coming weeks and months, but in moments like this, we must continue to support one another.</t>
  </si>
  <si>
    <t>As a global university, we are devoted to examining and debating difficult issues that affect our world. Our job is to educate, enlighten, and engage. We must reject forces that seek to pull us apart and model behavior that shows respect for all. I welcome events like the SIPA webinar scheduled for tomorrow, examining the evolving situation in Israel and Gaza. I strongly encourage Columbia faculty to find ways of bringing clarity and context to this painful moment, just as you contribute your expertise and scholarship to other great challenges of our time.</t>
  </si>
  <si>
    <t>Cornell - Oct 10</t>
  </si>
  <si>
    <t>Earlier today, I wrote to you with the goal of providing information about the efforts that we have made over the last few days to reach out to and support our faculty, students and staff who have been impacted by the devastation in Israel, and to acknowledge the impact that this and other recent tragedies have had on members of our campus community.</t>
  </si>
  <si>
    <t>In the hours since, I have heard from a number of you who expressed dismay that I failed to say that the atrocities committed by Hamas this past weekend were acts of terrorism, which I condemn in the strongest possible terms.</t>
  </si>
  <si>
    <t>I offer my heartfelt apologies for the omission from my previous message.</t>
  </si>
  <si>
    <t>Today I write with the heaviest of hearts in response to last weekend’s attacks by Hamas militants in Israel and the brutal fighting that continues in its aftermath. Many in our community are deeply affected by this devastating and violent situation, and I wish to express my horror, sadness and concern.</t>
  </si>
  <si>
    <t>As a university, our first priority, as always in these situations, has been to identify and contact all faculty, students and staff whom we knew to be in the area, to assure their safety and to make arrangements for their passage home, if desired. We have also reached out to all students who have a registered address in the region to offer whatever support we can. And we continually offer a broad range of mental health and other support services. Please reach out and seek help if you need it.</t>
  </si>
  <si>
    <t>The loss of human life is always tragic, whether caused by human actions such as terrorism, war or mass shootings, or by natural disasters such as earthquakes, fires or floods. Regrettably, there are so often horrific events around the world, and because it is impossible to respond to each of them, there is no way to acknowledge the pain that different members of our community feel when such events occur. Just last month, we saw atrocities in the Nagorno-Karabakh region, and this past weekend there was a terrible earthquake in Afghanistan. Today, as we mourn the loss of life in the Middle East, I want also to call out events like these and acknowledge the distress of our community members impacted by them.</t>
  </si>
  <si>
    <t>In stressful moments like this, we need to embrace our shared humanity and be supportive of one another. As a community of scholars, we can also learn about the history and politics of the Middle East. Perhaps some of our current students will ultimately have the wisdom that has so eluded world leaders, and find a way to permanent peace, not just in the Middle East but around the world.</t>
  </si>
  <si>
    <t>Dartmouth - Oct 10th</t>
  </si>
  <si>
    <t>Like many of you, I watched with growing horror the Hamas attack on Israel this weekend, the escalating violence, and the devastating loss of life, especially among civilians. Adding to my deep sorrow over the overwhelming human tragedy playing out in Israel and Gaza are the ways in which the war affects Dartmouth's global community and many of our colleagues, peers, and friends. Dartmouth alums live in the region, scholars work there, and students, staff, and faculty have deep roots in the areas now in danger. I want to extend my concern to each of you at this time.</t>
  </si>
  <si>
    <t>We have all been watching the events unfolding over the weekend in Israel and Gaza. The violence and deaths are heartbreaking. At times such as these, an institution like Dartmouth has an opportunity—a responsibility—to convene a thoughtful and informed discussion facilitated by faculty and staff experts to help our community make sense of what is seemingly so senseless.</t>
  </si>
  <si>
    <t>Harvard - Oct 9</t>
  </si>
  <si>
    <t>We write to you today heartbroken by the death and destruction unleashed by the attack by Hamas that targeted citizens in Israel this weekend, and by the war in Israel and Gaza now under way.</t>
  </si>
  <si>
    <t>The violence hits all too close to home for many at Harvard. Some members of our community have lost family members and friends; some have been unable to reach loved ones. And, even for people at Harvard who have not been affected directly by the fighting, there are feelings of fear, sadness, anger, and more that create a heavy burden. We have heard from many students, faculty, and staff about the emotional toll that these events are taking.</t>
  </si>
  <si>
    <t>Across Harvard, we will continue providing as much support to our students and colleagues as possible. Our Schools either have shared or will soon share messages regarding available resources.</t>
  </si>
  <si>
    <t>We have also heard an interest from many in understanding more clearly what has been happening in Israel and Gaza. Even as we attend immediately to the needs of our community members, we can take steps as an academic community to deepen our knowledge of the unfolding events and their broader implications for the region and the world. We expect there will be many such opportunities in the coming days and weeks.</t>
  </si>
  <si>
    <t>We have no illusion that Harvard alone can readily bridge the widely different views of the Israeli-Palestinian conflict, but we are hopeful that, as a community devoted to learning, we can take steps that will draw on our common humanity and shared values in order to modulate rather than amplify the deep-seated divisions and animosities so distressingly evident in the wider world. Especially at such a time, we want to emphasize our commitment to fostering an environment of dialogue and empathy, appealing to one another’s thoughtfulness and goodwill in a time of unimaginable loss and sorrow.</t>
  </si>
  <si>
    <t>As many colleagues, classmates, and friends deal with pain and deep concern about the events in Israel and Gaza, we must all remember that we are one Harvard community, drawn together by a shared passion for learning, discovery, and the pursuit of truth in all its complexity, and held together by a commitment to mutual respect and support. At this moment of challenge, let us embody the care and compassion the world needs now.</t>
  </si>
  <si>
    <t>UPENN - Oct 15</t>
  </si>
  <si>
    <t>I want to leave no doubt about where I stand. I, and this University, are horrified by and condemn Hamas’s terrorist assault on Israel and their violent atrocities against civilians. There is no justification—none—for these heinous attacks, which have consumed the region and are inciting violence in other parts of the world. </t>
  </si>
  <si>
    <t>I am heartbroken by the suffering of families and communities being ripped apart. Hostages are in peril. Thousands of lives have been taken, each a world lost. The war will take many more, with no end in sight.</t>
  </si>
  <si>
    <t>Here on campus and across our Penn community, people are hurting. They are angry and scared. They are thinking of loved ones and friends—constantly checking email and texts for news, terrified for those threatened by violence. These events, and the anxiety and uncertainty of the unknown that lies ahead, weigh heavily on us all. </t>
  </si>
  <si>
    <t>Penn will continue monitoring threats of violence here, in our city, and in other parts of the world. As part of our planning, Penn’s Division of Public Safety has further increased security and support for centers of Jewish life on and near campus. We will continue our outreach and support for faculty, students, and staff and will keep our entire community updated.</t>
  </si>
  <si>
    <t>At Penn, we are confronting these events in the wake of recent antisemitic acts on campus and individuals, with a public history of speaking out viciously against the Jewish people, appearing on campus as part of the Palestine Writes Literature Festival.</t>
  </si>
  <si>
    <t>Many have voiced their anger and frustration about this event. Please know that I hear you. I know how painful the presence of these speakers on Penn’s campus was for the Jewish community, especially during the holiest time of the Jewish year, and at a University deeply proud of its long history of being a welcoming place for Jewish people. The University did not, and emphatically does not, endorse these speakers or their views. While we did communicate, we should have moved faster to share our position strongly and more broadly with the Penn community.</t>
  </si>
  <si>
    <t>I stand, and Penn stands, emphatically against antisemitism. We have a moral responsibility—as an academic institution and a campus community—to combat antisemitism and to educate our community to recognize and reject hate. I look forward to continuing to work with Jewish leaders, faculty, students, and staff at Penn and elsewhere to ensure we are fostering a safe and inclusive environment.</t>
  </si>
  <si>
    <t>This is a hard moment in the world. Recent events on Penn’s campus make it that much harder. But at vigils held in front of the LOVE statue and across campus to honor and mourn innocent lives lost, I have seen people connecting and comforting one another. In all this anguish, there is hope. </t>
  </si>
  <si>
    <t>Wherever you are, I hope you find comfort in this community we share. You are not alone. I stand with you. Penn stands with you. We will continue to work for meaningful and enduring change, together.</t>
  </si>
  <si>
    <t>Princeton - Oct 9</t>
  </si>
  <si>
    <t>Even in a world wearied and torn by violence and hatred, Hamas’s murder and kidnapping of hundreds of Israelis over the past weekend is among the most atrocious of terrorist acts.  This cruel and inhumane attack has provoked a bloody war that has already claimed the lives of thousands of Palestinians and Israelis and will tragically take many more as it continues. </t>
  </si>
  <si>
    <t>Princeton is a community that embraces many Israelis and Palestinians among its cherished members, as students, faculty, staff, and alumni. Even more have friends or relatives directly experiencing this awful violence.  The nightmare underway in Israel and in the Palestinian territories is being deeply felt on this campus.  That pain will inevitably continue in the months ahead.  My heart goes out to everyone personally affected. </t>
  </si>
  <si>
    <t>The University has reached out to students and other community members from Israel and the Palestinian territories.  Resources and support services are available from the Davis International Center, Counseling and Psychological Services, and the Office of Religious Life.</t>
  </si>
  <si>
    <t>Our experts at the School of Public and International Affairs have produced a thoughtful compilation of initial analysis and there will be many more such scholarly contributions and public panel discussions about these events in the coming days.</t>
  </si>
  <si>
    <t>Of course, our work as researchers and teachers must also make space for the recognition of suffering, and for time to grieve and heal.  I hope that Princetonians from all backgrounds will treat each other with grace and compassion during this difficult time.</t>
  </si>
  <si>
    <t>Yale - Oct 10</t>
  </si>
  <si>
    <t>On Saturday, Hamas launched a terrorist attack on cities in Israel killing or injuring many civilians and taking others hostage. The world has watched in horror as over 1,700 individuals in the region have been killed in the resulting violence. Countless others are wounded and traumatized, and the fate of up to 150 hostages held captive by Hamas is still unknown while others have been murdered. The full-scale attack on Israel led its government to declare war on Hamas on Sunday. We grieve for the lives lost and the families that are devastated. We hope for peace and the safe, swift return of all hostages.</t>
  </si>
  <si>
    <t>As a member of the Yale community, I am compelled by our shared sense of humanity to condemn the attacks on civilians by Hamas in the strongest possible terms. The death toll in Israel continues to climb. Non-militant Palestinians have been killed or displaced. According to reports, we can expect the crisis to escalate.</t>
  </si>
  <si>
    <t>I am shocked and anguished by the loss of life and the pain and suffering of so many. All of us fear for the future, and this is devastation that directly affects so many within our community. Some of us have lost loved ones and friends, while others are facing dramatically abrupt changes in life. We are committed to supporting those affected by the violence and to the continued engagement and open discourse that strengthens our university community in times of a crisis. At Yale, we stand for peace—and support steadfastly those working toward it in the region.</t>
  </si>
  <si>
    <t>Brigham Young - </t>
  </si>
  <si>
    <t>We are devastated by the recent eruption of violence and loss of life in the Middle East. Violence of this nature is abhorrent to us and is not in harmony with the gospel of Jesus Christ, which is a gospel of peace. At such times, our hearts ache for all victims of this atrocity. </t>
  </si>
  <si>
    <t>As servants of God, we affirm that He calls upon all of us to love our neighbors as ourselves, and we pray for a peaceful resolution of all conflicts.</t>
  </si>
  <si>
    <t>NYU - Oct 10</t>
  </si>
  <si>
    <t>No doubt you have heard the news of the multi-pronged and deadly terrorist attack on Israel by Hamas. We want to express NYU’s condemnation of the attack — the indiscriminate killing of civilian non-combatants and the taking of hostages, including children and the elderly, is reprehensible.</t>
  </si>
  <si>
    <t>Understandably, NYU is very focused on our Tel Aviv program. The leadership of NYU Tel Aviv has accounted for and been in touch with all of our students, faculty, and staff there. All are uninjured, safe, and well. We were in touch with the students’ families to update them and make sure they know that the safety of their students is our foremost priority. Coincidentally, the students at our Tel Aviv site were scheduled to depart for a trip to NYU Abu Dhabi; those plans proceeded, and they are now safely at our Abu Dhabi campus.</t>
  </si>
  <si>
    <t>Our Division of Student Affairs has reached out to all students from the affected areas with offers of support and help.</t>
  </si>
  <si>
    <t>Please remember that we have resources available to assist all members of the NYU community who find themselves in need of support. Students can find 24/7 support through the Wellness Exchange, and 24/7 resources are available to employees through NYU’s Employee Assistance Program.</t>
  </si>
  <si>
    <t>The violence that is raging now will likely intensify the feelings of those on our campus who hold strong views on the conflict. Even as we confront the horrifying events that are occurring now, we must maintain hope for a different future. As a university community, we remain committed to dialogue and peaceful discourse.</t>
  </si>
  <si>
    <t>NorthEastern - Oct 10</t>
  </si>
  <si>
    <t>The terror and bloodshed inflicted by Hamas’s attacks on Israel are cause for the deepest sorrow and most vehement condemnation. As war now ravages Gaza and Israel, we mourn for all the innocent lives that have been lost. To the many members of our community directly affected by these horrific events, you have our utmost solidarity and support.</t>
  </si>
  <si>
    <t>Three of our students who were in Israel at the time of the attacks are safe and secure. We are also in touch with students, faculty and staff with connections to the region to ensure their wellbeing in this traumatic time.</t>
  </si>
  <si>
    <t>We realize that the Israeli-Palestinian conflict ignites strong views on all sides. As an academic institution, we welcome peaceful dialogue and debate that is inclusive of all viewpoints. But we should all be united in our condemnation of terrorism and the killing of innocent civilians.</t>
  </si>
  <si>
    <t>Northeastern is a global community of learning, and our fundamental values are rooted in knowledge over hate, harmony over division, and reason over brutality. These values will continue to guide us as we move forward together.</t>
  </si>
  <si>
    <t>These resources are available to all who may need them during this painful time:</t>
  </si>
  <si>
    <t>USC - OCt 10</t>
  </si>
  <si>
    <t>Over the past several days, I have been in touch with many members of the Trojan Family who voiced their pain and despair in the wake of the unprecedented terrorist attacks in Israel. We mourn the shocking loss of life. We condemn the terrorist attacks by Hamas and their brutal threats to execute kidnapped civilians and commit other atrocities.</t>
  </si>
  <si>
    <t>As the horror in Israel and Gaza continues to unfold before our eyes, many of you have asked about how we are addressing the safety and well-being of our Trojan Family at USC. We immediately strengthened security protocols on our campuses and at places of worship. We just launched a new online source for accessing all available support services and updates. University resources and support will be open and operational throughout the fall break.</t>
  </si>
  <si>
    <t>The provost is working with faculty in all schools to provide academic accommodations for students who are struggling. Campus Support and Intervention and the Student Health Center continue to provide outreach and counseling services. We will provide additional support as needed.</t>
  </si>
  <si>
    <t>I have seen our Trojan community pull together with grace and humanity in these deeply disturbing times. During the dark days ahead, we need the light and compassion of our university community more than ever.</t>
  </si>
  <si>
    <t>Boston - Oct 10</t>
  </si>
  <si>
    <t>We write in response to the horrific conflict taking place in the Middle East. We are appalled by and condemn the attack by Hamas on the State of Israel and especially the intentional and large-scale targeting of noncombatants. The resulting war will senselessly claim innocent victims on all sides.</t>
  </si>
  <si>
    <t>We are acutely aware that there are many in our community who have close and strong connections to the region and who have relatives and friends affected by the war that is now a reality. Dean of Students Jason Campbell-Foster has reached out to students from the region. He and his team stand ready to assist other students with ties in the immediate region of conflict who are experiencing anguish, stress, or disruption</t>
  </si>
  <si>
    <t>We believe our expressions of heartbreak must be accompanied by the enduring commitment to the work of finding answers through research and scholarship to profound challenges, including prejudice, poverty, and inexplicable hate.</t>
  </si>
  <si>
    <t>The Israel-Palestine conflict has deep historical roots, which yield widely divergent perspectives, but we decry violence as a means to resolve these differences.</t>
  </si>
  <si>
    <t>As a university community, it is important that we sustain our commitment to maintaining a campus environment in which discourse is civil and deep differences are respected. We expect our community to always engage with each other with dignity and respect.</t>
  </si>
  <si>
    <t>Liberty University -</t>
  </si>
  <si>
    <t>As you know, Liberty University is firmly committed to the inerrancy and authority of God’s Word and the work of the Great Commission. It is the foundation upon which we Train Champions for Christ. Since our founding in 1971 by Dr. Jerry Falwell, Liberty has always had a close, special relationship with the nation of Israel. As a part of our biblical commitment and spiritual emphasis, we have strived to teach our students about the historical and theological significance of Israel as part of our academic programming. For the past five decades, we have hosted dozens of student trips to the state of Israel, providing life-changing opportunities for our students to be connected to the Holy Land.</t>
  </si>
  <si>
    <t>The Nov. 8 Convocation was no exception. It gave our student body an inside look at how the horrific atrocities committed by Hamas on October 7 and since that time have devastated the lives of innocent men, women, and children in Israel. There are simply no words that can bring the ultimate comfort or erase the devastating loss caused by Hamas. Liberty University stands with Israel and condemns the evil acts perpetrated on that day in no uncertain terms.</t>
  </si>
  <si>
    <t>Since October, in the days following those events, Liberty University has lit our tower in the colors of the Israeli flag to raise continued awareness. Many of our Liberty student clubs have also hosted prayer vigils for hundreds of students on campus since October 7. Many of you still might be asking, “What can I do to show my support for Israel?</t>
  </si>
  <si>
    <t>We began with outreach to students with connections to the region and will continue to support these students for as long as needed. Later today, Vice President for Campus Life and Student Services Eric Estes will share information on resources with students and student groups more broadly, and we’ll follow up with resources for all faculty, staff and students in tomorrow’s edition of Today@Brown. As always, I encourage students, staff and faculty who may be impacted by global crises to reach out to our campus-based offices for guidance and support — including Student Support Services, Global Brown, the Office of the Chaplains and Religious Life, Counseling &amp; Psychological Services, the Employee Assistance Program, and the Office of International Student &amp; Scholar Services.</t>
  </si>
  <si>
    <t>​​In the past days and weeks, I have heard from and spoken with many of you, with gratitude for your openness and candor. The University has made public statements denouncing acts of antisemitism on our campus and the terrorist attacks in Israel. Today, as Penn’s President, I want to speak directly and personally to all of you, to share my thoughts and to offer what I hope is some measure of clarity and comfort in this difficult time.</t>
  </si>
  <si>
    <r>
      <t xml:space="preserve">On Monday, we focused on those most affected on campus, sharing </t>
    </r>
    <r>
      <rPr>
        <u/>
        <sz val="11"/>
        <color theme="1"/>
        <rFont val="Arial Unicode MS"/>
        <family val="2"/>
      </rPr>
      <t>resources</t>
    </r>
    <r>
      <rPr>
        <sz val="11"/>
        <color theme="1"/>
        <rFont val="Arial Unicode MS"/>
        <family val="2"/>
      </rPr>
      <t xml:space="preserve"> available for individuals and groups seeking support. We will continue that work in the coming weeks and expect that departments and schools will hold programming for teaching, learning, and reflection. The </t>
    </r>
    <r>
      <rPr>
        <u/>
        <sz val="11"/>
        <color theme="1"/>
        <rFont val="Arial Unicode MS"/>
        <family val="2"/>
      </rPr>
      <t>Belonging at Yale</t>
    </r>
    <r>
      <rPr>
        <sz val="11"/>
        <color theme="1"/>
        <rFont val="Arial Unicode MS"/>
        <family val="2"/>
      </rPr>
      <t xml:space="preserve"> website will keep you informed.</t>
    </r>
  </si>
  <si>
    <r>
      <t xml:space="preserve">When facing tragedy, we can feel our differences intensely. Regardless of how we view the war in the Middle East, I believe in the strength of this community. We remain committed to open dialogue and to sustaining a community of respect. I call on all of us to treat each other with compassion and understanding and to reject discrimination and intolerance in any form. We share the values of </t>
    </r>
    <r>
      <rPr>
        <i/>
        <sz val="11"/>
        <color theme="1"/>
        <rFont val="Arial Unicode MS"/>
        <family val="2"/>
      </rPr>
      <t>Lux et Veritas</t>
    </r>
    <r>
      <rPr>
        <sz val="11"/>
        <color theme="1"/>
        <rFont val="Arial Unicode MS"/>
        <family val="2"/>
      </rPr>
      <t>. Together we will bring understanding and knowledge to solving global conflicts, and we will work for peace and a better tomorrow.</t>
    </r>
  </si>
  <si>
    <t>Israel/Israeli</t>
  </si>
  <si>
    <t>Palestine/Palestinian</t>
  </si>
  <si>
    <t>Violence</t>
  </si>
  <si>
    <t>War</t>
  </si>
  <si>
    <t>Hamas</t>
  </si>
  <si>
    <t>Islamophobia</t>
  </si>
  <si>
    <t>Antisemitism</t>
  </si>
  <si>
    <t>Hate</t>
  </si>
  <si>
    <t>Search Term</t>
  </si>
  <si>
    <t>Muslim</t>
  </si>
  <si>
    <t>Jewish</t>
  </si>
  <si>
    <t>Columbia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</si>
</sst>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u/>
      <sz val="12"/>
      <color theme="10"/>
      <name val="Calibri"/>
      <family val="2"/>
      <scheme val="minor"/>
    </font>
    <font>
      <sz val="11"/>
      <color rgb="FF555555"/>
      <name val="Times New Roman"/>
      <family val="1"/>
    </font>
    <font>
      <sz val="12"/>
      <color theme="1"/>
      <name val="Arial Unicode MS"/>
      <family val="2"/>
    </font>
    <font>
      <sz val="11"/>
      <color theme="1"/>
      <name val="Arial Unicode MS"/>
      <family val="2"/>
    </font>
    <font>
      <u/>
      <sz val="12"/>
      <color theme="1"/>
      <name val="Arial Unicode MS"/>
      <family val="2"/>
    </font>
    <font>
      <u/>
      <sz val="11"/>
      <color theme="1"/>
      <name val="Arial Unicode MS"/>
      <family val="2"/>
    </font>
    <font>
      <i/>
      <sz val="11"/>
      <color theme="1"/>
      <name val="Arial Unicode MS"/>
      <family val="2"/>
    </font>
    <font>
      <b/>
      <sz val="11"/>
      <color theme="1"/>
      <name val="Arial Unicode MS"/>
      <family val="2"/>
    </font>
    <font>
      <sz val="12"/>
      <color rgb="FF000000"/>
      <name val="Calibri"/>
      <family val="2"/>
      <scheme val="minor"/>
    </font>
    <font>
      <b/>
      <sz val="12"/>
      <color theme="1"/>
      <name val="Arial Unicode MS"/>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2" fillId="0" borderId="0" xfId="1"/>
    <xf numFmtId="0" fontId="1" fillId="0" borderId="0" xfId="0" applyFont="1"/>
    <xf numFmtId="0" fontId="3" fillId="0" borderId="0" xfId="0" applyFont="1"/>
    <xf numFmtId="0" fontId="4" fillId="0" borderId="0" xfId="0" applyFont="1"/>
    <xf numFmtId="0" fontId="5" fillId="0" borderId="0" xfId="0" applyFont="1"/>
    <xf numFmtId="0" fontId="6" fillId="0" borderId="0" xfId="1" applyFont="1"/>
    <xf numFmtId="0" fontId="9" fillId="0" borderId="0" xfId="0" applyFont="1"/>
    <xf numFmtId="0" fontId="10" fillId="0" borderId="0" xfId="0" applyFont="1"/>
    <xf numFmtId="0" fontId="0" fillId="2" borderId="0" xfId="0" applyFill="1"/>
    <xf numFmtId="0" fontId="0" fillId="0" borderId="0" xfId="0" applyFill="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urldefense.proofpoint.com/v2/url?u=https-3A__columbiauniversity.zoom.us_webinar_register_WN-5FAPHYbV-5FnRS6zhazGwaQaFg-3Fmc-5Fcid-3D7c92c5296c-26mc-5Feid-3D7d45654f77-23_registration&amp;d=DwMDaQ&amp;c=009klHSCxuh5AI1vNQzSO0KGjl4nbi2Q0M1QLJX9BeE&amp;r=_sS6e46Spcl5nvpuIffnet3bGSmYljzZebuBoNgTiZE&amp;m=5-dA7x8HukoIvYSzPLpKXcigT9Pk1IsTPbvyNH7OoH2Y1agmF3C8SI14kKm6an4b&amp;s=CR_Vi9geP2nCY2ZzfFjkNisBsunTZmK_k7FZ5uNA90A&amp;e=" TargetMode="External"/><Relationship Id="rId1" Type="http://schemas.openxmlformats.org/officeDocument/2006/relationships/hyperlink" Target="https://urldefense.proofpoint.com/v2/url?u=https-3A__columbiauniversity.zoom.us_webinar_register_WN-5FAPHYbV-5FnRS6zhazGwaQaFg-3Fmc-5Fcid-3D7c92c5296c-26mc-5Feid-3D7d45654f77-23_registration&amp;d=DwMDaQ&amp;c=009klHSCxuh5AI1vNQzSO0KGjl4nbi2Q0M1QLJX9BeE&amp;r=_sS6e46Spcl5nvpuIffnet3bGSmYljzZebuBoNgTiZE&amp;m=5-dA7x8HukoIvYSzPLpKXcigT9Pk1IsTPbvyNH7OoH2Y1agmF3C8SI14kKm6an4b&amp;s=CR_Vi9geP2nCY2ZzfFjkNisBsunTZmK_k7FZ5uNA90A&am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CFB8A-7228-B748-8933-D9FDA6A575C5}">
  <dimension ref="A1:A105"/>
  <sheetViews>
    <sheetView tabSelected="1" topLeftCell="A61" workbookViewId="0">
      <selection activeCell="F109" sqref="F109"/>
    </sheetView>
  </sheetViews>
  <sheetFormatPr baseColWidth="10" defaultRowHeight="18" x14ac:dyDescent="0.25"/>
  <cols>
    <col min="1" max="16384" width="10.83203125" style="4"/>
  </cols>
  <sheetData>
    <row r="1" spans="1:1" x14ac:dyDescent="0.25">
      <c r="A1" s="7" t="s">
        <v>8</v>
      </c>
    </row>
    <row r="2" spans="1:1" x14ac:dyDescent="0.25">
      <c r="A2" s="5" t="s">
        <v>9</v>
      </c>
    </row>
    <row r="3" spans="1:1" x14ac:dyDescent="0.25">
      <c r="A3" s="5" t="s">
        <v>81</v>
      </c>
    </row>
    <row r="4" spans="1:1" x14ac:dyDescent="0.25">
      <c r="A4" s="5" t="s">
        <v>10</v>
      </c>
    </row>
    <row r="5" spans="1:1" x14ac:dyDescent="0.25">
      <c r="A5" s="5" t="s">
        <v>11</v>
      </c>
    </row>
    <row r="6" spans="1:1" x14ac:dyDescent="0.25">
      <c r="A6" s="5" t="s">
        <v>0</v>
      </c>
    </row>
    <row r="7" spans="1:1" x14ac:dyDescent="0.25">
      <c r="A7" s="5" t="s">
        <v>1</v>
      </c>
    </row>
    <row r="8" spans="1:1" x14ac:dyDescent="0.25">
      <c r="A8" s="5" t="s">
        <v>2</v>
      </c>
    </row>
    <row r="9" spans="1:1" x14ac:dyDescent="0.25">
      <c r="A9" s="5" t="s">
        <v>3</v>
      </c>
    </row>
    <row r="10" spans="1:1" x14ac:dyDescent="0.25">
      <c r="A10" s="5" t="s">
        <v>4</v>
      </c>
    </row>
    <row r="11" spans="1:1" x14ac:dyDescent="0.25">
      <c r="A11" s="6" t="s">
        <v>12</v>
      </c>
    </row>
    <row r="12" spans="1:1" x14ac:dyDescent="0.25">
      <c r="A12" s="5" t="s">
        <v>5</v>
      </c>
    </row>
    <row r="14" spans="1:1" x14ac:dyDescent="0.25">
      <c r="A14" s="7" t="s">
        <v>13</v>
      </c>
    </row>
    <row r="16" spans="1:1" x14ac:dyDescent="0.25">
      <c r="A16" s="5" t="s">
        <v>14</v>
      </c>
    </row>
    <row r="17" spans="1:1" x14ac:dyDescent="0.25">
      <c r="A17" s="5" t="s">
        <v>15</v>
      </c>
    </row>
    <row r="18" spans="1:1" x14ac:dyDescent="0.25">
      <c r="A18" s="5" t="s">
        <v>16</v>
      </c>
    </row>
    <row r="19" spans="1:1" x14ac:dyDescent="0.25">
      <c r="A19" s="5" t="s">
        <v>17</v>
      </c>
    </row>
    <row r="20" spans="1:1" x14ac:dyDescent="0.25">
      <c r="A20" s="5" t="s">
        <v>18</v>
      </c>
    </row>
    <row r="21" spans="1:1" x14ac:dyDescent="0.25">
      <c r="A21" s="5" t="s">
        <v>19</v>
      </c>
    </row>
    <row r="22" spans="1:1" x14ac:dyDescent="0.25">
      <c r="A22" s="5" t="s">
        <v>20</v>
      </c>
    </row>
    <row r="24" spans="1:1" x14ac:dyDescent="0.25">
      <c r="A24" s="7" t="s">
        <v>21</v>
      </c>
    </row>
    <row r="25" spans="1:1" x14ac:dyDescent="0.25">
      <c r="A25" s="5" t="s">
        <v>22</v>
      </c>
    </row>
    <row r="26" spans="1:1" x14ac:dyDescent="0.25">
      <c r="A26" s="5" t="s">
        <v>23</v>
      </c>
    </row>
    <row r="28" spans="1:1" x14ac:dyDescent="0.25">
      <c r="A28" s="7" t="s">
        <v>24</v>
      </c>
    </row>
    <row r="29" spans="1:1" x14ac:dyDescent="0.25">
      <c r="A29" s="5" t="s">
        <v>25</v>
      </c>
    </row>
    <row r="30" spans="1:1" x14ac:dyDescent="0.25">
      <c r="A30" s="5" t="s">
        <v>26</v>
      </c>
    </row>
    <row r="31" spans="1:1" x14ac:dyDescent="0.25">
      <c r="A31" s="5" t="s">
        <v>27</v>
      </c>
    </row>
    <row r="32" spans="1:1" x14ac:dyDescent="0.25">
      <c r="A32" s="5" t="s">
        <v>28</v>
      </c>
    </row>
    <row r="33" spans="1:1" x14ac:dyDescent="0.25">
      <c r="A33" s="5" t="s">
        <v>29</v>
      </c>
    </row>
    <row r="34" spans="1:1" x14ac:dyDescent="0.25">
      <c r="A34" s="5" t="s">
        <v>30</v>
      </c>
    </row>
    <row r="36" spans="1:1" x14ac:dyDescent="0.25">
      <c r="A36" s="7" t="s">
        <v>31</v>
      </c>
    </row>
    <row r="37" spans="1:1" x14ac:dyDescent="0.25">
      <c r="A37" s="5" t="s">
        <v>82</v>
      </c>
    </row>
    <row r="38" spans="1:1" x14ac:dyDescent="0.25">
      <c r="A38" s="5" t="s">
        <v>32</v>
      </c>
    </row>
    <row r="39" spans="1:1" x14ac:dyDescent="0.25">
      <c r="A39" s="5" t="s">
        <v>33</v>
      </c>
    </row>
    <row r="40" spans="1:1" x14ac:dyDescent="0.25">
      <c r="A40" s="5" t="s">
        <v>34</v>
      </c>
    </row>
    <row r="41" spans="1:1" x14ac:dyDescent="0.25">
      <c r="A41" s="5" t="s">
        <v>35</v>
      </c>
    </row>
    <row r="42" spans="1:1" x14ac:dyDescent="0.25">
      <c r="A42" s="5" t="s">
        <v>36</v>
      </c>
    </row>
    <row r="43" spans="1:1" x14ac:dyDescent="0.25">
      <c r="A43" s="5" t="s">
        <v>37</v>
      </c>
    </row>
    <row r="44" spans="1:1" x14ac:dyDescent="0.25">
      <c r="A44" s="5" t="s">
        <v>38</v>
      </c>
    </row>
    <row r="45" spans="1:1" x14ac:dyDescent="0.25">
      <c r="A45" s="5" t="s">
        <v>39</v>
      </c>
    </row>
    <row r="46" spans="1:1" x14ac:dyDescent="0.25">
      <c r="A46" s="5" t="s">
        <v>40</v>
      </c>
    </row>
    <row r="48" spans="1:1" x14ac:dyDescent="0.25">
      <c r="A48" s="7" t="s">
        <v>41</v>
      </c>
    </row>
    <row r="49" spans="1:1" x14ac:dyDescent="0.25">
      <c r="A49" s="5" t="s">
        <v>42</v>
      </c>
    </row>
    <row r="50" spans="1:1" x14ac:dyDescent="0.25">
      <c r="A50" s="5" t="s">
        <v>43</v>
      </c>
    </row>
    <row r="51" spans="1:1" x14ac:dyDescent="0.25">
      <c r="A51" s="5" t="s">
        <v>44</v>
      </c>
    </row>
    <row r="52" spans="1:1" x14ac:dyDescent="0.25">
      <c r="A52" s="5" t="s">
        <v>45</v>
      </c>
    </row>
    <row r="53" spans="1:1" x14ac:dyDescent="0.25">
      <c r="A53" s="5" t="s">
        <v>46</v>
      </c>
    </row>
    <row r="55" spans="1:1" x14ac:dyDescent="0.25">
      <c r="A55" s="7" t="s">
        <v>47</v>
      </c>
    </row>
    <row r="56" spans="1:1" x14ac:dyDescent="0.25">
      <c r="A56" s="5" t="s">
        <v>48</v>
      </c>
    </row>
    <row r="57" spans="1:1" x14ac:dyDescent="0.25">
      <c r="A57" s="5" t="s">
        <v>49</v>
      </c>
    </row>
    <row r="58" spans="1:1" x14ac:dyDescent="0.25">
      <c r="A58" s="5" t="s">
        <v>50</v>
      </c>
    </row>
    <row r="59" spans="1:1" x14ac:dyDescent="0.25">
      <c r="A59" s="5" t="s">
        <v>83</v>
      </c>
    </row>
    <row r="60" spans="1:1" x14ac:dyDescent="0.25">
      <c r="A60" s="5" t="s">
        <v>84</v>
      </c>
    </row>
    <row r="62" spans="1:1" x14ac:dyDescent="0.25">
      <c r="A62" s="7" t="s">
        <v>51</v>
      </c>
    </row>
    <row r="63" spans="1:1" x14ac:dyDescent="0.25">
      <c r="A63" s="5" t="s">
        <v>52</v>
      </c>
    </row>
    <row r="64" spans="1:1" x14ac:dyDescent="0.25">
      <c r="A64" s="5" t="s">
        <v>53</v>
      </c>
    </row>
    <row r="66" spans="1:1" x14ac:dyDescent="0.25">
      <c r="A66" s="7" t="s">
        <v>54</v>
      </c>
    </row>
    <row r="67" spans="1:1" x14ac:dyDescent="0.25">
      <c r="A67" s="5" t="s">
        <v>55</v>
      </c>
    </row>
    <row r="68" spans="1:1" x14ac:dyDescent="0.25">
      <c r="A68" s="5" t="s">
        <v>56</v>
      </c>
    </row>
    <row r="69" spans="1:1" x14ac:dyDescent="0.25">
      <c r="A69" s="5" t="s">
        <v>57</v>
      </c>
    </row>
    <row r="70" spans="1:1" x14ac:dyDescent="0.25">
      <c r="A70" s="5" t="s">
        <v>58</v>
      </c>
    </row>
    <row r="71" spans="1:1" x14ac:dyDescent="0.25">
      <c r="A71" s="5" t="s">
        <v>59</v>
      </c>
    </row>
    <row r="73" spans="1:1" x14ac:dyDescent="0.25">
      <c r="A73" s="7" t="s">
        <v>60</v>
      </c>
    </row>
    <row r="74" spans="1:1" x14ac:dyDescent="0.25">
      <c r="A74" s="5" t="s">
        <v>61</v>
      </c>
    </row>
    <row r="75" spans="1:1" x14ac:dyDescent="0.25">
      <c r="A75" s="5" t="s">
        <v>62</v>
      </c>
    </row>
    <row r="76" spans="1:1" x14ac:dyDescent="0.25">
      <c r="A76" s="5" t="s">
        <v>63</v>
      </c>
    </row>
    <row r="77" spans="1:1" x14ac:dyDescent="0.25">
      <c r="A77" s="5" t="s">
        <v>64</v>
      </c>
    </row>
    <row r="78" spans="1:1" x14ac:dyDescent="0.25">
      <c r="A78" s="5" t="s">
        <v>65</v>
      </c>
    </row>
    <row r="80" spans="1:1" x14ac:dyDescent="0.25">
      <c r="A80" s="7" t="s">
        <v>66</v>
      </c>
    </row>
    <row r="81" spans="1:1" x14ac:dyDescent="0.25">
      <c r="A81" s="5" t="s">
        <v>67</v>
      </c>
    </row>
    <row r="82" spans="1:1" x14ac:dyDescent="0.25">
      <c r="A82" s="5" t="s">
        <v>68</v>
      </c>
    </row>
    <row r="83" spans="1:1" x14ac:dyDescent="0.25">
      <c r="A83" s="5" t="s">
        <v>69</v>
      </c>
    </row>
    <row r="84" spans="1:1" x14ac:dyDescent="0.25">
      <c r="A84" s="5" t="s">
        <v>70</v>
      </c>
    </row>
    <row r="86" spans="1:1" x14ac:dyDescent="0.25">
      <c r="A86" s="7" t="s">
        <v>71</v>
      </c>
    </row>
    <row r="87" spans="1:1" x14ac:dyDescent="0.25">
      <c r="A87" s="5" t="s">
        <v>72</v>
      </c>
    </row>
    <row r="88" spans="1:1" x14ac:dyDescent="0.25">
      <c r="A88" s="5" t="s">
        <v>73</v>
      </c>
    </row>
    <row r="89" spans="1:1" x14ac:dyDescent="0.25">
      <c r="A89" s="5" t="s">
        <v>74</v>
      </c>
    </row>
    <row r="90" spans="1:1" x14ac:dyDescent="0.25">
      <c r="A90" s="5" t="s">
        <v>75</v>
      </c>
    </row>
    <row r="91" spans="1:1" x14ac:dyDescent="0.25">
      <c r="A91" s="5" t="s">
        <v>76</v>
      </c>
    </row>
    <row r="93" spans="1:1" x14ac:dyDescent="0.25">
      <c r="A93" s="7" t="s">
        <v>77</v>
      </c>
    </row>
    <row r="94" spans="1:1" x14ac:dyDescent="0.25">
      <c r="A94" s="5" t="s">
        <v>78</v>
      </c>
    </row>
    <row r="95" spans="1:1" x14ac:dyDescent="0.25">
      <c r="A95" s="5" t="s">
        <v>79</v>
      </c>
    </row>
    <row r="96" spans="1:1" x14ac:dyDescent="0.25">
      <c r="A96" s="5" t="s">
        <v>80</v>
      </c>
    </row>
    <row r="97" spans="1:1" x14ac:dyDescent="0.25">
      <c r="A97" s="5"/>
    </row>
    <row r="98" spans="1:1" x14ac:dyDescent="0.25">
      <c r="A98" s="11" t="s">
        <v>96</v>
      </c>
    </row>
    <row r="99" spans="1:1" x14ac:dyDescent="0.25">
      <c r="A99" s="3" t="s">
        <v>0</v>
      </c>
    </row>
    <row r="100" spans="1:1" x14ac:dyDescent="0.25">
      <c r="A100" s="3" t="s">
        <v>1</v>
      </c>
    </row>
    <row r="101" spans="1:1" x14ac:dyDescent="0.25">
      <c r="A101" s="3" t="s">
        <v>2</v>
      </c>
    </row>
    <row r="102" spans="1:1" x14ac:dyDescent="0.25">
      <c r="A102" s="3" t="s">
        <v>3</v>
      </c>
    </row>
    <row r="103" spans="1:1" x14ac:dyDescent="0.25">
      <c r="A103" s="3" t="s">
        <v>4</v>
      </c>
    </row>
    <row r="104" spans="1:1" x14ac:dyDescent="0.25">
      <c r="A104" s="1" t="s">
        <v>12</v>
      </c>
    </row>
    <row r="105" spans="1:1" x14ac:dyDescent="0.25">
      <c r="A105" s="3" t="s">
        <v>5</v>
      </c>
    </row>
  </sheetData>
  <hyperlinks>
    <hyperlink ref="A11" r:id="rId1" display="https://urldefense.proofpoint.com/v2/url?u=https-3A__columbiauniversity.zoom.us_webinar_register_WN-5FAPHYbV-5FnRS6zhazGwaQaFg-3Fmc-5Fcid-3D7c92c5296c-26mc-5Feid-3D7d45654f77-23_registration&amp;d=DwMDaQ&amp;c=009klHSCxuh5AI1vNQzSO0KGjl4nbi2Q0M1QLJX9BeE&amp;r=_sS6e46Spcl5nvpuIffnet3bGSmYljzZebuBoNgTiZE&amp;m=5-dA7x8HukoIvYSzPLpKXcigT9Pk1IsTPbvyNH7OoH2Y1agmF3C8SI14kKm6an4b&amp;s=CR_Vi9geP2nCY2ZzfFjkNisBsunTZmK_k7FZ5uNA90A&amp;e=" xr:uid="{98994320-8889-F54F-BA34-C2C39F0A8B43}"/>
    <hyperlink ref="A104" r:id="rId2" display="https://urldefense.proofpoint.com/v2/url?u=https-3A__columbiauniversity.zoom.us_webinar_register_WN-5FAPHYbV-5FnRS6zhazGwaQaFg-3Fmc-5Fcid-3D7c92c5296c-26mc-5Feid-3D7d45654f77-23_registration&amp;d=DwMDaQ&amp;c=009klHSCxuh5AI1vNQzSO0KGjl4nbi2Q0M1QLJX9BeE&amp;r=_sS6e46Spcl5nvpuIffnet3bGSmYljzZebuBoNgTiZE&amp;m=5-dA7x8HukoIvYSzPLpKXcigT9Pk1IsTPbvyNH7OoH2Y1agmF3C8SI14kKm6an4b&amp;s=CR_Vi9geP2nCY2ZzfFjkNisBsunTZmK_k7FZ5uNA90A&amp;e=" xr:uid="{B2BE5E2C-5B80-FE44-8283-79204231E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69954-285C-234F-88D3-FD9945C3A70F}">
  <dimension ref="A1:D12"/>
  <sheetViews>
    <sheetView workbookViewId="0">
      <selection activeCell="B5" sqref="B5:B12"/>
    </sheetView>
  </sheetViews>
  <sheetFormatPr baseColWidth="10" defaultRowHeight="16" x14ac:dyDescent="0.2"/>
  <cols>
    <col min="1" max="1" width="18.6640625" bestFit="1" customWidth="1"/>
    <col min="2" max="2" width="34.83203125" bestFit="1" customWidth="1"/>
    <col min="3" max="3" width="33.83203125" bestFit="1" customWidth="1"/>
  </cols>
  <sheetData>
    <row r="1" spans="1:4" s="2" customFormat="1" x14ac:dyDescent="0.2">
      <c r="A1" s="2" t="s">
        <v>93</v>
      </c>
      <c r="B1" s="2" t="s">
        <v>7</v>
      </c>
    </row>
    <row r="2" spans="1:4" x14ac:dyDescent="0.2">
      <c r="A2" t="s">
        <v>6</v>
      </c>
      <c r="B2" cm="1">
        <f t="array" ref="B2">SUMPRODUCT(--(ISNUMBER(SEARCH("terrorism", ALLSTATEMENTS!A:A))))</f>
        <v>3</v>
      </c>
      <c r="C2" cm="1">
        <f t="array" ref="C2">SUMPRODUCT(--(ISNUMBER(SEARCH("terrorist", ALLSTATEMENTS!A:A))))</f>
        <v>7</v>
      </c>
      <c r="D2" s="9">
        <f>SUM(B2,C2)</f>
        <v>10</v>
      </c>
    </row>
    <row r="3" spans="1:4" x14ac:dyDescent="0.2">
      <c r="A3" t="s">
        <v>85</v>
      </c>
      <c r="B3" cm="1">
        <f t="array" ref="B3">SUMPRODUCT(--(ISNUMBER(SEARCH("Israel", ALLSTATEMENTS!A:A))))</f>
        <v>32</v>
      </c>
      <c r="C3" s="8" cm="1">
        <f t="array" ref="C3">SUMPRODUCT(--(ISNUMBER(SEARCH("Israeli", ALLSTATEMENTS!A:A))))</f>
        <v>6</v>
      </c>
      <c r="D3" s="9">
        <f t="shared" ref="D3:D4" si="0">SUM(B3,C3)</f>
        <v>38</v>
      </c>
    </row>
    <row r="4" spans="1:4" x14ac:dyDescent="0.2">
      <c r="A4" t="s">
        <v>86</v>
      </c>
      <c r="B4" cm="1">
        <f t="array" ref="B4">SUMPRODUCT(--(ISNUMBER(SEARCH("Palestine", ALLSTATEMENTS!A:A))))</f>
        <v>2</v>
      </c>
      <c r="C4" cm="1">
        <f t="array" ref="C4">SUMPRODUCT(--(ISNUMBER(SEARCH("Palestinian", ALLSTATEMENTS!B:B))))</f>
        <v>0</v>
      </c>
      <c r="D4" s="9">
        <f t="shared" si="0"/>
        <v>2</v>
      </c>
    </row>
    <row r="5" spans="1:4" x14ac:dyDescent="0.2">
      <c r="A5" t="s">
        <v>87</v>
      </c>
      <c r="B5" s="9" cm="1">
        <f t="array" ref="B5">SUMPRODUCT(--(ISNUMBER(SEARCH("violence", ALLSTATEMENTS!A:A))))</f>
        <v>16</v>
      </c>
    </row>
    <row r="6" spans="1:4" x14ac:dyDescent="0.2">
      <c r="A6" t="s">
        <v>88</v>
      </c>
      <c r="B6" s="9" cm="1">
        <f t="array" ref="B6">SUMPRODUCT(--(ISNUMBER(SEARCH("War", ALLSTATEMENTS!A:A))))</f>
        <v>15</v>
      </c>
    </row>
    <row r="7" spans="1:4" x14ac:dyDescent="0.2">
      <c r="A7" t="s">
        <v>89</v>
      </c>
      <c r="B7" s="9" cm="1">
        <f t="array" ref="B7">SUMPRODUCT(--(ISNUMBER(SEARCH("Hamas", ALLSTATEMENTS!A:A))))</f>
        <v>14</v>
      </c>
    </row>
    <row r="8" spans="1:4" x14ac:dyDescent="0.2">
      <c r="A8" t="s">
        <v>90</v>
      </c>
      <c r="B8" s="9" cm="1">
        <f t="array" ref="B8">SUMPRODUCT(--(ISNUMBER(SEARCH("Islamophobia", ALLSTATEMENTS!A:A))))</f>
        <v>0</v>
      </c>
    </row>
    <row r="9" spans="1:4" x14ac:dyDescent="0.2">
      <c r="A9" t="s">
        <v>91</v>
      </c>
      <c r="B9" s="9" cm="1">
        <f t="array" ref="B9">SUMPRODUCT(--(ISNUMBER(SEARCH("Antisemitism", ALLSTATEMENTS!A:A))))</f>
        <v>2</v>
      </c>
    </row>
    <row r="10" spans="1:4" x14ac:dyDescent="0.2">
      <c r="A10" t="s">
        <v>92</v>
      </c>
      <c r="B10" s="9" cm="1">
        <f t="array" ref="B10">SUMPRODUCT(--(ISNUMBER(SEARCH("Hate", ALLSTATEMENTS!A:A))))</f>
        <v>4</v>
      </c>
    </row>
    <row r="11" spans="1:4" x14ac:dyDescent="0.2">
      <c r="A11" t="s">
        <v>94</v>
      </c>
      <c r="B11" cm="1">
        <f t="array" ref="B11">SUMPRODUCT(--(ISNUMBER(SEARCH("Muslim", ALLSTATEMENTS!A:A))))</f>
        <v>0</v>
      </c>
    </row>
    <row r="12" spans="1:4" x14ac:dyDescent="0.2">
      <c r="A12" t="s">
        <v>95</v>
      </c>
      <c r="B12" cm="1">
        <f t="array" ref="B12">SUMPRODUCT(--(ISNUMBER(SEARCH("Jewish", ALLSTATEMENTS!A:A))))</f>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F1038-E939-7D40-96DC-D001D8D280E8}">
  <dimension ref="A1:E12"/>
  <sheetViews>
    <sheetView workbookViewId="0">
      <selection sqref="A1:B12"/>
    </sheetView>
  </sheetViews>
  <sheetFormatPr baseColWidth="10" defaultRowHeight="16" x14ac:dyDescent="0.2"/>
  <cols>
    <col min="1" max="1" width="18.6640625" bestFit="1" customWidth="1"/>
    <col min="2" max="2" width="10.83203125" bestFit="1" customWidth="1"/>
    <col min="3" max="3" width="33.83203125" bestFit="1" customWidth="1"/>
  </cols>
  <sheetData>
    <row r="1" spans="1:5" s="2" customFormat="1" x14ac:dyDescent="0.2">
      <c r="A1" s="2" t="s">
        <v>93</v>
      </c>
      <c r="B1" s="2" t="s">
        <v>7</v>
      </c>
    </row>
    <row r="2" spans="1:5" x14ac:dyDescent="0.2">
      <c r="A2" t="s">
        <v>6</v>
      </c>
      <c r="B2" s="10">
        <v>10</v>
      </c>
      <c r="C2" s="2"/>
      <c r="D2" s="2"/>
      <c r="E2" s="2"/>
    </row>
    <row r="3" spans="1:5" x14ac:dyDescent="0.2">
      <c r="A3" t="s">
        <v>85</v>
      </c>
      <c r="B3" s="10">
        <v>38</v>
      </c>
      <c r="C3" s="2"/>
      <c r="D3" s="2"/>
      <c r="E3" s="2"/>
    </row>
    <row r="4" spans="1:5" x14ac:dyDescent="0.2">
      <c r="A4" t="s">
        <v>86</v>
      </c>
      <c r="B4" s="10">
        <v>2</v>
      </c>
      <c r="C4" s="2"/>
      <c r="D4" s="2"/>
      <c r="E4" s="2"/>
    </row>
    <row r="5" spans="1:5" x14ac:dyDescent="0.2">
      <c r="A5" t="s">
        <v>87</v>
      </c>
      <c r="B5" s="10">
        <v>16</v>
      </c>
    </row>
    <row r="6" spans="1:5" x14ac:dyDescent="0.2">
      <c r="A6" t="s">
        <v>88</v>
      </c>
      <c r="B6" s="10">
        <v>15</v>
      </c>
    </row>
    <row r="7" spans="1:5" x14ac:dyDescent="0.2">
      <c r="A7" t="s">
        <v>89</v>
      </c>
      <c r="B7" s="10">
        <v>14</v>
      </c>
    </row>
    <row r="8" spans="1:5" x14ac:dyDescent="0.2">
      <c r="A8" t="s">
        <v>90</v>
      </c>
      <c r="B8" s="10">
        <v>0</v>
      </c>
    </row>
    <row r="9" spans="1:5" x14ac:dyDescent="0.2">
      <c r="A9" t="s">
        <v>91</v>
      </c>
      <c r="B9" s="10">
        <v>2</v>
      </c>
    </row>
    <row r="10" spans="1:5" x14ac:dyDescent="0.2">
      <c r="A10" t="s">
        <v>92</v>
      </c>
      <c r="B10" s="10">
        <v>4</v>
      </c>
    </row>
    <row r="11" spans="1:5" x14ac:dyDescent="0.2">
      <c r="A11" t="s">
        <v>94</v>
      </c>
      <c r="B11" s="10">
        <v>0</v>
      </c>
    </row>
    <row r="12" spans="1:5" x14ac:dyDescent="0.2">
      <c r="A12" t="s">
        <v>95</v>
      </c>
      <c r="B12" s="10">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ALLSTATEMENTS</vt:lpstr>
      <vt:lpstr>TERMSRAW</vt:lpstr>
      <vt:lpstr>TERMSFINAL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 DePaul</dc:creator>
  <cp:lastModifiedBy>Raymond DePaul</cp:lastModifiedBy>
  <dcterms:created xsi:type="dcterms:W3CDTF">2023-11-30T09:38:29Z</dcterms:created>
  <dcterms:modified xsi:type="dcterms:W3CDTF">2023-11-30T21:52:31Z</dcterms:modified>
</cp:coreProperties>
</file>