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<sst xmlns="http://schemas.openxmlformats.org/spreadsheetml/2006/main" count="45" uniqueCount="33">
  <si>
    <t xml:space="preserve">Module</t>
  </si>
  <si>
    <t xml:space="preserve">Task</t>
  </si>
  <si>
    <t xml:space="preserve">Team Member(s)</t>
  </si>
  <si>
    <t xml:space="preserve">Programming Industrial Robots</t>
  </si>
  <si>
    <t xml:space="preserve">Set Up Git Hub Repository  and Task Allocation</t>
  </si>
  <si>
    <t xml:space="preserve">All</t>
  </si>
  <si>
    <t xml:space="preserve">Report Set Up and Introduction</t>
  </si>
  <si>
    <t xml:space="preserve">Robert </t>
  </si>
  <si>
    <t xml:space="preserve">Initial Research and Study Of Mitsubishi Arm</t>
  </si>
  <si>
    <t xml:space="preserve">Jack </t>
  </si>
  <si>
    <t xml:space="preserve">Initial Testing And Programming Outline</t>
  </si>
  <si>
    <t xml:space="preserve">Spencer And Faisal</t>
  </si>
  <si>
    <t xml:space="preserve">Virtual Simulation And Testing</t>
  </si>
  <si>
    <t xml:space="preserve">Faisal</t>
  </si>
  <si>
    <t xml:space="preserve">Program Build And Test</t>
  </si>
  <si>
    <t xml:space="preserve">Spencer</t>
  </si>
  <si>
    <t xml:space="preserve">Test And Finalisation</t>
  </si>
  <si>
    <t xml:space="preserve">Jack and Robert</t>
  </si>
  <si>
    <t xml:space="preserve">Report Finalisation</t>
  </si>
  <si>
    <t xml:space="preserve">Manipulator Design Project</t>
  </si>
  <si>
    <t xml:space="preserve">Spencer and Robert</t>
  </si>
  <si>
    <t xml:space="preserve">Initial Research and Study Of Freeform movement/inverse kinematics/actuators/3D print materials/software/sensors</t>
  </si>
  <si>
    <t xml:space="preserve">Calculation of Arm Movement Part A (Inverse Kinematics) Redundant Section</t>
  </si>
  <si>
    <t xml:space="preserve">Faisal and Spencer</t>
  </si>
  <si>
    <t xml:space="preserve">Calculation Of Arm Part B (Forward Kinematics of End Effector)</t>
  </si>
  <si>
    <t xml:space="preserve">Materials And Loads Calculations</t>
  </si>
  <si>
    <t xml:space="preserve">Initial thumbnail sketches and Design Finalisation</t>
  </si>
  <si>
    <t xml:space="preserve">Build And Test</t>
  </si>
  <si>
    <t xml:space="preserve">Jack and Spencer</t>
  </si>
  <si>
    <t xml:space="preserve">Simulation Build And Test</t>
  </si>
  <si>
    <t xml:space="preserve">Faisal and Robert</t>
  </si>
  <si>
    <t xml:space="preserve">Design Improvements/ Error Correction</t>
  </si>
  <si>
    <t xml:space="preserve">Finalisation and Demonstration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</si>
</sst>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M/D/YY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u val="single"/>
      <sz val="11"/>
      <color rgb="FF000000"/>
      <name val="Calibri"/>
      <family val="2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CC9900"/>
        <bgColor rgb="FFFF9900"/>
      </patternFill>
    </fill>
    <fill>
      <patternFill patternType="solid">
        <fgColor rgb="FFCCFF00"/>
        <bgColor rgb="FFFFFF00"/>
      </patternFill>
    </fill>
    <fill>
      <patternFill patternType="solid">
        <fgColor rgb="FFCFE7F5"/>
        <bgColor rgb="FFCCFFFF"/>
      </patternFill>
    </fill>
    <fill>
      <patternFill patternType="solid">
        <fgColor rgb="FFFF9900"/>
        <bgColor rgb="FFCC9900"/>
      </patternFill>
    </fill>
    <fill>
      <patternFill patternType="solid">
        <fgColor rgb="FFFFFF66"/>
        <bgColor rgb="FFCCFF66"/>
      </patternFill>
    </fill>
    <fill>
      <patternFill patternType="solid">
        <fgColor rgb="FFFF3333"/>
        <bgColor rgb="FFFF420E"/>
      </patternFill>
    </fill>
    <fill>
      <patternFill patternType="solid">
        <fgColor rgb="FFFFC000"/>
        <bgColor rgb="FFFF9900"/>
      </patternFill>
    </fill>
    <fill>
      <patternFill patternType="solid">
        <fgColor rgb="FF33FF99"/>
        <bgColor rgb="FF00FFFF"/>
      </patternFill>
    </fill>
    <fill>
      <patternFill patternType="solid">
        <fgColor rgb="FFFF0000"/>
        <bgColor rgb="FFFF3333"/>
      </patternFill>
    </fill>
    <fill>
      <patternFill patternType="solid">
        <fgColor rgb="FF548235"/>
        <bgColor rgb="FF339966"/>
      </patternFill>
    </fill>
    <fill>
      <patternFill patternType="solid">
        <fgColor rgb="FFFF420E"/>
        <bgColor rgb="FFFF3333"/>
      </patternFill>
    </fill>
    <fill>
      <patternFill patternType="solid">
        <fgColor rgb="FFCC66FF"/>
        <bgColor rgb="FF9999FF"/>
      </patternFill>
    </fill>
    <fill>
      <patternFill patternType="solid">
        <fgColor rgb="FFCCFF66"/>
        <bgColor rgb="FFFFFF66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505050"/>
      </left>
      <right style="medium">
        <color rgb="FF505050"/>
      </right>
      <top style="medium">
        <color rgb="FF505050"/>
      </top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>
        <color rgb="FF505050"/>
      </left>
      <right style="medium">
        <color rgb="FF505050"/>
      </right>
      <top style="medium">
        <color rgb="FF505050"/>
      </top>
      <bottom style="medium">
        <color rgb="FF50505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general" vertical="bottom" textRotation="45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general" vertical="bottom" textRotation="45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5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CC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FF3333"/>
      <rgbColor rgb="FFFFFFCC"/>
      <rgbColor rgb="FFCFE7F5"/>
      <rgbColor rgb="FF660066"/>
      <rgbColor rgb="FFCC990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66"/>
      <rgbColor rgb="FFFFFF66"/>
      <rgbColor rgb="FF99CCFF"/>
      <rgbColor rgb="FFFF99CC"/>
      <rgbColor rgb="FFCC66FF"/>
      <rgbColor rgb="FFFFCC99"/>
      <rgbColor rgb="FF3366FF"/>
      <rgbColor rgb="FF33FF99"/>
      <rgbColor rgb="FF92D050"/>
      <rgbColor rgb="FFFFC000"/>
      <rgbColor rgb="FFFF9900"/>
      <rgbColor rgb="FFFF42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50505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200160</xdr:colOff>
      <xdr:row>23</xdr:row>
      <xdr:rowOff>103680</xdr:rowOff>
    </xdr:from>
    <xdr:to>
      <xdr:col>1</xdr:col>
      <xdr:colOff>991080</xdr:colOff>
      <xdr:row>30</xdr:row>
      <xdr:rowOff>152280</xdr:rowOff>
    </xdr:to>
    <xdr:sp>
      <xdr:nvSpPr>
        <xdr:cNvPr id="0" name="CustomShape 1"/>
        <xdr:cNvSpPr/>
      </xdr:nvSpPr>
      <xdr:spPr>
        <a:xfrm>
          <a:off x="200160" y="7299360"/>
          <a:ext cx="1552680" cy="127548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/>
      </xdr:style>
      <xdr:txBody>
        <a:bodyPr lIns="90000" rIns="90000" tIns="45000" bIns="45000"/>
        <a:p>
          <a:r>
            <a:rPr b="1" lang="en-US" sz="1100" spc="-1" strike="noStrike" u="sng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Team Members: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Spencer Perdomo-Davies,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Faisal Fazal-Ur-Rehman,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Robert Grainger,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Jack Gell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S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Q2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J18" activeCellId="0" sqref="AJ18"/>
    </sheetView>
  </sheetViews>
  <sheetFormatPr defaultRowHeight="13.8"/>
  <cols>
    <col collapsed="false" hidden="false" max="1" min="1" style="0" width="8.57085020242915"/>
    <col collapsed="false" hidden="false" max="2" min="2" style="0" width="42.6315789473684"/>
    <col collapsed="false" hidden="false" max="3" min="3" style="0" width="20.6720647773279"/>
    <col collapsed="false" hidden="false" max="19" min="4" style="0" width="8.57085020242915"/>
    <col collapsed="false" hidden="false" max="20" min="20" style="0" width="9.10526315789474"/>
    <col collapsed="false" hidden="false" max="1025" min="21" style="0" width="8.57085020242915"/>
  </cols>
  <sheetData>
    <row r="1" customFormat="false" ht="62.95" hidden="false" customHeight="true" outlineLevel="0" collapsed="false">
      <c r="A1" s="1" t="s">
        <v>0</v>
      </c>
      <c r="B1" s="2" t="s">
        <v>1</v>
      </c>
      <c r="C1" s="2" t="s">
        <v>2</v>
      </c>
      <c r="D1" s="3" t="n">
        <f aca="false">DATE(2018,2,26)</f>
        <v>43157</v>
      </c>
      <c r="E1" s="3" t="n">
        <f aca="false">DATE(2018,2,27)</f>
        <v>43158</v>
      </c>
      <c r="F1" s="3" t="n">
        <f aca="false">DATE(2018,3,28)</f>
        <v>43187</v>
      </c>
      <c r="G1" s="3" t="n">
        <f aca="false">DATE(2018,3,1)</f>
        <v>43160</v>
      </c>
      <c r="H1" s="3" t="n">
        <f aca="false">DATE(2018,3,2)</f>
        <v>43161</v>
      </c>
      <c r="I1" s="3" t="n">
        <f aca="false">DATE(2018,3,3)</f>
        <v>43162</v>
      </c>
      <c r="J1" s="3" t="n">
        <f aca="false">DATE(2018,3,4)</f>
        <v>43163</v>
      </c>
      <c r="K1" s="3" t="n">
        <f aca="false">DATE(2018,3,5)</f>
        <v>43164</v>
      </c>
      <c r="L1" s="3" t="n">
        <f aca="false">DATE(2018,3,6)</f>
        <v>43165</v>
      </c>
      <c r="M1" s="3" t="n">
        <f aca="false">DATE(2018,3,7)</f>
        <v>43166</v>
      </c>
      <c r="N1" s="4" t="n">
        <f aca="false">DATE(2018,3,8)</f>
        <v>43167</v>
      </c>
      <c r="O1" s="4" t="n">
        <f aca="false">DATE(2018,3,9)</f>
        <v>43168</v>
      </c>
      <c r="P1" s="4" t="n">
        <f aca="false">DATE(2018,3,10)</f>
        <v>43169</v>
      </c>
      <c r="Q1" s="4" t="n">
        <f aca="false">DATE(2018,3,11)</f>
        <v>43170</v>
      </c>
      <c r="R1" s="4" t="n">
        <f aca="false">DATE(2018,3,12)</f>
        <v>43171</v>
      </c>
      <c r="S1" s="4" t="n">
        <f aca="false">DATE(2018,3,13)</f>
        <v>43172</v>
      </c>
      <c r="T1" s="4" t="n">
        <f aca="false">DATE(2018,3,14)</f>
        <v>43173</v>
      </c>
      <c r="U1" s="4" t="n">
        <f aca="false">DATE(2018,3,15)</f>
        <v>43174</v>
      </c>
      <c r="V1" s="4" t="n">
        <f aca="false">DATE(2018,3,16)</f>
        <v>43175</v>
      </c>
      <c r="W1" s="4" t="n">
        <f aca="false">DATE(2018,3,17)</f>
        <v>43176</v>
      </c>
      <c r="X1" s="4" t="n">
        <f aca="false">DATE(2018,3,18)</f>
        <v>43177</v>
      </c>
      <c r="Y1" s="4" t="n">
        <f aca="false">DATE(2018,3,19)</f>
        <v>43178</v>
      </c>
      <c r="Z1" s="4" t="n">
        <f aca="false">DATE(2018,3,20)</f>
        <v>43179</v>
      </c>
      <c r="AA1" s="4" t="n">
        <f aca="false">DATE(2018,3,21)</f>
        <v>43180</v>
      </c>
      <c r="AB1" s="4" t="n">
        <f aca="false">DATE(2018,3,22)</f>
        <v>43181</v>
      </c>
      <c r="AC1" s="4" t="n">
        <f aca="false">DATE(2018,3,23)</f>
        <v>43182</v>
      </c>
      <c r="AD1" s="4" t="n">
        <f aca="false">DATE(2018,3,24)</f>
        <v>43183</v>
      </c>
      <c r="AE1" s="4" t="n">
        <f aca="false">DATE(2018,3,25)</f>
        <v>43184</v>
      </c>
      <c r="AF1" s="4" t="n">
        <f aca="false">DATE(2018,3,26)</f>
        <v>43185</v>
      </c>
      <c r="AG1" s="4" t="n">
        <f aca="false">DATE(2018,3,27)</f>
        <v>43186</v>
      </c>
      <c r="AH1" s="4" t="n">
        <f aca="false">DATE(2018,3,28)</f>
        <v>43187</v>
      </c>
      <c r="AI1" s="4" t="n">
        <f aca="false">DATE(2018,3,29)</f>
        <v>43188</v>
      </c>
      <c r="AJ1" s="4" t="n">
        <f aca="false">DATE(2018,3,30)</f>
        <v>43189</v>
      </c>
      <c r="AK1" s="4" t="n">
        <f aca="false">DATE(2018,3,31)</f>
        <v>43190</v>
      </c>
      <c r="AL1" s="4" t="n">
        <f aca="false">DATE(2018,4,1)</f>
        <v>43191</v>
      </c>
      <c r="AM1" s="4" t="n">
        <f aca="false">DATE(2018,4,2)</f>
        <v>43192</v>
      </c>
      <c r="AN1" s="4" t="n">
        <f aca="false">DATE(2018,4,3)</f>
        <v>43193</v>
      </c>
      <c r="AO1" s="4" t="n">
        <f aca="false">DATE(2018,4,4)</f>
        <v>43194</v>
      </c>
      <c r="AP1" s="4" t="n">
        <f aca="false">DATE(2018,4,5)</f>
        <v>43195</v>
      </c>
      <c r="AQ1" s="4" t="n">
        <f aca="false">DATE(2018,4,6)</f>
        <v>43196</v>
      </c>
      <c r="AR1" s="4" t="n">
        <f aca="false">DATE(2018,4,7)</f>
        <v>43197</v>
      </c>
      <c r="AS1" s="4" t="n">
        <f aca="false">DATE(2018,4,8)</f>
        <v>43198</v>
      </c>
      <c r="AT1" s="4" t="n">
        <f aca="false">DATE(2018,4,9)</f>
        <v>43199</v>
      </c>
      <c r="AU1" s="4" t="n">
        <f aca="false">DATE(2018,4,10)</f>
        <v>43200</v>
      </c>
      <c r="AV1" s="4" t="n">
        <f aca="false">DATE(2018,4,11)</f>
        <v>43201</v>
      </c>
      <c r="AW1" s="4" t="n">
        <f aca="false">DATE(2018,4,12)</f>
        <v>43202</v>
      </c>
      <c r="AX1" s="4" t="n">
        <f aca="false">DATE(2018,4,13)</f>
        <v>43203</v>
      </c>
      <c r="AY1" s="4" t="n">
        <f aca="false">DATE(2018,4,14)</f>
        <v>43204</v>
      </c>
      <c r="AZ1" s="4" t="n">
        <f aca="false">DATE(2018,4,15)</f>
        <v>43205</v>
      </c>
      <c r="BA1" s="4" t="n">
        <f aca="false">DATE(2018,4,16)</f>
        <v>43206</v>
      </c>
      <c r="BB1" s="4" t="n">
        <f aca="false">DATE(2018,4,17)</f>
        <v>43207</v>
      </c>
      <c r="BC1" s="4" t="n">
        <f aca="false">DATE(2018,4,18)</f>
        <v>43208</v>
      </c>
      <c r="BD1" s="4" t="n">
        <f aca="false">DATE(2018,4,19)</f>
        <v>43209</v>
      </c>
      <c r="BE1" s="4" t="n">
        <f aca="false">DATE(2018,4,20)</f>
        <v>43210</v>
      </c>
      <c r="BF1" s="4" t="n">
        <f aca="false">DATE(2018,4,21)</f>
        <v>43211</v>
      </c>
      <c r="BG1" s="4" t="n">
        <f aca="false">DATE(2018,4,22)</f>
        <v>43212</v>
      </c>
      <c r="BH1" s="4" t="n">
        <f aca="false">DATE(2018,4,23)</f>
        <v>43213</v>
      </c>
      <c r="BI1" s="4" t="n">
        <f aca="false">DATE(2018,4,24)</f>
        <v>43214</v>
      </c>
      <c r="BJ1" s="4" t="n">
        <f aca="false">DATE(2018,4,25)</f>
        <v>43215</v>
      </c>
      <c r="BK1" s="4" t="n">
        <f aca="false">DATE(2018,4,26)</f>
        <v>43216</v>
      </c>
      <c r="BL1" s="4" t="n">
        <f aca="false">DATE(2018,4,27)</f>
        <v>43217</v>
      </c>
      <c r="BM1" s="4" t="n">
        <f aca="false">DATE(2018,4,28)</f>
        <v>43218</v>
      </c>
      <c r="BN1" s="4" t="n">
        <f aca="false">DATE(2018,4,29)</f>
        <v>43219</v>
      </c>
      <c r="BO1" s="4" t="n">
        <f aca="false">DATE(2018,4,30)</f>
        <v>43220</v>
      </c>
      <c r="BP1" s="4" t="n">
        <f aca="false">DATE(2018,4,31)</f>
        <v>43221</v>
      </c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GQ1" s="5"/>
    </row>
    <row r="2" customFormat="false" ht="15" hidden="false" customHeight="true" outlineLevel="0" collapsed="false">
      <c r="A2" s="6" t="s">
        <v>3</v>
      </c>
      <c r="B2" s="7" t="s">
        <v>4</v>
      </c>
      <c r="C2" s="8" t="s">
        <v>5</v>
      </c>
      <c r="D2" s="8"/>
      <c r="E2" s="8"/>
      <c r="F2" s="8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</row>
    <row r="3" customFormat="false" ht="13.8" hidden="false" customHeight="false" outlineLevel="0" collapsed="false">
      <c r="A3" s="6"/>
      <c r="B3" s="7" t="s">
        <v>6</v>
      </c>
      <c r="C3" s="10" t="s">
        <v>7</v>
      </c>
      <c r="D3" s="9"/>
      <c r="E3" s="9"/>
      <c r="F3" s="9"/>
      <c r="G3" s="10"/>
      <c r="H3" s="10"/>
      <c r="I3" s="10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</row>
    <row r="4" customFormat="false" ht="13.8" hidden="false" customHeight="false" outlineLevel="0" collapsed="false">
      <c r="A4" s="6"/>
      <c r="B4" s="7" t="s">
        <v>8</v>
      </c>
      <c r="C4" s="11" t="s">
        <v>9</v>
      </c>
      <c r="D4" s="9"/>
      <c r="E4" s="9"/>
      <c r="F4" s="9"/>
      <c r="G4" s="11"/>
      <c r="H4" s="11"/>
      <c r="I4" s="11"/>
      <c r="J4" s="11"/>
      <c r="K4" s="11"/>
      <c r="L4" s="11"/>
      <c r="M4" s="11"/>
      <c r="N4" s="11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</row>
    <row r="5" customFormat="false" ht="13.8" hidden="false" customHeight="false" outlineLevel="0" collapsed="false">
      <c r="A5" s="6"/>
      <c r="B5" s="7" t="s">
        <v>10</v>
      </c>
      <c r="C5" s="12" t="s">
        <v>11</v>
      </c>
      <c r="D5" s="13"/>
      <c r="E5" s="13"/>
      <c r="F5" s="13"/>
      <c r="G5" s="12"/>
      <c r="H5" s="12"/>
      <c r="I5" s="12"/>
      <c r="J5" s="12"/>
      <c r="K5" s="12"/>
      <c r="L5" s="12"/>
      <c r="M5" s="12"/>
      <c r="N5" s="12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</row>
    <row r="6" customFormat="false" ht="13.8" hidden="false" customHeight="false" outlineLevel="0" collapsed="false">
      <c r="A6" s="6"/>
      <c r="B6" s="7" t="s">
        <v>12</v>
      </c>
      <c r="C6" s="14" t="s">
        <v>13</v>
      </c>
      <c r="D6" s="9"/>
      <c r="E6" s="9"/>
      <c r="F6" s="9"/>
      <c r="G6" s="9"/>
      <c r="H6" s="9"/>
      <c r="I6" s="9"/>
      <c r="J6" s="9"/>
      <c r="K6" s="9"/>
      <c r="L6" s="9"/>
      <c r="M6" s="14"/>
      <c r="N6" s="14"/>
      <c r="O6" s="14"/>
      <c r="P6" s="14"/>
      <c r="Q6" s="14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</row>
    <row r="7" customFormat="false" ht="13.8" hidden="false" customHeight="false" outlineLevel="0" collapsed="false">
      <c r="A7" s="6"/>
      <c r="B7" s="7" t="s">
        <v>14</v>
      </c>
      <c r="C7" s="15" t="s">
        <v>15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5"/>
      <c r="P7" s="15"/>
      <c r="Q7" s="15"/>
      <c r="R7" s="15"/>
      <c r="S7" s="15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</row>
    <row r="8" customFormat="false" ht="64.45" hidden="false" customHeight="true" outlineLevel="0" collapsed="false">
      <c r="A8" s="6"/>
      <c r="B8" s="16" t="s">
        <v>16</v>
      </c>
      <c r="C8" s="17" t="s">
        <v>17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17"/>
      <c r="R8" s="17"/>
      <c r="S8" s="17"/>
      <c r="T8" s="17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</row>
    <row r="9" customFormat="false" ht="81.7" hidden="false" customHeight="true" outlineLevel="0" collapsed="false">
      <c r="A9" s="6"/>
      <c r="B9" s="18" t="s">
        <v>18</v>
      </c>
      <c r="C9" s="8" t="s">
        <v>5</v>
      </c>
      <c r="D9" s="9"/>
      <c r="E9" s="9"/>
      <c r="F9" s="9"/>
      <c r="G9" s="9"/>
      <c r="H9" s="8"/>
      <c r="I9" s="9"/>
      <c r="J9" s="9"/>
      <c r="K9" s="9"/>
      <c r="L9" s="9"/>
      <c r="M9" s="9"/>
      <c r="N9" s="8"/>
      <c r="O9" s="9"/>
      <c r="P9" s="9"/>
      <c r="Q9" s="9"/>
      <c r="R9" s="9"/>
      <c r="S9" s="8"/>
      <c r="T9" s="8"/>
      <c r="U9" s="8"/>
      <c r="V9" s="8"/>
      <c r="W9" s="8"/>
      <c r="X9" s="8"/>
      <c r="Y9" s="8"/>
      <c r="Z9" s="8"/>
      <c r="AA9" s="8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</row>
    <row r="10" customFormat="false" ht="13.8" hidden="false" customHeight="false" outlineLevel="0" collapsed="false">
      <c r="A10" s="19" t="s">
        <v>19</v>
      </c>
      <c r="B10" s="7" t="s">
        <v>4</v>
      </c>
      <c r="C10" s="8" t="s">
        <v>5</v>
      </c>
      <c r="D10" s="8"/>
      <c r="E10" s="8"/>
      <c r="F10" s="8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</row>
    <row r="11" customFormat="false" ht="13.8" hidden="false" customHeight="false" outlineLevel="0" collapsed="false">
      <c r="A11" s="19"/>
      <c r="B11" s="7" t="s">
        <v>6</v>
      </c>
      <c r="C11" s="20" t="s">
        <v>20</v>
      </c>
      <c r="D11" s="9"/>
      <c r="E11" s="9"/>
      <c r="F11" s="9"/>
      <c r="G11" s="20"/>
      <c r="H11" s="20"/>
      <c r="I11" s="20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</row>
    <row r="12" customFormat="false" ht="13.8" hidden="false" customHeight="false" outlineLevel="0" collapsed="false">
      <c r="A12" s="19"/>
      <c r="B12" s="7" t="s">
        <v>21</v>
      </c>
      <c r="C12" s="8" t="s">
        <v>5</v>
      </c>
      <c r="D12" s="9"/>
      <c r="E12" s="9"/>
      <c r="F12" s="9"/>
      <c r="G12" s="9"/>
      <c r="H12" s="9"/>
      <c r="I12" s="9"/>
      <c r="J12" s="8"/>
      <c r="K12" s="8"/>
      <c r="L12" s="8"/>
      <c r="M12" s="8"/>
      <c r="N12" s="8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</row>
    <row r="13" customFormat="false" ht="13.8" hidden="false" customHeight="false" outlineLevel="0" collapsed="false">
      <c r="A13" s="19"/>
      <c r="B13" s="7" t="s">
        <v>22</v>
      </c>
      <c r="C13" s="12" t="s">
        <v>23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12"/>
      <c r="P13" s="12"/>
      <c r="Q13" s="12"/>
      <c r="R13" s="12"/>
      <c r="S13" s="12"/>
      <c r="T13" s="12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</row>
    <row r="14" customFormat="false" ht="13.8" hidden="false" customHeight="false" outlineLevel="0" collapsed="false">
      <c r="A14" s="19"/>
      <c r="B14" s="7" t="s">
        <v>24</v>
      </c>
      <c r="C14" s="17" t="s">
        <v>17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17"/>
      <c r="P14" s="17"/>
      <c r="Q14" s="17"/>
      <c r="R14" s="17"/>
      <c r="S14" s="17"/>
      <c r="T14" s="17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</row>
    <row r="15" customFormat="false" ht="13.8" hidden="false" customHeight="false" outlineLevel="0" collapsed="false">
      <c r="A15" s="19"/>
      <c r="B15" s="7" t="s">
        <v>25</v>
      </c>
      <c r="C15" s="8" t="s">
        <v>5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8"/>
      <c r="P15" s="8"/>
      <c r="Q15" s="8"/>
      <c r="R15" s="8"/>
      <c r="S15" s="8"/>
      <c r="T15" s="8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</row>
    <row r="16" customFormat="false" ht="13.8" hidden="false" customHeight="false" outlineLevel="0" collapsed="false">
      <c r="A16" s="19"/>
      <c r="B16" s="7" t="s">
        <v>26</v>
      </c>
      <c r="C16" s="8" t="s">
        <v>5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8"/>
      <c r="P16" s="8"/>
      <c r="Q16" s="8"/>
      <c r="R16" s="8"/>
      <c r="S16" s="8"/>
      <c r="T16" s="8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</row>
    <row r="17" customFormat="false" ht="13.8" hidden="false" customHeight="false" outlineLevel="0" collapsed="false">
      <c r="A17" s="19"/>
      <c r="B17" s="7" t="s">
        <v>27</v>
      </c>
      <c r="C17" s="21" t="s">
        <v>28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21"/>
      <c r="V17" s="21"/>
      <c r="W17" s="21"/>
      <c r="X17" s="21"/>
      <c r="Y17" s="21"/>
      <c r="Z17" s="21"/>
      <c r="AA17" s="21"/>
      <c r="AB17" s="21"/>
      <c r="AC17" s="21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</row>
    <row r="18" customFormat="false" ht="13.8" hidden="false" customHeight="false" outlineLevel="0" collapsed="false">
      <c r="A18" s="19"/>
      <c r="B18" s="7" t="s">
        <v>29</v>
      </c>
      <c r="C18" s="22" t="s">
        <v>30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</row>
    <row r="19" customFormat="false" ht="13.8" hidden="false" customHeight="false" outlineLevel="0" collapsed="false">
      <c r="A19" s="19"/>
      <c r="B19" s="7" t="s">
        <v>31</v>
      </c>
      <c r="C19" s="8" t="s">
        <v>5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</row>
    <row r="20" customFormat="false" ht="38.2" hidden="false" customHeight="true" outlineLevel="0" collapsed="false">
      <c r="A20" s="19"/>
      <c r="B20" s="16" t="s">
        <v>32</v>
      </c>
      <c r="C20" s="8" t="s">
        <v>5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</row>
    <row r="21" customFormat="false" ht="69.7" hidden="false" customHeight="true" outlineLevel="0" collapsed="false">
      <c r="A21" s="19"/>
      <c r="B21" s="18" t="s">
        <v>18</v>
      </c>
      <c r="C21" s="8" t="s">
        <v>5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</row>
  </sheetData>
  <mergeCells count="2">
    <mergeCell ref="A2:A9"/>
    <mergeCell ref="A10:A2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2017-03-27T17:48:28Z</dcterms:created>
  <dc:creator>Sam Duffield</dc:creator>
  <dc:description/>
  <dc:language>en-US</dc:language>
  <cp:lastModifiedBy/>
  <dcterms:modified xsi:type="dcterms:W3CDTF">2018-02-27T12:59:07Z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0x0101002B5EFCA0B77AAB4D93E9FBA7F557B85F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