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c5cbc11de4f14dba/Documents/Masters/Group Mini Project/Code - Mini-Project/dsmp-2024-groupo2/reports/results/"/>
    </mc:Choice>
  </mc:AlternateContent>
  <xr:revisionPtr revIDLastSave="553" documentId="8_{EF03F993-C738-4E32-8D24-960C3C584D40}" xr6:coauthVersionLast="47" xr6:coauthVersionMax="47" xr10:uidLastSave="{C5D5A0A2-6EDA-4089-AA15-ADA218AFB42C}"/>
  <bookViews>
    <workbookView xWindow="-108" yWindow="-108" windowWidth="23256" windowHeight="13896" tabRatio="743" firstSheet="10" activeTab="11" xr2:uid="{1F365316-1637-4D43-9469-C3C7AF3EFCF1}"/>
  </bookViews>
  <sheets>
    <sheet name="baseline" sheetId="5" r:id="rId1"/>
    <sheet name="lasso" sheetId="6" r:id="rId2"/>
    <sheet name="PLS" sheetId="4" r:id="rId3"/>
    <sheet name="PCA Performance" sheetId="9" r:id="rId4"/>
    <sheet name="Binning Performance" sheetId="10" r:id="rId5"/>
    <sheet name="All" sheetId="7" r:id="rId6"/>
    <sheet name="Final - MLR Baseline" sheetId="19" r:id="rId7"/>
    <sheet name="Final MLR" sheetId="13" r:id="rId8"/>
    <sheet name="Final Lasso" sheetId="14" r:id="rId9"/>
    <sheet name="MTL pre-processed vs not" sheetId="28" r:id="rId10"/>
    <sheet name="Final ElasticNet" sheetId="15" r:id="rId11"/>
    <sheet name="Final PLS" sheetId="16" r:id="rId12"/>
    <sheet name="PLS pre-processed vs not" sheetId="23" r:id="rId13"/>
    <sheet name="Final RandForest" sheetId="18" r:id="rId14"/>
    <sheet name="RF pre-processed vs not" sheetId="24" r:id="rId15"/>
    <sheet name="RF not processed training" sheetId="25" r:id="rId16"/>
    <sheet name="Final by Element" sheetId="17" r:id="rId17"/>
    <sheet name="Report Table Dried" sheetId="20" r:id="rId18"/>
    <sheet name="Sheet8" sheetId="27" r:id="rId19"/>
    <sheet name="Report Table Fresh" sheetId="21" r:id="rId20"/>
    <sheet name="Results Joined -Horiz" sheetId="22" r:id="rId21"/>
    <sheet name="Final-Aggregated" sheetId="26" r:id="rId22"/>
  </sheets>
  <definedNames>
    <definedName name="Slicer_leaf_state">#N/A</definedName>
    <definedName name="Slicer_Model">#N/A</definedName>
    <definedName name="Slicer_remove_outliers">#N/A</definedName>
    <definedName name="Slicer_TargetScaler">#N/A</definedName>
  </definedNames>
  <calcPr calcId="191029"/>
  <pivotCaches>
    <pivotCache cacheId="0" r:id="rId23"/>
    <pivotCache cacheId="1" r:id="rId24"/>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4:slicerCache r:id="rId26"/>
        <x14:slicerCache r:id="rId27"/>
        <x14:slicerCache r:id="rId2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21" l="1"/>
  <c r="C38" i="21"/>
  <c r="D38" i="21"/>
  <c r="E38" i="21"/>
  <c r="F38" i="21"/>
  <c r="G38" i="21"/>
  <c r="H38" i="21"/>
  <c r="J38" i="21" s="1"/>
  <c r="I38" i="21"/>
  <c r="B39" i="21"/>
  <c r="C39" i="21"/>
  <c r="K39" i="21" s="1"/>
  <c r="D39" i="21"/>
  <c r="E39" i="21"/>
  <c r="F39" i="21"/>
  <c r="G39" i="21"/>
  <c r="H39" i="21"/>
  <c r="I39" i="21"/>
  <c r="B40" i="21"/>
  <c r="C40" i="21"/>
  <c r="K40" i="21" s="1"/>
  <c r="D40" i="21"/>
  <c r="E40" i="21"/>
  <c r="F40" i="21"/>
  <c r="G40" i="21"/>
  <c r="H40" i="21"/>
  <c r="I40" i="21"/>
  <c r="B41" i="21"/>
  <c r="C41" i="21"/>
  <c r="D41" i="21"/>
  <c r="E41" i="21"/>
  <c r="F41" i="21"/>
  <c r="G41" i="21"/>
  <c r="J41" i="21" s="1"/>
  <c r="H41" i="21"/>
  <c r="I41" i="21"/>
  <c r="B42" i="21"/>
  <c r="K42" i="21" s="1"/>
  <c r="C42" i="21"/>
  <c r="D42" i="21"/>
  <c r="E42" i="21"/>
  <c r="F42" i="21"/>
  <c r="G42" i="21"/>
  <c r="H42" i="21"/>
  <c r="I42" i="21"/>
  <c r="B43" i="21"/>
  <c r="C43" i="21"/>
  <c r="K43" i="21" s="1"/>
  <c r="D43" i="21"/>
  <c r="E43" i="21"/>
  <c r="F43" i="21"/>
  <c r="G43" i="21"/>
  <c r="H43" i="21"/>
  <c r="I43" i="21"/>
  <c r="B44" i="21"/>
  <c r="C44" i="21"/>
  <c r="D44" i="21"/>
  <c r="E44" i="21"/>
  <c r="F44" i="21"/>
  <c r="G44" i="21"/>
  <c r="K44" i="21" s="1"/>
  <c r="H44" i="21"/>
  <c r="I44" i="21"/>
  <c r="B45" i="21"/>
  <c r="K45" i="21" s="1"/>
  <c r="C45" i="21"/>
  <c r="D45" i="21"/>
  <c r="E45" i="21"/>
  <c r="F45" i="21"/>
  <c r="G45" i="21"/>
  <c r="H45" i="21"/>
  <c r="I45" i="21"/>
  <c r="B46" i="21"/>
  <c r="C46" i="21"/>
  <c r="D46" i="21"/>
  <c r="E46" i="21"/>
  <c r="F46" i="21"/>
  <c r="G46" i="21"/>
  <c r="H46" i="21"/>
  <c r="I46" i="21"/>
  <c r="B47" i="21"/>
  <c r="C47" i="21"/>
  <c r="D47" i="21"/>
  <c r="E47" i="21"/>
  <c r="F47" i="21"/>
  <c r="G47" i="21"/>
  <c r="H47" i="21"/>
  <c r="K47" i="21" s="1"/>
  <c r="I47" i="21"/>
  <c r="B48" i="21"/>
  <c r="C48" i="21"/>
  <c r="D48" i="21"/>
  <c r="E48" i="21"/>
  <c r="F48" i="21"/>
  <c r="G48" i="21"/>
  <c r="H48" i="21"/>
  <c r="I48" i="21"/>
  <c r="B49" i="21"/>
  <c r="C49" i="21"/>
  <c r="D49" i="21"/>
  <c r="E49" i="21"/>
  <c r="F49" i="21"/>
  <c r="G49" i="21"/>
  <c r="H49" i="21"/>
  <c r="I49" i="21"/>
  <c r="H37" i="21"/>
  <c r="F37" i="21"/>
  <c r="D37" i="21"/>
  <c r="B37" i="21"/>
  <c r="J38" i="20"/>
  <c r="J39" i="20"/>
  <c r="J40" i="20"/>
  <c r="J41" i="20"/>
  <c r="J42" i="20"/>
  <c r="J43" i="20"/>
  <c r="J44" i="20"/>
  <c r="J45" i="20"/>
  <c r="J46" i="20"/>
  <c r="J47" i="20"/>
  <c r="J48" i="20"/>
  <c r="J49" i="20"/>
  <c r="J37" i="20"/>
  <c r="H38" i="20"/>
  <c r="H39" i="20"/>
  <c r="H40" i="20"/>
  <c r="H41" i="20"/>
  <c r="H42" i="20"/>
  <c r="H43" i="20"/>
  <c r="H44" i="20"/>
  <c r="H45" i="20"/>
  <c r="H46" i="20"/>
  <c r="H47" i="20"/>
  <c r="H48" i="20"/>
  <c r="H49" i="20"/>
  <c r="H37" i="20"/>
  <c r="F38" i="20"/>
  <c r="F39" i="20"/>
  <c r="F40" i="20"/>
  <c r="F41" i="20"/>
  <c r="F42" i="20"/>
  <c r="F43" i="20"/>
  <c r="F44" i="20"/>
  <c r="F45" i="20"/>
  <c r="F46" i="20"/>
  <c r="F47" i="20"/>
  <c r="F48" i="20"/>
  <c r="F49" i="20"/>
  <c r="F37" i="20"/>
  <c r="D38" i="20"/>
  <c r="D39" i="20"/>
  <c r="D40" i="20"/>
  <c r="D41" i="20"/>
  <c r="D42" i="20"/>
  <c r="D43" i="20"/>
  <c r="D44" i="20"/>
  <c r="D45" i="20"/>
  <c r="D46" i="20"/>
  <c r="D47" i="20"/>
  <c r="D48" i="20"/>
  <c r="D49" i="20"/>
  <c r="D37" i="20"/>
  <c r="B38" i="20"/>
  <c r="B39" i="20"/>
  <c r="B40" i="20"/>
  <c r="B41" i="20"/>
  <c r="B42" i="20"/>
  <c r="B43" i="20"/>
  <c r="B44" i="20"/>
  <c r="B45" i="20"/>
  <c r="B46" i="20"/>
  <c r="B47" i="20"/>
  <c r="B48" i="20"/>
  <c r="B49" i="20"/>
  <c r="B37" i="20"/>
  <c r="J4" i="26"/>
  <c r="J5" i="26"/>
  <c r="J6" i="26"/>
  <c r="J7" i="26"/>
  <c r="J3" i="26"/>
  <c r="H4" i="26"/>
  <c r="H5" i="26"/>
  <c r="H6" i="26"/>
  <c r="H7" i="26"/>
  <c r="H3" i="26"/>
  <c r="M3" i="26" s="1"/>
  <c r="M4" i="26"/>
  <c r="M5" i="26"/>
  <c r="M6" i="26"/>
  <c r="M7" i="26"/>
  <c r="I3" i="26"/>
  <c r="K3" i="26"/>
  <c r="I4" i="26"/>
  <c r="K4" i="26"/>
  <c r="I5" i="26"/>
  <c r="K5" i="26"/>
  <c r="I6" i="26"/>
  <c r="K6" i="26"/>
  <c r="I7" i="26"/>
  <c r="K7" i="26"/>
  <c r="M2" i="26"/>
  <c r="M1" i="26"/>
  <c r="G2" i="26"/>
  <c r="H2" i="26"/>
  <c r="I2" i="26"/>
  <c r="J2" i="26"/>
  <c r="K2" i="26"/>
  <c r="G3" i="26"/>
  <c r="G4" i="26"/>
  <c r="G5" i="26"/>
  <c r="G6" i="26"/>
  <c r="G7" i="26"/>
  <c r="H1" i="26"/>
  <c r="I1" i="26"/>
  <c r="J1" i="26"/>
  <c r="K1" i="26"/>
  <c r="G1" i="26"/>
  <c r="K9" i="25"/>
  <c r="K4" i="25"/>
  <c r="C33" i="22"/>
  <c r="C34" i="22"/>
  <c r="C35" i="22"/>
  <c r="C36" i="22"/>
  <c r="C37" i="22"/>
  <c r="C38" i="22"/>
  <c r="C39" i="22"/>
  <c r="C40" i="22"/>
  <c r="C41" i="22"/>
  <c r="C42" i="22"/>
  <c r="C43" i="22"/>
  <c r="C44" i="22"/>
  <c r="C32" i="22"/>
  <c r="I53" i="21"/>
  <c r="I54" i="21"/>
  <c r="I55" i="21"/>
  <c r="I56" i="21"/>
  <c r="I57" i="21"/>
  <c r="I58" i="21"/>
  <c r="I59" i="21"/>
  <c r="I60" i="21"/>
  <c r="I61" i="21"/>
  <c r="I62" i="21"/>
  <c r="I63" i="21"/>
  <c r="I64" i="21"/>
  <c r="I52" i="21"/>
  <c r="H53" i="21"/>
  <c r="H54" i="21"/>
  <c r="H55" i="21"/>
  <c r="H56" i="21"/>
  <c r="H57" i="21"/>
  <c r="H58" i="21"/>
  <c r="H59" i="21"/>
  <c r="H60" i="21"/>
  <c r="H61" i="21"/>
  <c r="H62" i="21"/>
  <c r="H63" i="21"/>
  <c r="H64" i="21"/>
  <c r="H52" i="21"/>
  <c r="B53" i="21"/>
  <c r="C53" i="21"/>
  <c r="D53" i="21"/>
  <c r="E53" i="21"/>
  <c r="F53" i="21"/>
  <c r="G53" i="21"/>
  <c r="B54" i="21"/>
  <c r="C54" i="21"/>
  <c r="D54" i="21"/>
  <c r="E54" i="21"/>
  <c r="F54" i="21"/>
  <c r="G54" i="21"/>
  <c r="B55" i="21"/>
  <c r="C55" i="21"/>
  <c r="D55" i="21"/>
  <c r="E55" i="21"/>
  <c r="F55" i="21"/>
  <c r="G55" i="21"/>
  <c r="B56" i="21"/>
  <c r="C56" i="21"/>
  <c r="D56" i="21"/>
  <c r="E56" i="21"/>
  <c r="F56" i="21"/>
  <c r="G56" i="21"/>
  <c r="B57" i="21"/>
  <c r="C57" i="21"/>
  <c r="D57" i="21"/>
  <c r="E57" i="21"/>
  <c r="F57" i="21"/>
  <c r="G57" i="21"/>
  <c r="B58" i="21"/>
  <c r="C58" i="21"/>
  <c r="D58" i="21"/>
  <c r="E58" i="21"/>
  <c r="F58" i="21"/>
  <c r="G58" i="21"/>
  <c r="B59" i="21"/>
  <c r="C59" i="21"/>
  <c r="D59" i="21"/>
  <c r="E59" i="21"/>
  <c r="F59" i="21"/>
  <c r="G59" i="21"/>
  <c r="B60" i="21"/>
  <c r="C60" i="21"/>
  <c r="D60" i="21"/>
  <c r="E60" i="21"/>
  <c r="F60" i="21"/>
  <c r="G60" i="21"/>
  <c r="B61" i="21"/>
  <c r="C61" i="21"/>
  <c r="D61" i="21"/>
  <c r="E61" i="21"/>
  <c r="F61" i="21"/>
  <c r="G61" i="21"/>
  <c r="B62" i="21"/>
  <c r="C62" i="21"/>
  <c r="D62" i="21"/>
  <c r="E62" i="21"/>
  <c r="F62" i="21"/>
  <c r="G62" i="21"/>
  <c r="B63" i="21"/>
  <c r="C63" i="21"/>
  <c r="D63" i="21"/>
  <c r="E63" i="21"/>
  <c r="F63" i="21"/>
  <c r="G63" i="21"/>
  <c r="B64" i="21"/>
  <c r="C64" i="21"/>
  <c r="D64" i="21"/>
  <c r="E64" i="21"/>
  <c r="F64" i="21"/>
  <c r="G64" i="21"/>
  <c r="C52" i="21"/>
  <c r="D52" i="21"/>
  <c r="E52" i="21"/>
  <c r="F52" i="21"/>
  <c r="G52" i="21"/>
  <c r="B52" i="21"/>
  <c r="B53" i="20"/>
  <c r="C53" i="20"/>
  <c r="D53" i="20"/>
  <c r="E53" i="20"/>
  <c r="F53" i="20"/>
  <c r="G53" i="20"/>
  <c r="B54" i="20"/>
  <c r="C54" i="20"/>
  <c r="D54" i="20"/>
  <c r="E54" i="20"/>
  <c r="F54" i="20"/>
  <c r="G54" i="20"/>
  <c r="B55" i="20"/>
  <c r="C55" i="20"/>
  <c r="D55" i="20"/>
  <c r="E55" i="20"/>
  <c r="F55" i="20"/>
  <c r="G55" i="20"/>
  <c r="B56" i="20"/>
  <c r="C56" i="20"/>
  <c r="D56" i="20"/>
  <c r="E56" i="20"/>
  <c r="F56" i="20"/>
  <c r="G56" i="20"/>
  <c r="H56" i="20" s="1"/>
  <c r="B57" i="20"/>
  <c r="C57" i="20"/>
  <c r="D57" i="20"/>
  <c r="E57" i="20"/>
  <c r="F57" i="20"/>
  <c r="H57" i="20" s="1"/>
  <c r="G57" i="20"/>
  <c r="B58" i="20"/>
  <c r="C58" i="20"/>
  <c r="D58" i="20"/>
  <c r="E58" i="20"/>
  <c r="F58" i="20"/>
  <c r="G58" i="20"/>
  <c r="B59" i="20"/>
  <c r="C59" i="20"/>
  <c r="D59" i="20"/>
  <c r="E59" i="20"/>
  <c r="F59" i="20"/>
  <c r="G59" i="20"/>
  <c r="B60" i="20"/>
  <c r="C60" i="20"/>
  <c r="D60" i="20"/>
  <c r="H60" i="20" s="1"/>
  <c r="E60" i="20"/>
  <c r="F60" i="20"/>
  <c r="G60" i="20"/>
  <c r="B61" i="20"/>
  <c r="C61" i="20"/>
  <c r="D61" i="20"/>
  <c r="E61" i="20"/>
  <c r="F61" i="20"/>
  <c r="G61" i="20"/>
  <c r="B62" i="20"/>
  <c r="C62" i="20"/>
  <c r="D62" i="20"/>
  <c r="H62" i="20" s="1"/>
  <c r="E62" i="20"/>
  <c r="F62" i="20"/>
  <c r="G62" i="20"/>
  <c r="B63" i="20"/>
  <c r="H63" i="20" s="1"/>
  <c r="C63" i="20"/>
  <c r="D63" i="20"/>
  <c r="E63" i="20"/>
  <c r="F63" i="20"/>
  <c r="G63" i="20"/>
  <c r="B64" i="20"/>
  <c r="C64" i="20"/>
  <c r="D64" i="20"/>
  <c r="E64" i="20"/>
  <c r="F64" i="20"/>
  <c r="G64" i="20"/>
  <c r="C52" i="20"/>
  <c r="D52" i="20"/>
  <c r="E52" i="20"/>
  <c r="F52" i="20"/>
  <c r="G52" i="20"/>
  <c r="B52" i="20"/>
  <c r="C7" i="22"/>
  <c r="C6" i="22"/>
  <c r="C5" i="22"/>
  <c r="C4" i="22"/>
  <c r="C3" i="22"/>
  <c r="C8" i="22"/>
  <c r="C9" i="22"/>
  <c r="C10" i="22"/>
  <c r="C11" i="22"/>
  <c r="C12" i="22"/>
  <c r="C13" i="22"/>
  <c r="C14" i="22"/>
  <c r="C2" i="22"/>
  <c r="K41" i="21"/>
  <c r="I37" i="21"/>
  <c r="G37" i="21"/>
  <c r="E37" i="21"/>
  <c r="C37" i="21"/>
  <c r="I34" i="21"/>
  <c r="H34" i="21"/>
  <c r="G34" i="21"/>
  <c r="F34" i="21"/>
  <c r="E34" i="21"/>
  <c r="D34" i="21"/>
  <c r="C34" i="21"/>
  <c r="B34" i="21"/>
  <c r="I33" i="21"/>
  <c r="H33" i="21"/>
  <c r="G33" i="21"/>
  <c r="F33" i="21"/>
  <c r="E33" i="21"/>
  <c r="D33" i="21"/>
  <c r="C33" i="21"/>
  <c r="B33" i="21"/>
  <c r="I32" i="21"/>
  <c r="H32" i="21"/>
  <c r="G32" i="21"/>
  <c r="F32" i="21"/>
  <c r="E32" i="21"/>
  <c r="D32" i="21"/>
  <c r="C32" i="21"/>
  <c r="B32" i="21"/>
  <c r="I31" i="21"/>
  <c r="H31" i="21"/>
  <c r="G31" i="21"/>
  <c r="F31" i="21"/>
  <c r="E31" i="21"/>
  <c r="D31" i="21"/>
  <c r="C31" i="21"/>
  <c r="B31" i="21"/>
  <c r="I30" i="21"/>
  <c r="H30" i="21"/>
  <c r="G30" i="21"/>
  <c r="F30" i="21"/>
  <c r="E30" i="21"/>
  <c r="D30" i="21"/>
  <c r="C30" i="21"/>
  <c r="B30" i="21"/>
  <c r="I29" i="21"/>
  <c r="H29" i="21"/>
  <c r="G29" i="21"/>
  <c r="F29" i="21"/>
  <c r="E29" i="21"/>
  <c r="D29" i="21"/>
  <c r="C29" i="21"/>
  <c r="B29" i="21"/>
  <c r="I28" i="21"/>
  <c r="H28" i="21"/>
  <c r="G28" i="21"/>
  <c r="F28" i="21"/>
  <c r="E28" i="21"/>
  <c r="D28" i="21"/>
  <c r="C28" i="21"/>
  <c r="B28" i="21"/>
  <c r="I27" i="21"/>
  <c r="H27" i="21"/>
  <c r="G27" i="21"/>
  <c r="F27" i="21"/>
  <c r="E27" i="21"/>
  <c r="D27" i="21"/>
  <c r="C27" i="21"/>
  <c r="B27" i="21"/>
  <c r="J27" i="21" s="1"/>
  <c r="I26" i="21"/>
  <c r="H26" i="21"/>
  <c r="G26" i="21"/>
  <c r="F26" i="21"/>
  <c r="E26" i="21"/>
  <c r="D26" i="21"/>
  <c r="C26" i="21"/>
  <c r="B26" i="21"/>
  <c r="I25" i="21"/>
  <c r="H25" i="21"/>
  <c r="G25" i="21"/>
  <c r="F25" i="21"/>
  <c r="E25" i="21"/>
  <c r="D25" i="21"/>
  <c r="C25" i="21"/>
  <c r="B25" i="21"/>
  <c r="I24" i="21"/>
  <c r="H24" i="21"/>
  <c r="G24" i="21"/>
  <c r="F24" i="21"/>
  <c r="E24" i="21"/>
  <c r="D24" i="21"/>
  <c r="C24" i="21"/>
  <c r="B24" i="21"/>
  <c r="J24" i="21" s="1"/>
  <c r="I23" i="21"/>
  <c r="H23" i="21"/>
  <c r="G23" i="21"/>
  <c r="F23" i="21"/>
  <c r="E23" i="21"/>
  <c r="D23" i="21"/>
  <c r="C23" i="21"/>
  <c r="B23" i="21"/>
  <c r="I22" i="21"/>
  <c r="H22" i="21"/>
  <c r="G22" i="21"/>
  <c r="F22" i="21"/>
  <c r="E22" i="21"/>
  <c r="D22" i="21"/>
  <c r="C22" i="21"/>
  <c r="B22" i="21"/>
  <c r="C38" i="20"/>
  <c r="E38" i="20"/>
  <c r="G38" i="20"/>
  <c r="I38" i="20"/>
  <c r="C39" i="20"/>
  <c r="E39" i="20"/>
  <c r="G39" i="20"/>
  <c r="I39" i="20"/>
  <c r="C40" i="20"/>
  <c r="E40" i="20"/>
  <c r="G40" i="20"/>
  <c r="I40" i="20"/>
  <c r="C41" i="20"/>
  <c r="E41" i="20"/>
  <c r="G41" i="20"/>
  <c r="I41" i="20"/>
  <c r="C42" i="20"/>
  <c r="E42" i="20"/>
  <c r="G42" i="20"/>
  <c r="I42" i="20"/>
  <c r="C43" i="20"/>
  <c r="E43" i="20"/>
  <c r="G43" i="20"/>
  <c r="I43" i="20"/>
  <c r="C44" i="20"/>
  <c r="E44" i="20"/>
  <c r="G44" i="20"/>
  <c r="I44" i="20"/>
  <c r="C45" i="20"/>
  <c r="E45" i="20"/>
  <c r="G45" i="20"/>
  <c r="I45" i="20"/>
  <c r="C46" i="20"/>
  <c r="E46" i="20"/>
  <c r="G46" i="20"/>
  <c r="I46" i="20"/>
  <c r="C47" i="20"/>
  <c r="E47" i="20"/>
  <c r="G47" i="20"/>
  <c r="I47" i="20"/>
  <c r="C48" i="20"/>
  <c r="E48" i="20"/>
  <c r="G48" i="20"/>
  <c r="I48" i="20"/>
  <c r="C49" i="20"/>
  <c r="E49" i="20"/>
  <c r="G49" i="20"/>
  <c r="I49" i="20"/>
  <c r="C37" i="20"/>
  <c r="E37" i="20"/>
  <c r="G37" i="20"/>
  <c r="I37" i="20"/>
  <c r="B23" i="20"/>
  <c r="C23" i="20"/>
  <c r="D23" i="20"/>
  <c r="E23" i="20"/>
  <c r="F23" i="20"/>
  <c r="G23" i="20"/>
  <c r="H23" i="20"/>
  <c r="I23" i="20"/>
  <c r="B24" i="20"/>
  <c r="C24" i="20"/>
  <c r="D24" i="20"/>
  <c r="E24" i="20"/>
  <c r="F24" i="20"/>
  <c r="G24" i="20"/>
  <c r="H24" i="20"/>
  <c r="I24" i="20"/>
  <c r="B25" i="20"/>
  <c r="C25" i="20"/>
  <c r="D25" i="20"/>
  <c r="E25" i="20"/>
  <c r="F25" i="20"/>
  <c r="G25" i="20"/>
  <c r="H25" i="20"/>
  <c r="I25" i="20"/>
  <c r="B26" i="20"/>
  <c r="C26" i="20"/>
  <c r="D26" i="20"/>
  <c r="E26" i="20"/>
  <c r="F26" i="20"/>
  <c r="G26" i="20"/>
  <c r="H26" i="20"/>
  <c r="I26" i="20"/>
  <c r="B27" i="20"/>
  <c r="C27" i="20"/>
  <c r="D27" i="20"/>
  <c r="E27" i="20"/>
  <c r="F27" i="20"/>
  <c r="G27" i="20"/>
  <c r="H27" i="20"/>
  <c r="I27" i="20"/>
  <c r="B28" i="20"/>
  <c r="C28" i="20"/>
  <c r="D28" i="20"/>
  <c r="E28" i="20"/>
  <c r="F28" i="20"/>
  <c r="G28" i="20"/>
  <c r="H28" i="20"/>
  <c r="I28" i="20"/>
  <c r="B29" i="20"/>
  <c r="C29" i="20"/>
  <c r="D29" i="20"/>
  <c r="E29" i="20"/>
  <c r="F29" i="20"/>
  <c r="G29" i="20"/>
  <c r="H29" i="20"/>
  <c r="I29" i="20"/>
  <c r="B30" i="20"/>
  <c r="C30" i="20"/>
  <c r="D30" i="20"/>
  <c r="E30" i="20"/>
  <c r="F30" i="20"/>
  <c r="G30" i="20"/>
  <c r="H30" i="20"/>
  <c r="I30" i="20"/>
  <c r="B31" i="20"/>
  <c r="C31" i="20"/>
  <c r="D31" i="20"/>
  <c r="E31" i="20"/>
  <c r="F31" i="20"/>
  <c r="G31" i="20"/>
  <c r="H31" i="20"/>
  <c r="I31" i="20"/>
  <c r="B32" i="20"/>
  <c r="C32" i="20"/>
  <c r="D32" i="20"/>
  <c r="E32" i="20"/>
  <c r="F32" i="20"/>
  <c r="G32" i="20"/>
  <c r="H32" i="20"/>
  <c r="I32" i="20"/>
  <c r="B33" i="20"/>
  <c r="C33" i="20"/>
  <c r="D33" i="20"/>
  <c r="E33" i="20"/>
  <c r="F33" i="20"/>
  <c r="G33" i="20"/>
  <c r="H33" i="20"/>
  <c r="I33" i="20"/>
  <c r="B34" i="20"/>
  <c r="C34" i="20"/>
  <c r="D34" i="20"/>
  <c r="E34" i="20"/>
  <c r="F34" i="20"/>
  <c r="G34" i="20"/>
  <c r="H34" i="20"/>
  <c r="I34" i="20"/>
  <c r="C22" i="20"/>
  <c r="D22" i="20"/>
  <c r="E22" i="20"/>
  <c r="F22" i="20"/>
  <c r="G22" i="20"/>
  <c r="H22" i="20"/>
  <c r="I22" i="20"/>
  <c r="B22" i="20"/>
  <c r="K49" i="21" l="1"/>
  <c r="K48" i="21"/>
  <c r="K37" i="21"/>
  <c r="J23" i="21"/>
  <c r="J32" i="21"/>
  <c r="J37" i="21"/>
  <c r="J46" i="21"/>
  <c r="J49" i="21"/>
  <c r="K46" i="21"/>
  <c r="K38" i="21"/>
  <c r="H64" i="20"/>
  <c r="H58" i="20"/>
  <c r="H54" i="20"/>
  <c r="H52" i="20"/>
  <c r="H59" i="20"/>
  <c r="H61" i="20"/>
  <c r="H53" i="20"/>
  <c r="H55" i="20"/>
  <c r="J30" i="20"/>
  <c r="J34" i="21"/>
  <c r="J48" i="21"/>
  <c r="J33" i="21"/>
  <c r="J47" i="21"/>
  <c r="J30" i="21"/>
  <c r="J29" i="21"/>
  <c r="J43" i="21"/>
  <c r="J31" i="21"/>
  <c r="J42" i="21"/>
  <c r="J40" i="21"/>
  <c r="J22" i="21"/>
  <c r="J44" i="21"/>
  <c r="J28" i="21"/>
  <c r="J45" i="21"/>
  <c r="J26" i="21"/>
  <c r="J25" i="21"/>
  <c r="J39" i="21"/>
  <c r="J33" i="20"/>
  <c r="J27" i="20"/>
  <c r="J22" i="20"/>
  <c r="J25" i="20"/>
  <c r="J34" i="20"/>
  <c r="J28" i="20"/>
  <c r="J24" i="20"/>
  <c r="J32" i="20"/>
  <c r="J29" i="20"/>
  <c r="J26" i="20"/>
  <c r="J23" i="20"/>
  <c r="J31" i="20"/>
</calcChain>
</file>

<file path=xl/sharedStrings.xml><?xml version="1.0" encoding="utf-8"?>
<sst xmlns="http://schemas.openxmlformats.org/spreadsheetml/2006/main" count="8516" uniqueCount="349">
  <si>
    <t>targets</t>
  </si>
  <si>
    <t>features</t>
  </si>
  <si>
    <t>both</t>
  </si>
  <si>
    <t>DataReducer</t>
  </si>
  <si>
    <t>lam</t>
  </si>
  <si>
    <t>leaf_state</t>
  </si>
  <si>
    <t>remove_outliers</t>
  </si>
  <si>
    <t>p</t>
  </si>
  <si>
    <t>n</t>
  </si>
  <si>
    <t>BaselineCorrector</t>
  </si>
  <si>
    <t>pca</t>
  </si>
  <si>
    <t>binning</t>
  </si>
  <si>
    <t>als</t>
  </si>
  <si>
    <t>none</t>
  </si>
  <si>
    <t>avg_val_rsme</t>
  </si>
  <si>
    <t>dried</t>
  </si>
  <si>
    <t>TargetScaler</t>
  </si>
  <si>
    <t>polynomial</t>
  </si>
  <si>
    <t>poly_order</t>
  </si>
  <si>
    <t>mean_based</t>
  </si>
  <si>
    <t>minmax</t>
  </si>
  <si>
    <t>standard</t>
  </si>
  <si>
    <t>quantile</t>
  </si>
  <si>
    <t>fresh</t>
  </si>
  <si>
    <t>MTLasso</t>
  </si>
  <si>
    <t>alpha</t>
  </si>
  <si>
    <t>max_iter</t>
  </si>
  <si>
    <t>1 (default)</t>
  </si>
  <si>
    <t>PLS-R</t>
  </si>
  <si>
    <t>n_components</t>
  </si>
  <si>
    <t>optimised, 31</t>
  </si>
  <si>
    <t>optimised, 23</t>
  </si>
  <si>
    <t>optimised, 35</t>
  </si>
  <si>
    <t>optimised, 21</t>
  </si>
  <si>
    <t>optimised, 17</t>
  </si>
  <si>
    <t>optimised, 11</t>
  </si>
  <si>
    <t>optimised, 13</t>
  </si>
  <si>
    <t>optimised, 15</t>
  </si>
  <si>
    <t>optimised, 19</t>
  </si>
  <si>
    <t>optimised, 25</t>
  </si>
  <si>
    <t>optimised, 37</t>
  </si>
  <si>
    <t>optimised, 27</t>
  </si>
  <si>
    <t>optimised, 7</t>
  </si>
  <si>
    <t>optimised, 9</t>
  </si>
  <si>
    <t>optimised, 1</t>
  </si>
  <si>
    <t>optimised, 5</t>
  </si>
  <si>
    <t>optimised, 3</t>
  </si>
  <si>
    <t>ValueError: n_components=60 must be between 0 and min(n_samples, n_features)=58 with svd_solver='full'</t>
  </si>
  <si>
    <t>peak extractor</t>
  </si>
  <si>
    <t>l1_ratio</t>
  </si>
  <si>
    <t>yes</t>
  </si>
  <si>
    <t>model</t>
  </si>
  <si>
    <t>MTElasticNet</t>
  </si>
  <si>
    <t>PLSRegression</t>
  </si>
  <si>
    <t>Univariate</t>
  </si>
  <si>
    <t>Model</t>
  </si>
  <si>
    <t>Sum of avg_val_rsme</t>
  </si>
  <si>
    <t>Row Labels</t>
  </si>
  <si>
    <t>Grand Total</t>
  </si>
  <si>
    <t>Column Labels</t>
  </si>
  <si>
    <t>score</t>
  </si>
  <si>
    <t>Al</t>
  </si>
  <si>
    <t>B</t>
  </si>
  <si>
    <t>Avg Validation RMSE Score 0.09014</t>
  </si>
  <si>
    <t>INFO:root:No grid search performed. Fit the model with parameter tuning first.</t>
  </si>
  <si>
    <t>✅ Found 18 peak regions in training data.</t>
  </si>
  <si>
    <t>Avg Validation RMSE Score 0.10701</t>
  </si>
  <si>
    <t>FRESH</t>
  </si>
  <si>
    <t>DRIED</t>
  </si>
  <si>
    <t>✅ Found 19 peak regions in training data.</t>
  </si>
  <si>
    <t>INFO:root:GridSearchCV completed in 31.298252 seconds</t>
  </si>
  <si>
    <t>INFO:root:Best params: {'alpha': 1e-05, 'max_iter': 10000}</t>
  </si>
  <si>
    <t>Avg Validation RMSE Score 0.08602</t>
  </si>
  <si>
    <t>INFO:root:GridSearchCV completed in 32.555184 seconds</t>
  </si>
  <si>
    <t>Avg Validation RMSE Score 0.09992</t>
  </si>
  <si>
    <t>INFO:root:GridSearchCV completed in 105.886826 seconds</t>
  </si>
  <si>
    <t>INFO:root:Best params: {'alpha': 1e-05, 'l1_ratio': 1, 'max_iter': 10000}</t>
  </si>
  <si>
    <t>NFO:root:GridSearchCV completed in 84.531141 seconds</t>
  </si>
  <si>
    <t>INFO:root:GridSearchCV completed in 22.276305 seconds</t>
  </si>
  <si>
    <t>INFO:root:Best params: {'n_components': 23}</t>
  </si>
  <si>
    <t>Avg Validation RMSE Score 0.08570</t>
  </si>
  <si>
    <t>Avg Validation RMSE Score 0.10210</t>
  </si>
  <si>
    <t>r2</t>
  </si>
  <si>
    <t>mse</t>
  </si>
  <si>
    <t>rmse</t>
  </si>
  <si>
    <t>rrmse</t>
  </si>
  <si>
    <t>mae</t>
  </si>
  <si>
    <t>mape</t>
  </si>
  <si>
    <t>wrmse</t>
  </si>
  <si>
    <t>-------------</t>
  </si>
  <si>
    <t>------</t>
  </si>
  <si>
    <t>-------</t>
  </si>
  <si>
    <t>-------------------</t>
  </si>
  <si>
    <t>('Al', 'ppm')</t>
  </si>
  <si>
    <t>('B', 'ppm')</t>
  </si>
  <si>
    <t>('Ca', 'pct')</t>
  </si>
  <si>
    <t>('Cu', 'ppm')</t>
  </si>
  <si>
    <t>('Fe', 'ppm')</t>
  </si>
  <si>
    <t>('Mg', 'pct')</t>
  </si>
  <si>
    <t>('Mn', 'ppm')</t>
  </si>
  <si>
    <t>('N', 'pct')</t>
  </si>
  <si>
    <t>('P', 'pct')</t>
  </si>
  <si>
    <t>('K', 'pct')</t>
  </si>
  <si>
    <t>('Na', 'pct')</t>
  </si>
  <si>
    <t>('S', 'pct')</t>
  </si>
  <si>
    <t>('Zn', 'ppm')</t>
  </si>
  <si>
    <t>units</t>
  </si>
  <si>
    <t>pct</t>
  </si>
  <si>
    <t>ppm</t>
  </si>
  <si>
    <t>-----</t>
  </si>
  <si>
    <t>MLR</t>
  </si>
  <si>
    <t>Dried</t>
  </si>
  <si>
    <t>Fresh</t>
  </si>
  <si>
    <t>PLS</t>
  </si>
  <si>
    <t>sample_mode</t>
  </si>
  <si>
    <t>element</t>
  </si>
  <si>
    <t>unit</t>
  </si>
  <si>
    <t>Ca</t>
  </si>
  <si>
    <t>Cu</t>
  </si>
  <si>
    <t>Fe</t>
  </si>
  <si>
    <t>Mg</t>
  </si>
  <si>
    <t>Mn</t>
  </si>
  <si>
    <t>N</t>
  </si>
  <si>
    <t>P</t>
  </si>
  <si>
    <t>K</t>
  </si>
  <si>
    <t>Na</t>
  </si>
  <si>
    <t>S</t>
  </si>
  <si>
    <t>Zn</t>
  </si>
  <si>
    <t>INFO:root:GridSearchCV completed in 424.500089 seconds</t>
  </si>
  <si>
    <t>INFO:root:Best params: {'estimator__max_depth': 10, 'estimator__min_samples_leaf': 2, 'estimator__min_samples_split': 2, 'estimator__n_estimators': 200}</t>
  </si>
  <si>
    <t xml:space="preserve"> C:\Users\ross\OneDrive\Documents\Masters\Group Mini Project\Code - Mini-Project\dsmp-2024-groupo2\spectroscopy\src\models\regression_models.py:248: UserWarning:Tight layout not applied. The bottom and top margins cannot be made large enough to accommodate all Axes decorations.</t>
  </si>
  <si>
    <t>Avg Validation RMSE Score 0.08265</t>
  </si>
  <si>
    <t xml:space="preserve">                   r2     mse    rmse    rrmse     mae                 mape    wrmse</t>
  </si>
  <si>
    <t>-------------  ------  ------  ------  -------  ------  -------------------  -------</t>
  </si>
  <si>
    <t>('Al', 'ppm')  0.5647  0.0035  0.0590   0.0132  0.0447               0.0913   0.0457</t>
  </si>
  <si>
    <t>('B', 'ppm')   0.6149  0.0042  0.0650   0.0154  0.0442  20711793022450.6836   0.0581</t>
  </si>
  <si>
    <t>('Ca', 'pct')  0.5104  0.0059  0.0768   0.0184  0.0622               0.1512   0.0595</t>
  </si>
  <si>
    <t>('Cu', 'ppm')  0.2652  0.0138  0.1174   0.0265  0.0782  72470641810142.2812   0.0909</t>
  </si>
  <si>
    <t>('Fe', 'ppm')  0.2953  0.0092  0.0957   0.0214  0.0656  21777915974883.5039   0.0742</t>
  </si>
  <si>
    <t>('Mg', 'pct')  0.5096  0.0084  0.0919   0.0216  0.0588  48564777106688.1719   0.0712</t>
  </si>
  <si>
    <t>('Mn', 'ppm')  0.3021  0.0101  0.1003   0.0224  0.0666  28006621057012.0898   0.0897</t>
  </si>
  <si>
    <t>('N', 'pct')   0.4530  0.0054  0.0738   0.0169  0.0473               0.1182   0.0738</t>
  </si>
  <si>
    <t>('P', 'pct')   0.4968  0.0065  0.0806   0.0179  0.0569  19106543513024.0000   0.0806</t>
  </si>
  <si>
    <t>('K', 'pct')   0.5582  0.0053  0.0726   0.0160  0.0528               0.1057   0.0726</t>
  </si>
  <si>
    <t>('Na', 'pct')  0.3647  0.0051  0.0717   0.0168  0.0455  27416675130498.6602   0.0000</t>
  </si>
  <si>
    <t>('S', 'pct')   0.2742  0.0085  0.0922   0.0205  0.0644  25256961311268.7969   0.0714</t>
  </si>
  <si>
    <t>('Zn', 'ppm')  0.2859  0.0082  0.0903   0.0201  0.0618  29366020087768.6953   0.0700</t>
  </si>
  <si>
    <t>INFO:root:GridSearchCV completed in 289.659752 seconds</t>
  </si>
  <si>
    <t>INFO:root:Best params: {'estimator__max_depth': 20, 'estimator__min_samples_leaf': 2, 'estimator__min_samples_split': 5, 'estimator__n_estimators': 200}</t>
  </si>
  <si>
    <t>Avg Validation RMSE Score 0.10111</t>
  </si>
  <si>
    <t xml:space="preserve">                    r2     mse    rmse    rrmse     mae                 mape    wrmse</t>
  </si>
  <si>
    <t>-------------  -------  ------  ------  -------  ------  -------------------  -------</t>
  </si>
  <si>
    <t>('Al', 'ppm')   0.1077  0.0070  0.0836   0.0219  0.0638               0.1378   0.0648</t>
  </si>
  <si>
    <t>('B', 'ppm')   -0.0215  0.0138  0.1174   0.0322  0.0790  39916583426081.5000   0.1050</t>
  </si>
  <si>
    <t>('Ca', 'pct')  -0.0348  0.0110  0.1050   0.0288  0.0819               0.2123   0.0814</t>
  </si>
  <si>
    <t>('Cu', 'ppm')  -0.2608  0.0451  0.2125   0.0543  0.1456  77427517839009.7188   0.1646</t>
  </si>
  <si>
    <t>('Fe', 'ppm')   0.1375  0.0116  0.1075   0.0282  0.0656  34633146987664.3008   0.0833</t>
  </si>
  <si>
    <t>('Mg', 'pct')   0.2970  0.0070  0.0838   0.0223  0.0644               0.1492   0.0649</t>
  </si>
  <si>
    <t>('Mn', 'ppm')   0.1139  0.0118  0.1084   0.0291  0.0874  27971642156310.2148   0.0970</t>
  </si>
  <si>
    <t>('N', 'pct')   -0.0177  0.0065  0.0806   0.0206  0.0560               0.1139   0.0806</t>
  </si>
  <si>
    <t>('P', 'pct')   -0.0175  0.0117  0.1082   0.0279  0.0822  34488685395814.8711   0.1082</t>
  </si>
  <si>
    <t>('K', 'pct')    0.1352  0.0072  0.0850   0.0218  0.0676               0.1294   0.0850</t>
  </si>
  <si>
    <t>('Na', 'pct')   0.2216  0.0051  0.0714   0.0185  0.0532               0.1030   0.0000</t>
  </si>
  <si>
    <t>('S', 'pct')   -0.2574  0.0071  0.0842   0.0216  0.0663               0.1281   0.0653</t>
  </si>
  <si>
    <t>('Zn', 'ppm')  -0.0819  0.0077  0.0876   0.0225  0.0752               0.1529   0.0678</t>
  </si>
  <si>
    <t>RF</t>
  </si>
  <si>
    <t>MTEN</t>
  </si>
  <si>
    <t>MTL</t>
  </si>
  <si>
    <t>('Al', 'ppm')  -3.4834  0.0358  0.1892   0.0422  0.1386               0.2901   0.1466</t>
  </si>
  <si>
    <t>('B', 'ppm')   -3.0443  0.0443  0.2105   0.0498  0.1500  15827114949531.8320   0.1883</t>
  </si>
  <si>
    <t>('Ca', 'pct')  -1.3745  0.0286  0.1692   0.0405  0.1219               0.2672   0.1310</t>
  </si>
  <si>
    <t>('Cu', 'ppm')  -2.3980  0.0637  0.2524   0.0571  0.1706  13837293702331.9121   0.1955</t>
  </si>
  <si>
    <t>('Fe', 'ppm')  -4.6213  0.0731  0.2704   0.0605  0.1960  19020069434381.6836   0.2095</t>
  </si>
  <si>
    <t>('Mg', 'pct')  -0.7027  0.0293  0.1713   0.0403  0.1280  40046111828162.0156   0.1327</t>
  </si>
  <si>
    <t>('Mn', 'ppm')  -1.1456  0.0309  0.1758   0.0393  0.1256  17835911252715.9883   0.1573</t>
  </si>
  <si>
    <t>('N', 'pct')   -6.7789  0.0774  0.2783   0.0638  0.2027               0.4436   0.2783</t>
  </si>
  <si>
    <t>('P', 'pct')   -3.7017  0.0608  0.2465   0.0547  0.1932   1086729138040.3044   0.2465</t>
  </si>
  <si>
    <t>('K', 'pct')   -2.2323  0.0386  0.1964   0.0434  0.1435               0.2848   0.1964</t>
  </si>
  <si>
    <t>('Na', 'pct')  -4.0992  0.0413  0.2032   0.0476  0.1429  27719109432645.0664   0.0000</t>
  </si>
  <si>
    <t>('S', 'pct')   -3.8052  0.0563  0.2372   0.0527  0.1784   8539007566416.3438   0.1837</t>
  </si>
  <si>
    <t>('Zn', 'ppm')  -2.4042  0.0389  0.1972   0.0438  0.1514   1848739615099.6335   0.1527</t>
  </si>
  <si>
    <t>Avg Validation RMSE Score 0.17148</t>
  </si>
  <si>
    <t>('Al', 'ppm')  -1.1006  0.0165  0.1283   0.0336  0.1042               0.2122   0.0994</t>
  </si>
  <si>
    <t>('B', 'ppm')   -0.3277  0.0179  0.1339   0.0367  0.1060   9096446128448.3574   0.1197</t>
  </si>
  <si>
    <t>('Ca', 'pct')  -0.5213  0.0162  0.1273   0.0349  0.0937               0.2312   0.0986</t>
  </si>
  <si>
    <t>('Cu', 'ppm')  -0.6365  0.0586  0.2420   0.0619  0.1696  70649460322546.3750   0.1875</t>
  </si>
  <si>
    <t>('Fe', 'ppm')  -1.0617  0.0276  0.1662   0.0436  0.1303  16777523100661.4375   0.1288</t>
  </si>
  <si>
    <t>('Mg', 'pct')  -0.8592  0.0186  0.1362   0.0362  0.1040               0.2251   0.1055</t>
  </si>
  <si>
    <t>('Mn', 'ppm')  -1.0314  0.0269  0.1642   0.0440  0.1210  19199341055574.6953   0.1468</t>
  </si>
  <si>
    <t>('N', 'pct')   -4.3673  0.0342  0.1850   0.0473  0.1330               0.2557   0.1850</t>
  </si>
  <si>
    <t>('P', 'pct')   -3.0261  0.0463  0.2152   0.0555  0.1468  24277802334567.4727   0.2152</t>
  </si>
  <si>
    <t>('K', 'pct')   -1.4968  0.0208  0.1444   0.0370  0.0893               0.1718   0.1444</t>
  </si>
  <si>
    <t>('Na', 'pct')  -2.0488  0.0200  0.1414   0.0366  0.1117               0.2270   0.0000</t>
  </si>
  <si>
    <t>('S', 'pct')   -2.9220  0.0221  0.1488   0.0381  0.1190               0.2354   0.1153</t>
  </si>
  <si>
    <t>('Zn', 'ppm')  -2.1151  0.0221  0.1486   0.0382  0.1033               0.2110   0.1151</t>
  </si>
  <si>
    <t>Sum of rmse</t>
  </si>
  <si>
    <t>Total Sum of r2</t>
  </si>
  <si>
    <t>Total Sum of rmse</t>
  </si>
  <si>
    <t>Sum of r2</t>
  </si>
  <si>
    <t>4 dp results</t>
  </si>
  <si>
    <t>3 dp results</t>
  </si>
  <si>
    <t>-1.378 &amp; 0.137 &amp; -0.162 &amp; 0.096 &amp; -0.616 &amp; 0.113 &amp; 0.108 &amp; 0.084 \\</t>
  </si>
  <si>
    <t>-8.272 &amp; 0.314 &amp; -0.412 &amp; 0.123 &amp; 0.193 &amp; 0.093 &amp; -0.035 &amp; 0.105 \\</t>
  </si>
  <si>
    <t>-0.085 &amp; 0.197 &amp; -0.595 &amp; 0.239 &amp; 0.074 &amp; 0.182 &amp; -0.261 &amp; 0.213 \\</t>
  </si>
  <si>
    <t>-0.619 &amp; 0.147 &amp; -0.447 &amp; 0.139 &amp; -0.295 &amp; 0.132 &amp; 0.138 &amp; 0.108 \\</t>
  </si>
  <si>
    <t>-0.583 &amp; 0.115 &amp; 0.199 &amp; 0.082 &amp; -2.058 &amp; 0.16 &amp; 0.135 &amp; 0.085 \\</t>
  </si>
  <si>
    <t>-0.204 &amp; 0.11 &amp; 0.387 &amp; 0.078 &amp; -0.867 &amp; 0.137 &amp; 0.297 &amp; 0.084 \\</t>
  </si>
  <si>
    <t>0.322 &amp; 0.095 &amp; -0.137 &amp; 0.123 &amp; -0.217 &amp; 0.127 &amp; 0.114 &amp; 0.108 \\</t>
  </si>
  <si>
    <t>-0.446 &amp; 0.096 &amp; -2.425 &amp; 0.148 &amp; -0.526 &amp; 0.099 &amp; -0.018 &amp; 0.081 \\</t>
  </si>
  <si>
    <t>-3.284 &amp; 0.241 &amp; 0.098 &amp; 0.11 &amp; 0.356 &amp; 0.093 &amp; -0.022 &amp; 0.117 \\</t>
  </si>
  <si>
    <t>-0.194 &amp; 0.089 &amp; 0.071 &amp; 0.078 &amp; -0.691 &amp; 0.105 &amp; 0.222 &amp; 0.071 \\</t>
  </si>
  <si>
    <t>-6.337 &amp; 0.29 &amp; -0.811 &amp; 0.144 &amp; -3.345 &amp; 0.224 &amp; -0.018 &amp; 0.108 \\</t>
  </si>
  <si>
    <t>-2.656 &amp; 0.144 &amp; -0.983 &amp; 0.106 &amp; -7.237 &amp; 0.216 &amp; -0.257 &amp; 0.084 \\</t>
  </si>
  <si>
    <t>-5.256 &amp; 0.211 &amp; 0.088 &amp; 0.08 &amp; -5.541 &amp; 0.215 &amp; -0.082 &amp; 0.088 \\</t>
  </si>
  <si>
    <t xml:space="preserve">Al &amp; 0.287 &amp; 0.076 &amp; 0.453 &amp; 0.066 &amp; 0.483 &amp; 0.064 &amp; 0.565 &amp; 0.059 &amp; </t>
  </si>
  <si>
    <t xml:space="preserve">B &amp; 0.583 &amp; 0.068 &amp; 0.592 &amp; 0.067 &amp; 0.586 &amp; 0.067 &amp; 0.615 &amp; 0.065 &amp; </t>
  </si>
  <si>
    <t xml:space="preserve">Ca &amp; 0.332 &amp; 0.09 &amp; 0.409 &amp; 0.084 &amp; 0.399 &amp; 0.085 &amp; 0.51 &amp; 0.077 &amp; </t>
  </si>
  <si>
    <t xml:space="preserve">Cu &amp; 0.339 &amp; 0.111 &amp; 0.244 &amp; 0.119 &amp; 0.192 &amp; 0.123 &amp; 0.265 &amp; 0.117 &amp; </t>
  </si>
  <si>
    <t xml:space="preserve">Fe &amp; 0.152 &amp; 0.105 &amp; 0.264 &amp; 0.098 &amp; 0.216 &amp; 0.101 &amp; 0.295 &amp; 0.096 &amp; </t>
  </si>
  <si>
    <t xml:space="preserve">K &amp; 0.499 &amp; 0.077 &amp; 0.526 &amp; 0.075 &amp; 0.567 &amp; 0.072 &amp; 0.558 &amp; 0.073 &amp; </t>
  </si>
  <si>
    <t xml:space="preserve">Mg &amp; 0.473 &amp; 0.095 &amp; 0.494 &amp; 0.093 &amp; 0.513 &amp; 0.092 &amp; 0.51 &amp; 0.092 &amp; </t>
  </si>
  <si>
    <t xml:space="preserve">Mn &amp; 0.496 &amp; 0.085 &amp; 0.46 &amp; 0.088 &amp; 0.3 &amp; 0.1 &amp; 0.302 &amp; 0.1 &amp; </t>
  </si>
  <si>
    <t xml:space="preserve">N &amp; 0.46 &amp; 0.073 &amp; 0.339 &amp; 0.081 &amp; 0.321 &amp; 0.082 &amp; 0.453 &amp; 0.074 &amp; </t>
  </si>
  <si>
    <t xml:space="preserve">Na &amp; 0.281 &amp; 0.076 &amp; 0.238 &amp; 0.079 &amp; 0.27 &amp; 0.077 &amp; 0.365 &amp; 0.072 &amp; </t>
  </si>
  <si>
    <t xml:space="preserve">P &amp; 0.423 &amp; 0.086 &amp; 0.401 &amp; 0.088 &amp; 0.404 &amp; 0.088 &amp; 0.497 &amp; 0.081 &amp; </t>
  </si>
  <si>
    <t xml:space="preserve">S &amp; 0.231 &amp; 0.095 &amp; 0.217 &amp; 0.096 &amp; 0.292 &amp; 0.091 &amp; 0.274 &amp; 0.092 &amp; </t>
  </si>
  <si>
    <t xml:space="preserve">Zn &amp; 0.253 &amp; 0.092 &amp; 0.229 &amp; 0.094 &amp; 0.188 &amp; 0.096 &amp; 0.286 &amp; 0.09 &amp; </t>
  </si>
  <si>
    <t>with zeros</t>
  </si>
  <si>
    <t>without zeros</t>
  </si>
  <si>
    <t>With nutrient</t>
  </si>
  <si>
    <t>Without nutrient</t>
  </si>
  <si>
    <t>Al &amp; .287 &amp; .076 &amp; .453 &amp; .066 &amp; .483 &amp; .064 &amp; .565 &amp; .059 &amp; -1.378 &amp; .137 &amp; -.162 &amp; .096 &amp; -.616 &amp; .113 &amp; .108 &amp; .084 \\</t>
  </si>
  <si>
    <t>B &amp; .583 &amp; .068 &amp; .592 &amp; .067 &amp; .586 &amp; .067 &amp; .615 &amp; .065 &amp; -3.284 &amp; .241 &amp; .098 &amp; .11 &amp; .356 &amp; .093 &amp; -.022 &amp; .117 \\</t>
  </si>
  <si>
    <t>Ca &amp; .332 &amp; .09 &amp; .409 &amp; .084 &amp; .399 &amp; .085 &amp; .51 &amp; .077 &amp; -8.272 &amp; .314 &amp; -.412 &amp; .123 &amp; .193 &amp; .093 &amp; -.035 &amp; .105 \\</t>
  </si>
  <si>
    <t>Cu &amp; .339 &amp; .111 &amp; .244 &amp; .119 &amp; .192 &amp; .123 &amp; .265 &amp; .117 &amp; -.085 &amp; .197 &amp; -.595 &amp; .239 &amp; .074 &amp; .182 &amp; -.261 &amp; .213 \\</t>
  </si>
  <si>
    <t>Fe &amp; .152 &amp; .105 &amp; .264 &amp; .098 &amp; .216 &amp; .101 &amp; .295 &amp; .096 &amp; -.619 &amp; .147 &amp; -.447 &amp; .139 &amp; -.295 &amp; .132 &amp; .138 &amp; .108 \\</t>
  </si>
  <si>
    <t>K &amp; .499 &amp; .077 &amp; .526 &amp; .075 &amp; .567 &amp; .072 &amp; .558 &amp; .073 &amp; -.583 &amp; .115 &amp; .199 &amp; .082 &amp; -2.058 &amp; .16 &amp; .135 &amp; .085 \\</t>
  </si>
  <si>
    <t>Mg &amp; .473 &amp; .095 &amp; .494 &amp; .093 &amp; .513 &amp; .092 &amp; .51 &amp; .092 &amp; -.204 &amp; .11 &amp; .387 &amp; .078 &amp; -.867 &amp; .137 &amp; .297 &amp; .084 \\</t>
  </si>
  <si>
    <t>Mn &amp; .496 &amp; .085 &amp; .46 &amp; .088 &amp; .3 &amp; .1 &amp; .302 &amp; .1 &amp; .322 &amp; .095 &amp; -.137 &amp; .123 &amp; -.217 &amp; .127 &amp; .114 &amp; .108 \\</t>
  </si>
  <si>
    <t>N &amp; .46 &amp; .073 &amp; .339 &amp; .081 &amp; .321 &amp; .082 &amp; .453 &amp; .074 &amp; -.446 &amp; .096 &amp; -2.425 &amp; .148 &amp; -.526 &amp; .099 &amp; -.018 &amp; .081 \\</t>
  </si>
  <si>
    <t>Na &amp; .281 &amp; .076 &amp; .238 &amp; .079 &amp; .27 &amp; .077 &amp; .365 &amp; .072 &amp; -.194 &amp; .089 &amp; .071 &amp; .078 &amp; -.691 &amp; .105 &amp; .222 &amp; .071 \\</t>
  </si>
  <si>
    <t>P &amp; .423 &amp; .086 &amp; .401 &amp; .088 &amp; .404 &amp; .088 &amp; .497 &amp; .081 &amp; -6.337 &amp; .29 &amp; -.811 &amp; .144 &amp; -3.345 &amp; .224 &amp; -.018 &amp; .108 \\</t>
  </si>
  <si>
    <t>S &amp; .231 &amp; .095 &amp; .217 &amp; .096 &amp; .292 &amp; .091 &amp; .274 &amp; .092 &amp; -2.656 &amp; .144 &amp; -.983 &amp; .106 &amp; -7.237 &amp; .216 &amp; -.257 &amp; .084 \\</t>
  </si>
  <si>
    <t>Zn &amp; .253 &amp; .092 &amp; .229 &amp; .094 &amp; .188 &amp; .096 &amp; .286 &amp; .09 &amp; -5.256 &amp; .211 &amp; .088 &amp; .08 &amp; -5.541 &amp; .215 &amp; -.082 &amp; .088 \\</t>
  </si>
  <si>
    <t>3 dp results, no MLT</t>
  </si>
  <si>
    <t xml:space="preserve">3 dp results, no MLT </t>
  </si>
  <si>
    <t>without MLT</t>
  </si>
  <si>
    <t xml:space="preserve">Al &amp; 0.287 &amp; 0.076 &amp; 0.483 &amp; 0.064 &amp; 0.565 &amp; 0.059 &amp; </t>
  </si>
  <si>
    <t xml:space="preserve">B &amp; 0.583 &amp; 0.068 &amp; 0.586 &amp; 0.067 &amp; 0.615 &amp; 0.065 &amp; </t>
  </si>
  <si>
    <t xml:space="preserve">Ca &amp; 0.332 &amp; 0.09 &amp; 0.399 &amp; 0.085 &amp; 0.51 &amp; 0.077 &amp; </t>
  </si>
  <si>
    <t xml:space="preserve">Cu &amp; 0.339 &amp; 0.111 &amp; 0.192 &amp; 0.123 &amp; 0.265 &amp; 0.117 &amp; </t>
  </si>
  <si>
    <t xml:space="preserve">Fe &amp; 0.152 &amp; 0.105 &amp; 0.216 &amp; 0.101 &amp; 0.295 &amp; 0.096 &amp; </t>
  </si>
  <si>
    <t xml:space="preserve">K &amp; 0.499 &amp; 0.077 &amp; 0.567 &amp; 0.072 &amp; 0.558 &amp; 0.073 &amp; </t>
  </si>
  <si>
    <t xml:space="preserve">Mg &amp; 0.473 &amp; 0.095 &amp; 0.513 &amp; 0.092 &amp; 0.51 &amp; 0.092 &amp; </t>
  </si>
  <si>
    <t xml:space="preserve">Mn &amp; 0.496 &amp; 0.085 &amp; 0.3 &amp; 0.1 &amp; 0.302 &amp; 0.1 &amp; </t>
  </si>
  <si>
    <t xml:space="preserve">N &amp; 0.46 &amp; 0.073 &amp; 0.321 &amp; 0.082 &amp; 0.453 &amp; 0.074 &amp; </t>
  </si>
  <si>
    <t xml:space="preserve">Na &amp; 0.281 &amp; 0.076 &amp; 0.27 &amp; 0.077 &amp; 0.365 &amp; 0.072 &amp; </t>
  </si>
  <si>
    <t xml:space="preserve">P &amp; 0.423 &amp; 0.086 &amp; 0.404 &amp; 0.088 &amp; 0.497 &amp; 0.081 &amp; </t>
  </si>
  <si>
    <t xml:space="preserve">S &amp; 0.231 &amp; 0.095 &amp; 0.292 &amp; 0.091 &amp; 0.274 &amp; 0.092 &amp; </t>
  </si>
  <si>
    <t xml:space="preserve">Zn &amp; 0.253 &amp; 0.092 &amp; 0.188 &amp; 0.096 &amp; 0.286 &amp; 0.09 &amp; </t>
  </si>
  <si>
    <t>-1.378 &amp; 0.137 &amp; -0.616 &amp; 0.113 &amp; 0.108 &amp; 0.084 \\</t>
  </si>
  <si>
    <t>-3.284 &amp; 0.241 &amp; 0.356 &amp; 0.093 &amp; -0.022 &amp; 0.117 \\</t>
  </si>
  <si>
    <t>-8.272 &amp; 0.314 &amp; 0.193 &amp; 0.093 &amp; -0.035 &amp; 0.105 \\</t>
  </si>
  <si>
    <t>-0.085 &amp; 0.197 &amp; 0.074 &amp; 0.182 &amp; -0.261 &amp; 0.213 \\</t>
  </si>
  <si>
    <t>-0.619 &amp; 0.147 &amp; -0.295 &amp; 0.132 &amp; 0.138 &amp; 0.108 \\</t>
  </si>
  <si>
    <t>-0.583 &amp; 0.115 &amp; -2.058 &amp; 0.16 &amp; 0.135 &amp; 0.085 \\</t>
  </si>
  <si>
    <t>-0.204 &amp; 0.11 &amp; -0.867 &amp; 0.137 &amp; 0.297 &amp; 0.084 \\</t>
  </si>
  <si>
    <t>0.322 &amp; 0.095 &amp; -0.217 &amp; 0.127 &amp; 0.114 &amp; 0.108 \\</t>
  </si>
  <si>
    <t>-0.446 &amp; 0.096 &amp; -0.526 &amp; 0.099 &amp; -0.018 &amp; 0.081 \\</t>
  </si>
  <si>
    <t>-0.194 &amp; 0.089 &amp; -0.691 &amp; 0.105 &amp; 0.222 &amp; 0.071 \\</t>
  </si>
  <si>
    <t>-6.337 &amp; 0.29 &amp; -3.345 &amp; 0.224 &amp; -0.018 &amp; 0.108 \\</t>
  </si>
  <si>
    <t>-2.656 &amp; 0.144 &amp; -7.237 &amp; 0.216 &amp; -0.257 &amp; 0.084 \\</t>
  </si>
  <si>
    <t>-5.256 &amp; 0.211 &amp; -5.541 &amp; 0.215 &amp; -0.082 &amp; 0.088 \\</t>
  </si>
  <si>
    <t>INFO:root:Best params: {'n_components': 31}</t>
  </si>
  <si>
    <t>Avg Validation RMSE Score 0.08411</t>
  </si>
  <si>
    <t>DRIED - PLS on unprocessed data</t>
  </si>
  <si>
    <t>INFO:root:Best params: {'n_components': 19}</t>
  </si>
  <si>
    <t>Avg Validation RMSE Score 0.09898</t>
  </si>
  <si>
    <t>FRESH - PLS on unprocessed data</t>
  </si>
  <si>
    <t>Baseline Corrected</t>
  </si>
  <si>
    <t>Not Processed</t>
  </si>
  <si>
    <t>preprocessing</t>
  </si>
  <si>
    <t>RF Dried No Feature Selection</t>
  </si>
  <si>
    <t>INFO:root:GridSearchCV completed in 4219.832715 seconds</t>
  </si>
  <si>
    <t>Avg Validation RMSE Score 0.08729</t>
  </si>
  <si>
    <t>mins</t>
  </si>
  <si>
    <t>Training and validation for RF, on unprocessed data</t>
  </si>
  <si>
    <t>INFO:root:GridSearchCV completed in 4027.549257 seconds</t>
  </si>
  <si>
    <t>Avg Validation RMSE Score 0.10255</t>
  </si>
  <si>
    <t>RF Fresh No Feature Selection</t>
  </si>
  <si>
    <t>\begin{table}[htbp]</t>
  </si>
  <si>
    <t>\caption{Table of prediction metrics of fresh and dried samples for the models studied, all trained on baseline-corrected data.}</t>
  </si>
  <si>
    <t>\begin{center}</t>
  </si>
  <si>
    <t>\begin{tabular}{|c|c|c|c|c|c|c|c|c|}</t>
  </si>
  <si>
    <t>\end{tabular}</t>
  </si>
  <si>
    <t>\label{tab:testresults}</t>
  </si>
  <si>
    <t>\end{center}</t>
  </si>
  <si>
    <t>\end{table}</t>
  </si>
  <si>
    <t>R2</t>
  </si>
  <si>
    <t>RMSE</t>
  </si>
  <si>
    <t>INFO:root:GridSearchCV completed in 519.032084 seconds</t>
  </si>
  <si>
    <t>INFO:root:Best params: {'alpha': 1e-05</t>
  </si>
  <si>
    <t xml:space="preserve"> 'max_iter': 10000}</t>
  </si>
  <si>
    <t>Avg Validation RMSE Score 0.08322</t>
  </si>
  <si>
    <t>('Al'</t>
  </si>
  <si>
    <t xml:space="preserve"> 'ppm')  0.5034  0.0040  0.0630   0.0141  0.0486               0.0967   0.0488</t>
  </si>
  <si>
    <t>('B'</t>
  </si>
  <si>
    <t xml:space="preserve"> 'ppm')   0.6403  0.0039  0.0628   0.0148  0.0456  18267758783465.0234   0.0562</t>
  </si>
  <si>
    <t>('Ca'</t>
  </si>
  <si>
    <t xml:space="preserve"> 'pct')  0.5257  0.0057  0.0756   0.0181  0.0556               0.1417   0.0586</t>
  </si>
  <si>
    <t>('Cu'</t>
  </si>
  <si>
    <t xml:space="preserve"> 'ppm')  0.4060  0.0111  0.1055   0.0239  0.0749  63300570925081.4844   0.0817</t>
  </si>
  <si>
    <t>('Fe'</t>
  </si>
  <si>
    <t xml:space="preserve"> 'ppm')  0.1984  0.0104  0.1021   0.0228  0.0719  19826017753786.4336   0.0791</t>
  </si>
  <si>
    <t>('Mg'</t>
  </si>
  <si>
    <t xml:space="preserve"> 'pct')  0.5517  0.0077  0.0879   0.0207  0.0558  48346694378783.4844   0.0681</t>
  </si>
  <si>
    <t>('Mn'</t>
  </si>
  <si>
    <t xml:space="preserve"> 'ppm')  0.3670  0.0091  0.0955   0.0213  0.0665  26440343215051.0195   0.0854</t>
  </si>
  <si>
    <t>('N'</t>
  </si>
  <si>
    <t xml:space="preserve"> 'pct')   0.4110  0.0059  0.0766   0.0176  0.0514               0.1235   0.0766</t>
  </si>
  <si>
    <t>('P'</t>
  </si>
  <si>
    <t xml:space="preserve"> 'pct')   0.4750  0.0068  0.0824   0.0183  0.0573  20966838381229.7930   0.0824</t>
  </si>
  <si>
    <t>('K'</t>
  </si>
  <si>
    <t xml:space="preserve"> 'pct')   0.5795  0.0050  0.0708   0.0157  0.0509               0.0990   0.0708</t>
  </si>
  <si>
    <t>('Na'</t>
  </si>
  <si>
    <t xml:space="preserve"> 'pct')  0.3708  0.0051  0.0714   0.0167  0.0412  27218249790154.4453   0.0000</t>
  </si>
  <si>
    <t>('S'</t>
  </si>
  <si>
    <t xml:space="preserve"> 'pct')   0.2034  0.0093  0.0966   0.0214  0.0721  19720113441834.3945   0.0748</t>
  </si>
  <si>
    <t>('Zn'</t>
  </si>
  <si>
    <t xml:space="preserve"> 'ppm')  0.3156  0.0078  0.0884   0.0197  0.0661  20782664806390.0938   0.0685</t>
  </si>
  <si>
    <t>DRIED - MTL on unprocessed data</t>
  </si>
  <si>
    <t>FRESH - MTL on unprocessed data</t>
  </si>
  <si>
    <t>INFO:root:GridSearchCV completed in 352.599326 seconds</t>
  </si>
  <si>
    <t>Avg Validation RMSE Score 0.09726</t>
  </si>
  <si>
    <t xml:space="preserve"> 'ppm')   0.1107  0.0070  0.0835   0.0219  0.0670               0.1400   0.0647</t>
  </si>
  <si>
    <t xml:space="preserve"> 'ppm')    0.3631  0.0086  0.0927   0.0254  0.0672  29343502172674.3281   0.0829</t>
  </si>
  <si>
    <t xml:space="preserve"> 'pct')   0.3544  0.0069  0.0830   0.0227  0.0610               0.1572   0.0643</t>
  </si>
  <si>
    <t xml:space="preserve"> 'ppm')   0.1237  0.0314  0.1771   0.0453  0.1131  94723649558933.2344   0.1372</t>
  </si>
  <si>
    <t xml:space="preserve"> 'ppm')  -0.0201  0.0137  0.1169   0.0307  0.0759  28051813336863.7617   0.0906</t>
  </si>
  <si>
    <t xml:space="preserve"> 'pct')   0.5764  0.0042  0.0650   0.0173  0.0493               0.1027   0.0504</t>
  </si>
  <si>
    <t xml:space="preserve"> 'ppm')   0.2352  0.0101  0.1007   0.0270  0.0711  34718062577712.1289   0.0901</t>
  </si>
  <si>
    <t xml:space="preserve"> 'pct')    0.0862  0.0058  0.0763   0.0195  0.0568               0.1130   0.0763</t>
  </si>
  <si>
    <t xml:space="preserve"> 'pct')   -0.2145  0.0140  0.1182   0.0305  0.0856  32569641979413.2383   0.1182</t>
  </si>
  <si>
    <t xml:space="preserve"> 'pct')    0.1870  0.0068  0.0824   0.0211  0.0604               0.1230   0.0824</t>
  </si>
  <si>
    <t xml:space="preserve"> 'pct')   0.1037  0.0059  0.0766   0.0199  0.0594               0.1163   0.0000</t>
  </si>
  <si>
    <t xml:space="preserve"> 'pct')   -0.6630  0.0094  0.0969   0.0248  0.0699               0.1385   0.0750</t>
  </si>
  <si>
    <t xml:space="preserve"> 'ppm')  -0.2123  0.0086  0.0927   0.0239  0.0698               0.1444   0.0718</t>
  </si>
  <si>
    <t>INFO:root:GridSearchCV completed in 16.602602 seconds</t>
  </si>
  <si>
    <t>INFO:root:Best params: {'n_components':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</si>
</sst>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2" x14ac:knownFonts="1">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1" fillId="0" borderId="0" xfId="0" applyFont="1"/>
    <xf numFmtId="0" fontId="1" fillId="0" borderId="0" xfId="0" applyFont="1" applyAlignment="1">
      <alignment horizontal="center" vertical="center"/>
    </xf>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0" borderId="0" xfId="0" quotePrefix="1"/>
    <xf numFmtId="0" fontId="1" fillId="4" borderId="0" xfId="0" applyFont="1" applyFill="1"/>
    <xf numFmtId="0" fontId="1" fillId="4" borderId="1" xfId="0" applyFont="1" applyFill="1" applyBorder="1"/>
    <xf numFmtId="164" fontId="0" fillId="0" borderId="0" xfId="0" applyNumberFormat="1"/>
    <xf numFmtId="165" fontId="0" fillId="0" borderId="0" xfId="0" applyNumberFormat="1"/>
    <xf numFmtId="0" fontId="1" fillId="0" borderId="0" xfId="0" applyFont="1" applyAlignment="1">
      <alignment horizontal="center" vertical="center"/>
    </xf>
    <xf numFmtId="0" fontId="0" fillId="0" borderId="0" xfId="0" applyAlignment="1">
      <alignment horizontal="center"/>
    </xf>
  </cellXfs>
  <cellStyles count="1">
    <cellStyle name="Normal" xfId="0" builtinId="0"/>
  </cellStyles>
  <dxfs count="1">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3.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[results_final.xlsx]PCA Performance!PivotTable2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'PCA Performance'!$B$5:$B$6</c:f>
              <c:strCache>
                <c:ptCount val="1"/>
                <c:pt idx="0">
                  <c:v>dried</c:v>
                </c:pt>
              </c:strCache>
            </c:strRef>
          </c:tx>
          <c:spPr>
            <a:ln w="28575" cap="rnd">
              <a:solidFill>
                <a:schemeClr val="accent1"/>
              </a:solidFill>
              <a:round/>
            </a:ln>
            <a:effectLst/>
          </c:spPr>
          <c:marker>
            <c:symbol val="none"/>
          </c:marker>
          <c:cat>
            <c:strRef>
              <c:f>'PCA Performance'!$A$7:$A$35</c:f>
              <c:strCache>
                <c:ptCount val="2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strCache>
            </c:strRef>
          </c:cat>
          <c:val>
            <c:numRef>
              <c:f>'PCA Performance'!$B$7:$B$35</c:f>
              <c:numCache>
                <c:formatCode>General</c:formatCode>
                <c:ptCount val="28"/>
                <c:pt idx="0">
                  <c:v>0.104597</c:v>
                </c:pt>
                <c:pt idx="1">
                  <c:v>0.10271</c:v>
                </c:pt>
                <c:pt idx="2">
                  <c:v>0.10115</c:v>
                </c:pt>
                <c:pt idx="3">
                  <c:v>0.10069</c:v>
                </c:pt>
                <c:pt idx="4">
                  <c:v>9.9740999999999996E-2</c:v>
                </c:pt>
                <c:pt idx="5">
                  <c:v>9.9367999999999998E-2</c:v>
                </c:pt>
                <c:pt idx="6">
                  <c:v>9.5424999999999996E-2</c:v>
                </c:pt>
                <c:pt idx="7">
                  <c:v>9.4897999999999996E-2</c:v>
                </c:pt>
                <c:pt idx="8">
                  <c:v>9.4658999999999993E-2</c:v>
                </c:pt>
                <c:pt idx="9">
                  <c:v>9.3170000000000003E-2</c:v>
                </c:pt>
                <c:pt idx="10">
                  <c:v>9.2311000000000004E-2</c:v>
                </c:pt>
                <c:pt idx="11">
                  <c:v>9.1277999999999998E-2</c:v>
                </c:pt>
                <c:pt idx="12">
                  <c:v>9.0534000000000003E-2</c:v>
                </c:pt>
                <c:pt idx="13">
                  <c:v>9.0092000000000005E-2</c:v>
                </c:pt>
                <c:pt idx="14">
                  <c:v>9.0159000000000003E-2</c:v>
                </c:pt>
                <c:pt idx="15">
                  <c:v>8.9570999999999998E-2</c:v>
                </c:pt>
                <c:pt idx="16">
                  <c:v>8.9577000000000004E-2</c:v>
                </c:pt>
                <c:pt idx="17">
                  <c:v>8.8936000000000001E-2</c:v>
                </c:pt>
                <c:pt idx="18">
                  <c:v>8.9033000000000001E-2</c:v>
                </c:pt>
                <c:pt idx="19">
                  <c:v>8.8040999999999994E-2</c:v>
                </c:pt>
                <c:pt idx="20">
                  <c:v>8.8220000000000007E-2</c:v>
                </c:pt>
                <c:pt idx="21">
                  <c:v>8.8281999999999999E-2</c:v>
                </c:pt>
                <c:pt idx="22">
                  <c:v>8.8590000000000002E-2</c:v>
                </c:pt>
                <c:pt idx="23">
                  <c:v>8.7959999999999997E-2</c:v>
                </c:pt>
                <c:pt idx="24">
                  <c:v>8.7359000000000006E-2</c:v>
                </c:pt>
                <c:pt idx="25">
                  <c:v>8.6513000000000007E-2</c:v>
                </c:pt>
                <c:pt idx="26">
                  <c:v>8.6657999999999999E-2</c:v>
                </c:pt>
                <c:pt idx="27">
                  <c:v>8.6641999999999997E-2</c:v>
                </c:pt>
              </c:numCache>
            </c:numRef>
          </c:val>
          <c:smooth val="0"/>
          <c:extLst>
            <c:ext xmlns:c16="http://schemas.microsoft.com/office/drawing/2014/chart" uri="{C3380CC4-5D6E-409C-BE32-E72D297353CC}">
              <c16:uniqueId val="{00000000-E1CB-4216-B653-1ED9CB6B3D62}"/>
            </c:ext>
          </c:extLst>
        </c:ser>
        <c:dLbls>
          <c:showLegendKey val="0"/>
          <c:showVal val="0"/>
          <c:showCatName val="0"/>
          <c:showSerName val="0"/>
          <c:showPercent val="0"/>
          <c:showBubbleSize val="0"/>
        </c:dLbls>
        <c:smooth val="0"/>
        <c:axId val="1082617600"/>
        <c:axId val="1082618080"/>
      </c:lineChart>
      <c:catAx>
        <c:axId val="10826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18080"/>
        <c:crosses val="autoZero"/>
        <c:auto val="1"/>
        <c:lblAlgn val="ctr"/>
        <c:lblOffset val="100"/>
        <c:noMultiLvlLbl val="0"/>
      </c:catAx>
      <c:valAx>
        <c:axId val="1082618080"/>
        <c:scaling>
          <c:orientation val="minMax"/>
          <c:min val="8.0000000000000016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1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[results_final.xlsx]Binning Performance!PivotTable3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'Binning Performance'!$B$4:$B$5</c:f>
              <c:strCache>
                <c:ptCount val="1"/>
                <c:pt idx="0">
                  <c:v>dried</c:v>
                </c:pt>
              </c:strCache>
            </c:strRef>
          </c:tx>
          <c:spPr>
            <a:ln w="28575" cap="rnd">
              <a:solidFill>
                <a:schemeClr val="accent1"/>
              </a:solidFill>
              <a:round/>
            </a:ln>
            <a:effectLst/>
          </c:spPr>
          <c:marker>
            <c:symbol val="none"/>
          </c:marker>
          <c:cat>
            <c:strRef>
              <c:f>'Binning Performance'!$A$6:$A$85</c:f>
              <c:strCache>
                <c:ptCount val="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strCache>
            </c:strRef>
          </c:cat>
          <c:val>
            <c:numRef>
              <c:f>'Binning Performance'!$B$6:$B$85</c:f>
              <c:numCache>
                <c:formatCode>General</c:formatCode>
                <c:ptCount val="79"/>
                <c:pt idx="0">
                  <c:v>0.205126</c:v>
                </c:pt>
                <c:pt idx="1">
                  <c:v>0.20474800000000001</c:v>
                </c:pt>
                <c:pt idx="2">
                  <c:v>0.21059900000000001</c:v>
                </c:pt>
                <c:pt idx="3">
                  <c:v>0.22012300000000001</c:v>
                </c:pt>
                <c:pt idx="4">
                  <c:v>0.244121</c:v>
                </c:pt>
                <c:pt idx="5">
                  <c:v>0.29522599999999999</c:v>
                </c:pt>
                <c:pt idx="6">
                  <c:v>0.380019</c:v>
                </c:pt>
                <c:pt idx="7">
                  <c:v>1.331464</c:v>
                </c:pt>
                <c:pt idx="8">
                  <c:v>0.29967500000000002</c:v>
                </c:pt>
                <c:pt idx="9">
                  <c:v>0.193049</c:v>
                </c:pt>
                <c:pt idx="10">
                  <c:v>0.16161400000000001</c:v>
                </c:pt>
                <c:pt idx="11">
                  <c:v>0.138596</c:v>
                </c:pt>
                <c:pt idx="12">
                  <c:v>0.125884</c:v>
                </c:pt>
                <c:pt idx="13">
                  <c:v>0.115865</c:v>
                </c:pt>
                <c:pt idx="14">
                  <c:v>0.107811</c:v>
                </c:pt>
                <c:pt idx="15">
                  <c:v>0.106476</c:v>
                </c:pt>
                <c:pt idx="16">
                  <c:v>0.103326</c:v>
                </c:pt>
                <c:pt idx="17">
                  <c:v>9.8218E-2</c:v>
                </c:pt>
                <c:pt idx="18">
                  <c:v>9.6795999999999993E-2</c:v>
                </c:pt>
                <c:pt idx="19">
                  <c:v>9.7112000000000004E-2</c:v>
                </c:pt>
                <c:pt idx="20">
                  <c:v>9.4645000000000007E-2</c:v>
                </c:pt>
                <c:pt idx="21">
                  <c:v>9.1717999999999994E-2</c:v>
                </c:pt>
                <c:pt idx="22">
                  <c:v>9.2865000000000003E-2</c:v>
                </c:pt>
                <c:pt idx="23">
                  <c:v>9.1491000000000003E-2</c:v>
                </c:pt>
                <c:pt idx="24">
                  <c:v>9.1202000000000005E-2</c:v>
                </c:pt>
                <c:pt idx="25">
                  <c:v>9.0586E-2</c:v>
                </c:pt>
                <c:pt idx="26">
                  <c:v>8.8693999999999995E-2</c:v>
                </c:pt>
                <c:pt idx="27">
                  <c:v>8.8925000000000004E-2</c:v>
                </c:pt>
                <c:pt idx="28">
                  <c:v>8.8544999999999999E-2</c:v>
                </c:pt>
                <c:pt idx="29">
                  <c:v>8.8915999999999995E-2</c:v>
                </c:pt>
                <c:pt idx="30">
                  <c:v>8.8158E-2</c:v>
                </c:pt>
                <c:pt idx="31">
                  <c:v>8.7297E-2</c:v>
                </c:pt>
                <c:pt idx="32">
                  <c:v>8.8245000000000004E-2</c:v>
                </c:pt>
                <c:pt idx="33">
                  <c:v>8.6921999999999999E-2</c:v>
                </c:pt>
                <c:pt idx="34">
                  <c:v>8.6942000000000005E-2</c:v>
                </c:pt>
                <c:pt idx="35">
                  <c:v>8.5382E-2</c:v>
                </c:pt>
                <c:pt idx="36">
                  <c:v>8.7419999999999998E-2</c:v>
                </c:pt>
                <c:pt idx="37">
                  <c:v>8.6299000000000001E-2</c:v>
                </c:pt>
                <c:pt idx="38">
                  <c:v>8.5824999999999999E-2</c:v>
                </c:pt>
                <c:pt idx="39">
                  <c:v>8.5591E-2</c:v>
                </c:pt>
                <c:pt idx="40">
                  <c:v>8.6495000000000002E-2</c:v>
                </c:pt>
                <c:pt idx="41">
                  <c:v>8.5253999999999996E-2</c:v>
                </c:pt>
                <c:pt idx="42">
                  <c:v>8.5664000000000004E-2</c:v>
                </c:pt>
                <c:pt idx="43">
                  <c:v>8.6594000000000004E-2</c:v>
                </c:pt>
                <c:pt idx="44">
                  <c:v>8.7357000000000004E-2</c:v>
                </c:pt>
                <c:pt idx="45">
                  <c:v>8.6299000000000001E-2</c:v>
                </c:pt>
                <c:pt idx="46">
                  <c:v>8.6287000000000003E-2</c:v>
                </c:pt>
                <c:pt idx="47">
                  <c:v>8.8267999999999999E-2</c:v>
                </c:pt>
                <c:pt idx="48">
                  <c:v>8.5363999999999995E-2</c:v>
                </c:pt>
                <c:pt idx="49">
                  <c:v>8.6236999999999994E-2</c:v>
                </c:pt>
                <c:pt idx="50">
                  <c:v>8.5371000000000002E-2</c:v>
                </c:pt>
                <c:pt idx="51">
                  <c:v>8.7248000000000006E-2</c:v>
                </c:pt>
                <c:pt idx="52">
                  <c:v>8.5315000000000002E-2</c:v>
                </c:pt>
                <c:pt idx="53">
                  <c:v>8.7443999999999994E-2</c:v>
                </c:pt>
                <c:pt idx="54">
                  <c:v>8.6935999999999999E-2</c:v>
                </c:pt>
                <c:pt idx="55">
                  <c:v>8.7026999999999993E-2</c:v>
                </c:pt>
                <c:pt idx="56">
                  <c:v>8.6517999999999998E-2</c:v>
                </c:pt>
                <c:pt idx="57">
                  <c:v>8.6255999999999999E-2</c:v>
                </c:pt>
                <c:pt idx="58">
                  <c:v>8.6531999999999998E-2</c:v>
                </c:pt>
                <c:pt idx="59">
                  <c:v>8.5583999999999993E-2</c:v>
                </c:pt>
                <c:pt idx="60">
                  <c:v>8.6153999999999994E-2</c:v>
                </c:pt>
                <c:pt idx="61">
                  <c:v>8.7078000000000003E-2</c:v>
                </c:pt>
                <c:pt idx="62">
                  <c:v>8.6328000000000002E-2</c:v>
                </c:pt>
                <c:pt idx="63">
                  <c:v>8.6813000000000001E-2</c:v>
                </c:pt>
                <c:pt idx="64">
                  <c:v>8.7476999999999999E-2</c:v>
                </c:pt>
                <c:pt idx="65">
                  <c:v>8.8249999999999995E-2</c:v>
                </c:pt>
                <c:pt idx="66">
                  <c:v>8.7179999999999994E-2</c:v>
                </c:pt>
                <c:pt idx="67">
                  <c:v>8.7494000000000002E-2</c:v>
                </c:pt>
                <c:pt idx="68">
                  <c:v>8.8390999999999997E-2</c:v>
                </c:pt>
                <c:pt idx="69">
                  <c:v>8.7577000000000002E-2</c:v>
                </c:pt>
                <c:pt idx="70">
                  <c:v>8.6971999999999994E-2</c:v>
                </c:pt>
                <c:pt idx="71">
                  <c:v>8.7960999999999998E-2</c:v>
                </c:pt>
                <c:pt idx="72">
                  <c:v>8.7251999999999996E-2</c:v>
                </c:pt>
                <c:pt idx="73">
                  <c:v>8.6785000000000001E-2</c:v>
                </c:pt>
                <c:pt idx="74">
                  <c:v>8.7297E-2</c:v>
                </c:pt>
                <c:pt idx="75">
                  <c:v>8.7721999999999994E-2</c:v>
                </c:pt>
                <c:pt idx="76">
                  <c:v>8.7044999999999997E-2</c:v>
                </c:pt>
                <c:pt idx="77">
                  <c:v>8.7265999999999996E-2</c:v>
                </c:pt>
                <c:pt idx="78">
                  <c:v>8.7619000000000002E-2</c:v>
                </c:pt>
              </c:numCache>
            </c:numRef>
          </c:val>
          <c:smooth val="0"/>
          <c:extLst>
            <c:ext xmlns:c16="http://schemas.microsoft.com/office/drawing/2014/chart" uri="{C3380CC4-5D6E-409C-BE32-E72D297353CC}">
              <c16:uniqueId val="{00000000-6543-4452-8B31-E1BE47BE900F}"/>
            </c:ext>
          </c:extLst>
        </c:ser>
        <c:ser>
          <c:idx val="1"/>
          <c:order val="1"/>
          <c:tx>
            <c:strRef>
              <c:f>'Binning Performance'!$C$4:$C$5</c:f>
              <c:strCache>
                <c:ptCount val="1"/>
                <c:pt idx="0">
                  <c:v>fresh</c:v>
                </c:pt>
              </c:strCache>
            </c:strRef>
          </c:tx>
          <c:spPr>
            <a:ln w="28575" cap="rnd">
              <a:solidFill>
                <a:schemeClr val="accent2"/>
              </a:solidFill>
              <a:round/>
            </a:ln>
            <a:effectLst/>
          </c:spPr>
          <c:marker>
            <c:symbol val="none"/>
          </c:marker>
          <c:cat>
            <c:strRef>
              <c:f>'Binning Performance'!$A$6:$A$85</c:f>
              <c:strCache>
                <c:ptCount val="7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strCache>
            </c:strRef>
          </c:cat>
          <c:val>
            <c:numRef>
              <c:f>'Binning Performance'!$C$6:$C$85</c:f>
              <c:numCache>
                <c:formatCode>General</c:formatCode>
                <c:ptCount val="79"/>
                <c:pt idx="0">
                  <c:v>0.17233200000000001</c:v>
                </c:pt>
                <c:pt idx="1">
                  <c:v>0.174957</c:v>
                </c:pt>
                <c:pt idx="2">
                  <c:v>0.179588</c:v>
                </c:pt>
                <c:pt idx="3">
                  <c:v>0.18636800000000001</c:v>
                </c:pt>
                <c:pt idx="4">
                  <c:v>0.19487699999999999</c:v>
                </c:pt>
                <c:pt idx="5">
                  <c:v>0.208395</c:v>
                </c:pt>
                <c:pt idx="6">
                  <c:v>0.22223100000000001</c:v>
                </c:pt>
                <c:pt idx="7">
                  <c:v>0.250473</c:v>
                </c:pt>
                <c:pt idx="8">
                  <c:v>0.290217</c:v>
                </c:pt>
                <c:pt idx="9">
                  <c:v>0.39421600000000001</c:v>
                </c:pt>
                <c:pt idx="10">
                  <c:v>0.70987699999999998</c:v>
                </c:pt>
                <c:pt idx="11">
                  <c:v>0.299375</c:v>
                </c:pt>
                <c:pt idx="12">
                  <c:v>0.22547500000000001</c:v>
                </c:pt>
                <c:pt idx="13">
                  <c:v>0.181672</c:v>
                </c:pt>
                <c:pt idx="14">
                  <c:v>0.16284699999999999</c:v>
                </c:pt>
                <c:pt idx="15">
                  <c:v>0.148809</c:v>
                </c:pt>
                <c:pt idx="16">
                  <c:v>0.141656</c:v>
                </c:pt>
                <c:pt idx="17">
                  <c:v>0.13353200000000001</c:v>
                </c:pt>
                <c:pt idx="18">
                  <c:v>0.13290099999999999</c:v>
                </c:pt>
                <c:pt idx="19">
                  <c:v>0.12894700000000001</c:v>
                </c:pt>
                <c:pt idx="20">
                  <c:v>0.12914999999999999</c:v>
                </c:pt>
                <c:pt idx="21">
                  <c:v>0.117587</c:v>
                </c:pt>
                <c:pt idx="22">
                  <c:v>0.11783100000000001</c:v>
                </c:pt>
                <c:pt idx="23">
                  <c:v>0.118202</c:v>
                </c:pt>
                <c:pt idx="24">
                  <c:v>0.1167</c:v>
                </c:pt>
                <c:pt idx="25">
                  <c:v>0.112386</c:v>
                </c:pt>
                <c:pt idx="26">
                  <c:v>0.112511</c:v>
                </c:pt>
                <c:pt idx="27">
                  <c:v>0.10945299999999999</c:v>
                </c:pt>
                <c:pt idx="28">
                  <c:v>0.10775899999999999</c:v>
                </c:pt>
                <c:pt idx="29">
                  <c:v>0.108471</c:v>
                </c:pt>
                <c:pt idx="30">
                  <c:v>0.105603</c:v>
                </c:pt>
                <c:pt idx="31">
                  <c:v>0.107847</c:v>
                </c:pt>
                <c:pt idx="32">
                  <c:v>0.10478700000000001</c:v>
                </c:pt>
                <c:pt idx="33">
                  <c:v>0.106658</c:v>
                </c:pt>
                <c:pt idx="34">
                  <c:v>0.10585799999999999</c:v>
                </c:pt>
                <c:pt idx="35">
                  <c:v>0.107431</c:v>
                </c:pt>
                <c:pt idx="36">
                  <c:v>0.10523299999999999</c:v>
                </c:pt>
                <c:pt idx="37">
                  <c:v>0.10420699999999999</c:v>
                </c:pt>
                <c:pt idx="38">
                  <c:v>0.101274</c:v>
                </c:pt>
                <c:pt idx="39">
                  <c:v>0.10499699999999999</c:v>
                </c:pt>
                <c:pt idx="40">
                  <c:v>0.103989</c:v>
                </c:pt>
                <c:pt idx="41">
                  <c:v>0.105531</c:v>
                </c:pt>
                <c:pt idx="42">
                  <c:v>0.10736999999999999</c:v>
                </c:pt>
                <c:pt idx="43">
                  <c:v>0.106545</c:v>
                </c:pt>
                <c:pt idx="44">
                  <c:v>0.101283</c:v>
                </c:pt>
                <c:pt idx="45">
                  <c:v>0.104667</c:v>
                </c:pt>
                <c:pt idx="46">
                  <c:v>0.105507</c:v>
                </c:pt>
                <c:pt idx="47">
                  <c:v>0.10402699999999999</c:v>
                </c:pt>
                <c:pt idx="48">
                  <c:v>0.103106</c:v>
                </c:pt>
                <c:pt idx="49">
                  <c:v>0.103283</c:v>
                </c:pt>
                <c:pt idx="50">
                  <c:v>0.104113</c:v>
                </c:pt>
                <c:pt idx="51">
                  <c:v>0.10435700000000001</c:v>
                </c:pt>
                <c:pt idx="52">
                  <c:v>0.104036</c:v>
                </c:pt>
                <c:pt idx="53">
                  <c:v>0.101504</c:v>
                </c:pt>
                <c:pt idx="54">
                  <c:v>0.104216</c:v>
                </c:pt>
                <c:pt idx="55">
                  <c:v>0.10369</c:v>
                </c:pt>
                <c:pt idx="56">
                  <c:v>0.104835</c:v>
                </c:pt>
                <c:pt idx="57">
                  <c:v>0.10581400000000001</c:v>
                </c:pt>
                <c:pt idx="58">
                  <c:v>0.104544</c:v>
                </c:pt>
                <c:pt idx="59">
                  <c:v>0.102093</c:v>
                </c:pt>
                <c:pt idx="60">
                  <c:v>0.104479</c:v>
                </c:pt>
                <c:pt idx="61">
                  <c:v>0.105127</c:v>
                </c:pt>
                <c:pt idx="62">
                  <c:v>0.104881</c:v>
                </c:pt>
                <c:pt idx="63">
                  <c:v>0.103323</c:v>
                </c:pt>
                <c:pt idx="64">
                  <c:v>0.10507900000000001</c:v>
                </c:pt>
                <c:pt idx="65">
                  <c:v>0.104076</c:v>
                </c:pt>
                <c:pt idx="66">
                  <c:v>0.10380399999999999</c:v>
                </c:pt>
                <c:pt idx="67">
                  <c:v>0.105521</c:v>
                </c:pt>
                <c:pt idx="68">
                  <c:v>0.10477</c:v>
                </c:pt>
                <c:pt idx="69">
                  <c:v>0.105089</c:v>
                </c:pt>
                <c:pt idx="70">
                  <c:v>0.104837</c:v>
                </c:pt>
                <c:pt idx="71">
                  <c:v>0.105563</c:v>
                </c:pt>
                <c:pt idx="72">
                  <c:v>0.104355</c:v>
                </c:pt>
                <c:pt idx="73">
                  <c:v>0.10387</c:v>
                </c:pt>
                <c:pt idx="74">
                  <c:v>0.103589</c:v>
                </c:pt>
                <c:pt idx="75">
                  <c:v>0.10470400000000001</c:v>
                </c:pt>
                <c:pt idx="76">
                  <c:v>0.10408100000000001</c:v>
                </c:pt>
                <c:pt idx="77">
                  <c:v>0.101217</c:v>
                </c:pt>
                <c:pt idx="78">
                  <c:v>0.102316</c:v>
                </c:pt>
              </c:numCache>
            </c:numRef>
          </c:val>
          <c:smooth val="0"/>
          <c:extLst>
            <c:ext xmlns:c16="http://schemas.microsoft.com/office/drawing/2014/chart" uri="{C3380CC4-5D6E-409C-BE32-E72D297353CC}">
              <c16:uniqueId val="{00000002-6543-4452-8B31-E1BE47BE900F}"/>
            </c:ext>
          </c:extLst>
        </c:ser>
        <c:dLbls>
          <c:showLegendKey val="0"/>
          <c:showVal val="0"/>
          <c:showCatName val="0"/>
          <c:showSerName val="0"/>
          <c:showPercent val="0"/>
          <c:showBubbleSize val="0"/>
        </c:dLbls>
        <c:smooth val="0"/>
        <c:axId val="904151152"/>
        <c:axId val="835869120"/>
      </c:lineChart>
      <c:catAx>
        <c:axId val="9041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69120"/>
        <c:crosses val="autoZero"/>
        <c:auto val="1"/>
        <c:lblAlgn val="ctr"/>
        <c:lblOffset val="100"/>
        <c:noMultiLvlLbl val="0"/>
      </c:catAx>
      <c:valAx>
        <c:axId val="83586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5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E59D6489-5C3E-A621-A129-E457B8E30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14</xdr:col>
      <xdr:colOff>502920</xdr:colOff>
      <xdr:row>21</xdr:row>
      <xdr:rowOff>152400</xdr:rowOff>
    </xdr:to>
    <xdr:graphicFrame macro="">
      <xdr:nvGraphicFramePr>
        <xdr:cNvPr id="2" name="Chart 1">
          <a:extLst>
            <a:ext uri="{FF2B5EF4-FFF2-40B4-BE49-F238E27FC236}">
              <a16:creationId xmlns:a16="http://schemas.microsoft.com/office/drawing/2014/main" id="{4FE8E8AF-41BD-A71F-2889-4C0CE349C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1160145</xdr:colOff>
      <xdr:row>3</xdr:row>
      <xdr:rowOff>53341</xdr:rowOff>
    </xdr:from>
    <xdr:to>
      <xdr:col>18</xdr:col>
      <xdr:colOff>560070</xdr:colOff>
      <xdr:row>12</xdr:row>
      <xdr:rowOff>1</xdr:rowOff>
    </xdr:to>
    <mc:AlternateContent xmlns:mc="http://schemas.openxmlformats.org/markup-compatibility/2006" xmlns:sle15="http://schemas.microsoft.com/office/drawing/2012/slicer">
      <mc:Choice Requires="sle15">
        <xdr:graphicFrame macro="">
          <xdr:nvGraphicFramePr>
            <xdr:cNvPr id="4" name="Model">
              <a:extLst>
                <a:ext uri="{FF2B5EF4-FFF2-40B4-BE49-F238E27FC236}">
                  <a16:creationId xmlns:a16="http://schemas.microsoft.com/office/drawing/2014/main" id="{15CA0AC6-38D3-34B4-BA9B-88EB1EA07A56}"/>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2588240" y="609601"/>
              <a:ext cx="1828800" cy="158496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1148715</xdr:colOff>
      <xdr:row>12</xdr:row>
      <xdr:rowOff>64771</xdr:rowOff>
    </xdr:from>
    <xdr:to>
      <xdr:col>18</xdr:col>
      <xdr:colOff>548640</xdr:colOff>
      <xdr:row>17</xdr:row>
      <xdr:rowOff>129541</xdr:rowOff>
    </xdr:to>
    <mc:AlternateContent xmlns:mc="http://schemas.openxmlformats.org/markup-compatibility/2006" xmlns:sle15="http://schemas.microsoft.com/office/drawing/2012/slicer">
      <mc:Choice Requires="sle15">
        <xdr:graphicFrame macro="">
          <xdr:nvGraphicFramePr>
            <xdr:cNvPr id="5" name="leaf_state">
              <a:extLst>
                <a:ext uri="{FF2B5EF4-FFF2-40B4-BE49-F238E27FC236}">
                  <a16:creationId xmlns:a16="http://schemas.microsoft.com/office/drawing/2014/main" id="{F4F07B58-29C4-81BE-DE63-6651EC4862CC}"/>
                </a:ext>
              </a:extLst>
            </xdr:cNvPr>
            <xdr:cNvGraphicFramePr/>
          </xdr:nvGraphicFramePr>
          <xdr:xfrm>
            <a:off x="0" y="0"/>
            <a:ext cx="0" cy="0"/>
          </xdr:xfrm>
          <a:graphic>
            <a:graphicData uri="http://schemas.microsoft.com/office/drawing/2010/slicer">
              <sle:slicer xmlns:sle="http://schemas.microsoft.com/office/drawing/2010/slicer" name="leaf_state"/>
            </a:graphicData>
          </a:graphic>
        </xdr:graphicFrame>
      </mc:Choice>
      <mc:Fallback xmlns="">
        <xdr:sp macro="" textlink="">
          <xdr:nvSpPr>
            <xdr:cNvPr id="0" name=""/>
            <xdr:cNvSpPr>
              <a:spLocks noTextEdit="1"/>
            </xdr:cNvSpPr>
          </xdr:nvSpPr>
          <xdr:spPr>
            <a:xfrm>
              <a:off x="12580620" y="2263141"/>
              <a:ext cx="1828800" cy="98298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1171575</xdr:colOff>
      <xdr:row>18</xdr:row>
      <xdr:rowOff>49531</xdr:rowOff>
    </xdr:from>
    <xdr:to>
      <xdr:col>18</xdr:col>
      <xdr:colOff>571500</xdr:colOff>
      <xdr:row>26</xdr:row>
      <xdr:rowOff>129541</xdr:rowOff>
    </xdr:to>
    <mc:AlternateContent xmlns:mc="http://schemas.openxmlformats.org/markup-compatibility/2006" xmlns:sle15="http://schemas.microsoft.com/office/drawing/2012/slicer">
      <mc:Choice Requires="sle15">
        <xdr:graphicFrame macro="">
          <xdr:nvGraphicFramePr>
            <xdr:cNvPr id="6" name="remove_outliers">
              <a:extLst>
                <a:ext uri="{FF2B5EF4-FFF2-40B4-BE49-F238E27FC236}">
                  <a16:creationId xmlns:a16="http://schemas.microsoft.com/office/drawing/2014/main" id="{0D63A765-09A5-7FD0-9682-2DBDED27FE5B}"/>
                </a:ext>
              </a:extLst>
            </xdr:cNvPr>
            <xdr:cNvGraphicFramePr/>
          </xdr:nvGraphicFramePr>
          <xdr:xfrm>
            <a:off x="0" y="0"/>
            <a:ext cx="0" cy="0"/>
          </xdr:xfrm>
          <a:graphic>
            <a:graphicData uri="http://schemas.microsoft.com/office/drawing/2010/slicer">
              <sle:slicer xmlns:sle="http://schemas.microsoft.com/office/drawing/2010/slicer" name="remove_outliers"/>
            </a:graphicData>
          </a:graphic>
        </xdr:graphicFrame>
      </mc:Choice>
      <mc:Fallback xmlns="">
        <xdr:sp macro="" textlink="">
          <xdr:nvSpPr>
            <xdr:cNvPr id="0" name=""/>
            <xdr:cNvSpPr>
              <a:spLocks noTextEdit="1"/>
            </xdr:cNvSpPr>
          </xdr:nvSpPr>
          <xdr:spPr>
            <a:xfrm>
              <a:off x="12595860" y="3337561"/>
              <a:ext cx="1828800" cy="154686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1186815</xdr:colOff>
      <xdr:row>27</xdr:row>
      <xdr:rowOff>53341</xdr:rowOff>
    </xdr:from>
    <xdr:to>
      <xdr:col>18</xdr:col>
      <xdr:colOff>586740</xdr:colOff>
      <xdr:row>35</xdr:row>
      <xdr:rowOff>114301</xdr:rowOff>
    </xdr:to>
    <mc:AlternateContent xmlns:mc="http://schemas.openxmlformats.org/markup-compatibility/2006" xmlns:sle15="http://schemas.microsoft.com/office/drawing/2012/slicer">
      <mc:Choice Requires="sle15">
        <xdr:graphicFrame macro="">
          <xdr:nvGraphicFramePr>
            <xdr:cNvPr id="7" name="TargetScaler">
              <a:extLst>
                <a:ext uri="{FF2B5EF4-FFF2-40B4-BE49-F238E27FC236}">
                  <a16:creationId xmlns:a16="http://schemas.microsoft.com/office/drawing/2014/main" id="{8DDD789F-6624-3ABA-9457-894C1F9BDE95}"/>
                </a:ext>
              </a:extLst>
            </xdr:cNvPr>
            <xdr:cNvGraphicFramePr/>
          </xdr:nvGraphicFramePr>
          <xdr:xfrm>
            <a:off x="0" y="0"/>
            <a:ext cx="0" cy="0"/>
          </xdr:xfrm>
          <a:graphic>
            <a:graphicData uri="http://schemas.microsoft.com/office/drawing/2010/slicer">
              <sle:slicer xmlns:sle="http://schemas.microsoft.com/office/drawing/2010/slicer" name="TargetScaler"/>
            </a:graphicData>
          </a:graphic>
        </xdr:graphicFrame>
      </mc:Choice>
      <mc:Fallback xmlns="">
        <xdr:sp macro="" textlink="">
          <xdr:nvSpPr>
            <xdr:cNvPr id="0" name=""/>
            <xdr:cNvSpPr>
              <a:spLocks noTextEdit="1"/>
            </xdr:cNvSpPr>
          </xdr:nvSpPr>
          <xdr:spPr>
            <a:xfrm>
              <a:off x="12618720" y="4991101"/>
              <a:ext cx="1828800" cy="1524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s Duncan" refreshedDate="45751.393162962966" createdVersion="8" refreshedVersion="8" minRefreshableVersion="3" recordCount="445" xr:uid="{B9278360-A0AC-455D-926D-49837D388B2A}">
  <cacheSource type="worksheet">
    <worksheetSource name="Table1"/>
  </cacheSource>
  <cacheFields count="17">
    <cacheField name="Model" numFmtId="0">
      <sharedItems count="4">
        <s v="MTElasticNet"/>
        <s v="MTLasso"/>
        <s v="PLSRegression"/>
        <s v="Univariate"/>
      </sharedItems>
    </cacheField>
    <cacheField name="leaf_state" numFmtId="0">
      <sharedItems count="2">
        <s v="dried"/>
        <s v="fresh"/>
      </sharedItems>
    </cacheField>
    <cacheField name="remove_outliers" numFmtId="0">
      <sharedItems count="4">
        <s v="none"/>
        <s v="both"/>
        <s v="targets"/>
        <s v="features"/>
      </sharedItems>
    </cacheField>
    <cacheField name="TargetScaler" numFmtId="0">
      <sharedItems/>
    </cacheField>
    <cacheField name="peak extractor" numFmtId="0">
      <sharedItems containsBlank="1" containsMixedTypes="1" containsNumber="1" containsInteger="1" minValue="1000" maxValue="10000000"/>
    </cacheField>
    <cacheField name="lam" numFmtId="0">
      <sharedItems containsMixedTypes="1" containsNumber="1" minValue="1E-3" maxValue="10000000" count="9">
        <s v="none"/>
        <n v="1000"/>
        <n v="10000"/>
        <n v="100000"/>
        <n v="1000000"/>
        <n v="10000000"/>
        <n v="1E-3"/>
        <n v="0.01"/>
        <n v="0.1"/>
      </sharedItems>
    </cacheField>
    <cacheField name="p" numFmtId="0">
      <sharedItems containsMixedTypes="1" containsNumber="1" minValue="1E-3" maxValue="5"/>
    </cacheField>
    <cacheField name="n" numFmtId="0">
      <sharedItems containsMixedTypes="1" containsNumber="1" containsInteger="1" minValue="2" maxValue="5"/>
    </cacheField>
    <cacheField name="poly_order" numFmtId="0">
      <sharedItems containsMixedTypes="1" containsNumber="1" containsInteger="1" minValue="2" maxValue="4"/>
    </cacheField>
    <cacheField name="mean_based" numFmtId="0">
      <sharedItems containsMixedTypes="1" containsNumber="1" containsInteger="1" minValue="2" maxValue="77"/>
    </cacheField>
    <cacheField name="pca" numFmtId="0">
      <sharedItems containsMixedTypes="1" containsNumber="1" containsInteger="1" minValue="2" maxValue="77" count="36">
        <s v="none"/>
        <n v="2"/>
        <n v="10"/>
        <n v="20"/>
        <n v="30"/>
        <n v="40"/>
        <n v="50"/>
        <n v="60"/>
        <n v="70"/>
        <n v="77"/>
        <n v="58"/>
        <n v="4"/>
        <n v="6"/>
        <n v="8"/>
        <n v="12"/>
        <n v="14"/>
        <n v="3"/>
        <n v="5"/>
        <n v="7"/>
        <n v="9"/>
        <n v="11"/>
        <n v="13"/>
        <n v="15"/>
        <n v="16"/>
        <n v="17"/>
        <n v="18"/>
        <n v="19"/>
        <n v="21"/>
        <n v="22"/>
        <n v="23"/>
        <n v="24"/>
        <n v="25"/>
        <n v="26"/>
        <n v="27"/>
        <n v="28"/>
        <n v="29"/>
      </sharedItems>
    </cacheField>
    <cacheField name="binning" numFmtId="0">
      <sharedItems containsBlank="1" containsMixedTypes="1" containsNumber="1" containsInteger="1" minValue="1" maxValue="100" count="82">
        <s v="none"/>
        <n v="2"/>
        <n v="4"/>
        <n v="6"/>
        <n v="8"/>
        <n v="10"/>
        <n v="12"/>
        <n v="14"/>
        <n v="16"/>
        <n v="18"/>
        <n v="30"/>
        <n v="50"/>
        <n v="100"/>
        <m/>
        <n v="5"/>
        <n v="20"/>
        <n v="1"/>
        <n v="3"/>
        <n v="7"/>
        <n v="9"/>
        <n v="11"/>
        <n v="13"/>
        <n v="15"/>
        <n v="17"/>
        <n v="19"/>
        <n v="21"/>
        <n v="22"/>
        <n v="23"/>
        <n v="24"/>
        <n v="25"/>
        <n v="26"/>
        <n v="27"/>
        <n v="28"/>
        <n v="29"/>
        <n v="31"/>
        <n v="32"/>
        <n v="33"/>
        <n v="34"/>
        <n v="35"/>
        <n v="36"/>
        <n v="37"/>
        <n v="38"/>
        <n v="39"/>
        <n v="40"/>
        <n v="41"/>
        <n v="42"/>
        <n v="43"/>
        <n v="44"/>
        <n v="45"/>
        <n v="46"/>
        <n v="47"/>
        <n v="48"/>
        <n v="49"/>
        <n v="51"/>
        <n v="52"/>
        <n v="53"/>
        <n v="54"/>
        <n v="55"/>
        <n v="56"/>
        <n v="57"/>
        <n v="58"/>
        <n v="59"/>
        <n v="60"/>
        <n v="61"/>
        <n v="62"/>
        <n v="63"/>
        <n v="64"/>
        <n v="65"/>
        <n v="66"/>
        <n v="67"/>
        <n v="68"/>
        <n v="69"/>
        <n v="70"/>
        <n v="71"/>
        <n v="72"/>
        <n v="73"/>
        <n v="74"/>
        <n v="75"/>
        <n v="76"/>
        <n v="77"/>
        <n v="78"/>
        <n v="79"/>
      </sharedItems>
    </cacheField>
    <cacheField name="alpha" numFmtId="0">
      <sharedItems containsBlank="1" containsMixedTypes="1" containsNumber="1" minValue="9.9999999999999995E-7" maxValue="0.01"/>
    </cacheField>
    <cacheField name="l1_ratio" numFmtId="0">
      <sharedItems containsString="0" containsBlank="1" containsNumber="1" minValue="0.1" maxValue="0.6"/>
    </cacheField>
    <cacheField name="max_iter" numFmtId="0">
      <sharedItems containsString="0" containsBlank="1" containsNumber="1" containsInteger="1" minValue="1000" maxValue="10000"/>
    </cacheField>
    <cacheField name="n_components" numFmtId="0">
      <sharedItems containsBlank="1"/>
    </cacheField>
    <cacheField name="avg_val_rsme" numFmtId="0">
      <sharedItems containsSemiMixedTypes="0" containsString="0" containsNumber="1" minValue="8.1100000000000005E-2" maxValue="110.4726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s Duncan" refreshedDate="45759.495818402778" createdVersion="8" refreshedVersion="8" minRefreshableVersion="3" recordCount="130" xr:uid="{3A0B81DB-BB5E-459F-9915-1163AADB3CC7}">
  <cacheSource type="worksheet">
    <worksheetSource ref="A1:K131" sheet="Final by Element"/>
  </cacheSource>
  <cacheFields count="11">
    <cacheField name="model" numFmtId="0">
      <sharedItems count="5">
        <s v="MLR"/>
        <s v="MTL"/>
        <s v="MTEN"/>
        <s v="PLS"/>
        <s v="RF"/>
      </sharedItems>
    </cacheField>
    <cacheField name="sample_mode" numFmtId="0">
      <sharedItems count="2">
        <s v="Dried"/>
        <s v="Fresh"/>
      </sharedItems>
    </cacheField>
    <cacheField name="element" numFmtId="0">
      <sharedItems count="13">
        <s v="Al"/>
        <s v="B"/>
        <s v="Ca"/>
        <s v="Cu"/>
        <s v="Fe"/>
        <s v="Mg"/>
        <s v="Mn"/>
        <s v="N"/>
        <s v="P"/>
        <s v="K"/>
        <s v="Na"/>
        <s v="S"/>
        <s v="Zn"/>
      </sharedItems>
    </cacheField>
    <cacheField name="unit" numFmtId="0">
      <sharedItems/>
    </cacheField>
    <cacheField name="r2" numFmtId="0">
      <sharedItems containsSemiMixedTypes="0" containsString="0" containsNumber="1" minValue="-8.2721" maxValue="0.6149"/>
    </cacheField>
    <cacheField name="mse" numFmtId="0">
      <sharedItems containsSemiMixedTypes="0" containsString="0" containsNumber="1" minValue="3.5000000000000001E-3" maxValue="9.8799999999999999E-2"/>
    </cacheField>
    <cacheField name="rmse" numFmtId="0">
      <sharedItems containsSemiMixedTypes="0" containsString="0" containsNumber="1" minValue="5.8999999999999997E-2" maxValue="0.31440000000000001" count="98">
        <n v="7.5499999999999998E-2"/>
        <n v="6.7599999999999993E-2"/>
        <n v="8.9800000000000005E-2"/>
        <n v="0.1113"/>
        <n v="0.105"/>
        <n v="9.5299999999999996E-2"/>
        <n v="8.5199999999999998E-2"/>
        <n v="7.3300000000000004E-2"/>
        <n v="8.6300000000000002E-2"/>
        <n v="7.7299999999999994E-2"/>
        <n v="7.6300000000000007E-2"/>
        <n v="9.4899999999999998E-2"/>
        <n v="9.2299999999999993E-2"/>
        <n v="0.13650000000000001"/>
        <n v="0.24049999999999999"/>
        <n v="0.31440000000000001"/>
        <n v="0.1971"/>
        <n v="0.14729999999999999"/>
        <n v="0.1096"/>
        <n v="9.6000000000000002E-2"/>
        <n v="0.29039999999999999"/>
        <n v="0.1149"/>
        <n v="8.8499999999999995E-2"/>
        <n v="0.14369999999999999"/>
        <n v="0.21060000000000001"/>
        <n v="6.6100000000000006E-2"/>
        <n v="6.6799999999999998E-2"/>
        <n v="8.4400000000000003E-2"/>
        <n v="0.1191"/>
        <n v="9.7799999999999998E-2"/>
        <n v="9.3299999999999994E-2"/>
        <n v="8.8200000000000001E-2"/>
        <n v="8.1100000000000005E-2"/>
        <n v="8.7999999999999995E-2"/>
        <n v="7.5200000000000003E-2"/>
        <n v="7.85E-2"/>
        <n v="9.5799999999999996E-2"/>
        <n v="9.3899999999999997E-2"/>
        <n v="9.5500000000000002E-2"/>
        <n v="0.1103"/>
        <n v="0.1227"/>
        <n v="0.23899999999999999"/>
        <n v="0.13930000000000001"/>
        <n v="7.8200000000000006E-2"/>
        <n v="0.12280000000000001"/>
        <n v="0.14779999999999999"/>
        <n v="0.14430000000000001"/>
        <n v="8.1799999999999998E-2"/>
        <n v="7.8E-2"/>
        <n v="0.10580000000000001"/>
        <n v="8.0399999999999999E-2"/>
        <n v="6.4299999999999996E-2"/>
        <n v="6.7400000000000002E-2"/>
        <n v="8.5099999999999995E-2"/>
        <n v="0.1231"/>
        <n v="0.10100000000000001"/>
        <n v="9.1600000000000001E-2"/>
        <n v="0.1004"/>
        <n v="8.2199999999999995E-2"/>
        <n v="8.77E-2"/>
        <n v="7.1900000000000006E-2"/>
        <n v="7.6899999999999996E-2"/>
        <n v="9.11E-2"/>
        <n v="9.6299999999999997E-2"/>
        <n v="0.11260000000000001"/>
        <n v="9.2799999999999994E-2"/>
        <n v="0.18210000000000001"/>
        <n v="0.1318"/>
        <n v="0.127"/>
        <n v="9.8699999999999996E-2"/>
        <n v="0.2235"/>
        <n v="0.1598"/>
        <n v="0.1053"/>
        <n v="0.21560000000000001"/>
        <n v="0.21529999999999999"/>
        <n v="5.8999999999999997E-2"/>
        <n v="6.5000000000000002E-2"/>
        <n v="7.6799999999999993E-2"/>
        <n v="0.1174"/>
        <n v="9.5699999999999993E-2"/>
        <n v="9.1899999999999996E-2"/>
        <n v="0.1003"/>
        <n v="7.3800000000000004E-2"/>
        <n v="8.0600000000000005E-2"/>
        <n v="7.2599999999999998E-2"/>
        <n v="7.17E-2"/>
        <n v="9.2200000000000004E-2"/>
        <n v="9.0300000000000005E-2"/>
        <n v="8.3599999999999994E-2"/>
        <n v="0.21249999999999999"/>
        <n v="0.1075"/>
        <n v="8.3799999999999999E-2"/>
        <n v="0.1084"/>
        <n v="0.1082"/>
        <n v="8.5000000000000006E-2"/>
        <n v="7.1400000000000005E-2"/>
        <n v="8.4199999999999997E-2"/>
        <n v="8.7599999999999997E-2"/>
      </sharedItems>
    </cacheField>
    <cacheField name="rrmse" numFmtId="0">
      <sharedItems containsSemiMixedTypes="0" containsString="0" containsNumber="1" minValue="1.32E-2" maxValue="8.6099999999999996E-2"/>
    </cacheField>
    <cacheField name="mae" numFmtId="0">
      <sharedItems containsSemiMixedTypes="0" containsString="0" containsNumber="1" minValue="4.4200000000000003E-2" maxValue="0.30359999999999998"/>
    </cacheField>
    <cacheField name="mape" numFmtId="0">
      <sharedItems containsSemiMixedTypes="0" containsString="0" containsNumber="1" minValue="9.1300000000000006E-2" maxValue="99847900960219"/>
    </cacheField>
    <cacheField name="wrmse" numFmtId="0">
      <sharedItems containsSemiMixedTypes="0" containsString="0" containsNumber="1" minValue="0" maxValue="0.290399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5">
  <r>
    <x v="0"/>
    <x v="0"/>
    <x v="0"/>
    <s v="quantile"/>
    <s v="none"/>
    <x v="0"/>
    <s v="none"/>
    <s v="none"/>
    <s v="none"/>
    <s v="none"/>
    <x v="0"/>
    <x v="0"/>
    <n v="1E-4"/>
    <n v="0.2"/>
    <n v="1500"/>
    <m/>
    <n v="8.6040000000000005E-2"/>
  </r>
  <r>
    <x v="0"/>
    <x v="0"/>
    <x v="1"/>
    <s v="quantile"/>
    <s v="none"/>
    <x v="0"/>
    <s v="none"/>
    <s v="none"/>
    <s v="none"/>
    <s v="none"/>
    <x v="0"/>
    <x v="0"/>
    <n v="1E-4"/>
    <n v="0.1"/>
    <n v="10000"/>
    <m/>
    <n v="8.659E-2"/>
  </r>
  <r>
    <x v="0"/>
    <x v="0"/>
    <x v="1"/>
    <s v="quantile"/>
    <s v="none"/>
    <x v="1"/>
    <n v="1E-3"/>
    <n v="5"/>
    <s v="none"/>
    <b v="0"/>
    <x v="0"/>
    <x v="0"/>
    <n v="1E-4"/>
    <n v="0.1"/>
    <n v="1000"/>
    <m/>
    <n v="8.8061E-2"/>
  </r>
  <r>
    <x v="0"/>
    <x v="0"/>
    <x v="1"/>
    <s v="quantile"/>
    <s v="none"/>
    <x v="2"/>
    <n v="1E-3"/>
    <n v="5"/>
    <s v="none"/>
    <b v="0"/>
    <x v="0"/>
    <x v="0"/>
    <n v="1E-4"/>
    <n v="0.1"/>
    <n v="1000"/>
    <m/>
    <n v="8.7221000000000007E-2"/>
  </r>
  <r>
    <x v="0"/>
    <x v="0"/>
    <x v="1"/>
    <s v="quantile"/>
    <s v="none"/>
    <x v="3"/>
    <n v="1E-3"/>
    <n v="5"/>
    <s v="none"/>
    <b v="0"/>
    <x v="0"/>
    <x v="0"/>
    <n v="1E-4"/>
    <n v="0.1"/>
    <n v="1000"/>
    <m/>
    <n v="8.5858000000000004E-2"/>
  </r>
  <r>
    <x v="0"/>
    <x v="0"/>
    <x v="1"/>
    <s v="quantile"/>
    <s v="none"/>
    <x v="4"/>
    <n v="1E-3"/>
    <n v="5"/>
    <s v="none"/>
    <b v="0"/>
    <x v="0"/>
    <x v="0"/>
    <n v="1E-4"/>
    <n v="0.1"/>
    <n v="1000"/>
    <m/>
    <n v="8.4141999999999995E-2"/>
  </r>
  <r>
    <x v="0"/>
    <x v="0"/>
    <x v="1"/>
    <s v="quantile"/>
    <s v="none"/>
    <x v="5"/>
    <n v="1E-3"/>
    <n v="5"/>
    <s v="none"/>
    <b v="0"/>
    <x v="0"/>
    <x v="0"/>
    <n v="1E-4"/>
    <n v="0.1"/>
    <n v="1000"/>
    <m/>
    <n v="8.6119000000000001E-2"/>
  </r>
  <r>
    <x v="0"/>
    <x v="0"/>
    <x v="1"/>
    <s v="quantile"/>
    <s v="none"/>
    <x v="1"/>
    <n v="0.01"/>
    <n v="5"/>
    <s v="none"/>
    <b v="0"/>
    <x v="0"/>
    <x v="0"/>
    <n v="1E-4"/>
    <n v="0.1"/>
    <n v="1000"/>
    <m/>
    <n v="8.5335999999999995E-2"/>
  </r>
  <r>
    <x v="0"/>
    <x v="0"/>
    <x v="1"/>
    <s v="quantile"/>
    <s v="none"/>
    <x v="2"/>
    <n v="0.01"/>
    <n v="5"/>
    <s v="none"/>
    <b v="0"/>
    <x v="0"/>
    <x v="0"/>
    <n v="1E-4"/>
    <n v="0.1"/>
    <n v="1000"/>
    <m/>
    <n v="8.4833000000000006E-2"/>
  </r>
  <r>
    <x v="0"/>
    <x v="0"/>
    <x v="1"/>
    <s v="quantile"/>
    <s v="none"/>
    <x v="3"/>
    <n v="0.01"/>
    <n v="5"/>
    <s v="none"/>
    <b v="0"/>
    <x v="0"/>
    <x v="0"/>
    <n v="1E-4"/>
    <n v="0.1"/>
    <n v="1000"/>
    <m/>
    <n v="8.4090999999999999E-2"/>
  </r>
  <r>
    <x v="0"/>
    <x v="0"/>
    <x v="1"/>
    <s v="quantile"/>
    <s v="none"/>
    <x v="4"/>
    <n v="0.01"/>
    <n v="5"/>
    <s v="none"/>
    <b v="0"/>
    <x v="0"/>
    <x v="0"/>
    <n v="1E-4"/>
    <n v="0.1"/>
    <n v="1000"/>
    <m/>
    <n v="8.4320999999999993E-2"/>
  </r>
  <r>
    <x v="0"/>
    <x v="0"/>
    <x v="1"/>
    <s v="quantile"/>
    <s v="none"/>
    <x v="5"/>
    <n v="0.01"/>
    <n v="5"/>
    <s v="none"/>
    <b v="0"/>
    <x v="0"/>
    <x v="0"/>
    <n v="1E-4"/>
    <n v="0.1"/>
    <n v="1000"/>
    <m/>
    <n v="8.5142999999999996E-2"/>
  </r>
  <r>
    <x v="0"/>
    <x v="0"/>
    <x v="1"/>
    <s v="quantile"/>
    <s v="none"/>
    <x v="1"/>
    <n v="0.1"/>
    <n v="5"/>
    <s v="none"/>
    <b v="0"/>
    <x v="0"/>
    <x v="0"/>
    <n v="1E-4"/>
    <n v="0.2"/>
    <n v="1000"/>
    <m/>
    <n v="8.7113999999999997E-2"/>
  </r>
  <r>
    <x v="0"/>
    <x v="0"/>
    <x v="1"/>
    <s v="quantile"/>
    <s v="none"/>
    <x v="2"/>
    <n v="0.1"/>
    <n v="5"/>
    <s v="none"/>
    <b v="0"/>
    <x v="0"/>
    <x v="0"/>
    <n v="1E-4"/>
    <n v="0.1"/>
    <n v="1000"/>
    <m/>
    <n v="8.4348999999999993E-2"/>
  </r>
  <r>
    <x v="0"/>
    <x v="0"/>
    <x v="1"/>
    <s v="quantile"/>
    <s v="none"/>
    <x v="3"/>
    <n v="0.1"/>
    <n v="5"/>
    <s v="none"/>
    <b v="0"/>
    <x v="0"/>
    <x v="0"/>
    <n v="1E-4"/>
    <n v="0.1"/>
    <n v="1000"/>
    <m/>
    <n v="8.4266999999999995E-2"/>
  </r>
  <r>
    <x v="0"/>
    <x v="0"/>
    <x v="1"/>
    <s v="quantile"/>
    <s v="none"/>
    <x v="4"/>
    <n v="0.1"/>
    <n v="5"/>
    <s v="none"/>
    <b v="0"/>
    <x v="0"/>
    <x v="0"/>
    <n v="1E-4"/>
    <n v="0.1"/>
    <n v="1000"/>
    <m/>
    <n v="8.3991999999999997E-2"/>
  </r>
  <r>
    <x v="0"/>
    <x v="0"/>
    <x v="1"/>
    <s v="quantile"/>
    <s v="none"/>
    <x v="5"/>
    <n v="0.1"/>
    <n v="5"/>
    <s v="none"/>
    <b v="0"/>
    <x v="0"/>
    <x v="0"/>
    <n v="1E-4"/>
    <n v="0.1"/>
    <n v="1000"/>
    <m/>
    <n v="8.3965999999999999E-2"/>
  </r>
  <r>
    <x v="0"/>
    <x v="0"/>
    <x v="0"/>
    <s v="quantile"/>
    <s v="none"/>
    <x v="0"/>
    <s v="none"/>
    <s v="none"/>
    <s v="none"/>
    <s v="none"/>
    <x v="1"/>
    <x v="0"/>
    <n v="0.01"/>
    <n v="0.6"/>
    <n v="1000"/>
    <m/>
    <n v="0.103616"/>
  </r>
  <r>
    <x v="0"/>
    <x v="0"/>
    <x v="0"/>
    <s v="quantile"/>
    <s v="none"/>
    <x v="0"/>
    <s v="none"/>
    <s v="none"/>
    <s v="none"/>
    <s v="none"/>
    <x v="2"/>
    <x v="0"/>
    <n v="1E-3"/>
    <n v="0.6"/>
    <n v="1000"/>
    <m/>
    <n v="9.3312000000000006E-2"/>
  </r>
  <r>
    <x v="0"/>
    <x v="0"/>
    <x v="0"/>
    <s v="quantile"/>
    <s v="none"/>
    <x v="0"/>
    <s v="none"/>
    <s v="none"/>
    <s v="none"/>
    <s v="none"/>
    <x v="3"/>
    <x v="0"/>
    <n v="1E-4"/>
    <n v="0.1"/>
    <n v="1000"/>
    <m/>
    <n v="8.8103000000000001E-2"/>
  </r>
  <r>
    <x v="0"/>
    <x v="0"/>
    <x v="0"/>
    <s v="quantile"/>
    <s v="none"/>
    <x v="0"/>
    <s v="none"/>
    <s v="none"/>
    <s v="none"/>
    <s v="none"/>
    <x v="4"/>
    <x v="0"/>
    <n v="1E-4"/>
    <n v="0.6"/>
    <n v="1000"/>
    <m/>
    <n v="8.4931000000000006E-2"/>
  </r>
  <r>
    <x v="0"/>
    <x v="0"/>
    <x v="0"/>
    <s v="quantile"/>
    <s v="none"/>
    <x v="0"/>
    <s v="none"/>
    <s v="none"/>
    <s v="none"/>
    <s v="none"/>
    <x v="5"/>
    <x v="0"/>
    <n v="1E-4"/>
    <n v="0.6"/>
    <n v="1000"/>
    <m/>
    <n v="8.3816000000000002E-2"/>
  </r>
  <r>
    <x v="0"/>
    <x v="0"/>
    <x v="0"/>
    <s v="quantile"/>
    <s v="none"/>
    <x v="0"/>
    <s v="none"/>
    <s v="none"/>
    <s v="none"/>
    <s v="none"/>
    <x v="6"/>
    <x v="0"/>
    <n v="1E-4"/>
    <n v="0.6"/>
    <n v="1000"/>
    <m/>
    <n v="8.3780999999999994E-2"/>
  </r>
  <r>
    <x v="0"/>
    <x v="0"/>
    <x v="0"/>
    <s v="quantile"/>
    <s v="none"/>
    <x v="0"/>
    <s v="none"/>
    <s v="none"/>
    <s v="none"/>
    <s v="none"/>
    <x v="7"/>
    <x v="0"/>
    <n v="1E-4"/>
    <n v="0.6"/>
    <n v="1000"/>
    <m/>
    <n v="8.3780999999999994E-2"/>
  </r>
  <r>
    <x v="0"/>
    <x v="0"/>
    <x v="0"/>
    <s v="quantile"/>
    <s v="none"/>
    <x v="0"/>
    <s v="none"/>
    <s v="none"/>
    <s v="none"/>
    <s v="none"/>
    <x v="8"/>
    <x v="0"/>
    <n v="1E-4"/>
    <n v="0.6"/>
    <n v="1000"/>
    <m/>
    <n v="8.3780999999999994E-2"/>
  </r>
  <r>
    <x v="0"/>
    <x v="0"/>
    <x v="0"/>
    <s v="quantile"/>
    <s v="none"/>
    <x v="0"/>
    <s v="none"/>
    <s v="none"/>
    <s v="none"/>
    <s v="none"/>
    <x v="9"/>
    <x v="0"/>
    <n v="1E-4"/>
    <n v="0.6"/>
    <n v="1000"/>
    <m/>
    <n v="8.3780999999999994E-2"/>
  </r>
  <r>
    <x v="0"/>
    <x v="0"/>
    <x v="0"/>
    <s v="quantile"/>
    <s v="none"/>
    <x v="0"/>
    <s v="none"/>
    <s v="none"/>
    <s v="none"/>
    <s v="none"/>
    <x v="0"/>
    <x v="1"/>
    <n v="1E-4"/>
    <n v="0.1"/>
    <n v="1000"/>
    <m/>
    <n v="8.7059999999999998E-2"/>
  </r>
  <r>
    <x v="0"/>
    <x v="0"/>
    <x v="0"/>
    <s v="quantile"/>
    <s v="none"/>
    <x v="0"/>
    <s v="none"/>
    <s v="none"/>
    <s v="none"/>
    <s v="none"/>
    <x v="0"/>
    <x v="2"/>
    <n v="1E-4"/>
    <n v="0.1"/>
    <n v="1000"/>
    <m/>
    <n v="8.7984999999999994E-2"/>
  </r>
  <r>
    <x v="0"/>
    <x v="0"/>
    <x v="0"/>
    <s v="quantile"/>
    <s v="none"/>
    <x v="0"/>
    <s v="none"/>
    <s v="none"/>
    <s v="none"/>
    <s v="none"/>
    <x v="0"/>
    <x v="3"/>
    <n v="1E-4"/>
    <n v="0.1"/>
    <n v="1000"/>
    <m/>
    <n v="8.8527999999999996E-2"/>
  </r>
  <r>
    <x v="0"/>
    <x v="0"/>
    <x v="0"/>
    <s v="quantile"/>
    <s v="none"/>
    <x v="0"/>
    <s v="none"/>
    <s v="none"/>
    <s v="none"/>
    <s v="none"/>
    <x v="0"/>
    <x v="4"/>
    <n v="1E-4"/>
    <n v="0.1"/>
    <n v="1000"/>
    <m/>
    <n v="8.8777999999999996E-2"/>
  </r>
  <r>
    <x v="0"/>
    <x v="0"/>
    <x v="0"/>
    <s v="quantile"/>
    <s v="none"/>
    <x v="0"/>
    <s v="none"/>
    <s v="none"/>
    <s v="none"/>
    <s v="none"/>
    <x v="0"/>
    <x v="5"/>
    <n v="1E-4"/>
    <n v="0.1"/>
    <n v="1000"/>
    <m/>
    <n v="8.9090000000000003E-2"/>
  </r>
  <r>
    <x v="0"/>
    <x v="0"/>
    <x v="0"/>
    <s v="quantile"/>
    <s v="none"/>
    <x v="0"/>
    <s v="none"/>
    <s v="none"/>
    <s v="none"/>
    <s v="none"/>
    <x v="0"/>
    <x v="6"/>
    <n v="1E-4"/>
    <n v="0.1"/>
    <n v="1000"/>
    <m/>
    <n v="8.9397000000000004E-2"/>
  </r>
  <r>
    <x v="0"/>
    <x v="0"/>
    <x v="0"/>
    <s v="quantile"/>
    <s v="none"/>
    <x v="0"/>
    <s v="none"/>
    <s v="none"/>
    <s v="none"/>
    <s v="none"/>
    <x v="0"/>
    <x v="7"/>
    <n v="1E-4"/>
    <n v="0.1"/>
    <n v="1000"/>
    <m/>
    <n v="8.9700000000000002E-2"/>
  </r>
  <r>
    <x v="0"/>
    <x v="0"/>
    <x v="0"/>
    <s v="quantile"/>
    <s v="none"/>
    <x v="0"/>
    <s v="none"/>
    <s v="none"/>
    <s v="none"/>
    <s v="none"/>
    <x v="0"/>
    <x v="8"/>
    <n v="1E-4"/>
    <n v="0.1"/>
    <n v="1000"/>
    <m/>
    <n v="9.0078000000000005E-2"/>
  </r>
  <r>
    <x v="0"/>
    <x v="0"/>
    <x v="0"/>
    <s v="quantile"/>
    <s v="none"/>
    <x v="0"/>
    <s v="none"/>
    <s v="none"/>
    <s v="none"/>
    <s v="none"/>
    <x v="0"/>
    <x v="9"/>
    <n v="1E-4"/>
    <n v="0.4"/>
    <n v="1000"/>
    <m/>
    <n v="9.0459999999999999E-2"/>
  </r>
  <r>
    <x v="0"/>
    <x v="0"/>
    <x v="0"/>
    <s v="quantile"/>
    <s v="none"/>
    <x v="0"/>
    <s v="none"/>
    <s v="none"/>
    <s v="none"/>
    <s v="none"/>
    <x v="0"/>
    <x v="10"/>
    <n v="1E-4"/>
    <n v="0.6"/>
    <n v="1000"/>
    <m/>
    <n v="9.1703999999999994E-2"/>
  </r>
  <r>
    <x v="0"/>
    <x v="0"/>
    <x v="0"/>
    <s v="quantile"/>
    <s v="none"/>
    <x v="0"/>
    <s v="none"/>
    <s v="none"/>
    <s v="none"/>
    <s v="none"/>
    <x v="0"/>
    <x v="11"/>
    <n v="1E-4"/>
    <n v="0.6"/>
    <n v="1000"/>
    <m/>
    <n v="9.2350000000000002E-2"/>
  </r>
  <r>
    <x v="0"/>
    <x v="0"/>
    <x v="0"/>
    <s v="quantile"/>
    <s v="none"/>
    <x v="0"/>
    <s v="none"/>
    <s v="none"/>
    <s v="none"/>
    <s v="none"/>
    <x v="0"/>
    <x v="12"/>
    <n v="1E-4"/>
    <n v="0.6"/>
    <n v="1000"/>
    <m/>
    <n v="9.5785999999999996E-2"/>
  </r>
  <r>
    <x v="0"/>
    <x v="0"/>
    <x v="0"/>
    <s v="quantile"/>
    <s v="yes"/>
    <x v="3"/>
    <n v="0.1"/>
    <n v="5"/>
    <s v="none"/>
    <b v="0"/>
    <x v="0"/>
    <x v="0"/>
    <n v="1E-4"/>
    <n v="0.1"/>
    <n v="1000"/>
    <m/>
    <n v="8.3629999999999996E-2"/>
  </r>
  <r>
    <x v="0"/>
    <x v="1"/>
    <x v="0"/>
    <s v="quantile"/>
    <s v="none"/>
    <x v="0"/>
    <s v="none"/>
    <s v="none"/>
    <s v="none"/>
    <s v="none"/>
    <x v="0"/>
    <x v="0"/>
    <n v="1E-4"/>
    <n v="0.2"/>
    <n v="1500"/>
    <m/>
    <n v="9.962E-2"/>
  </r>
  <r>
    <x v="0"/>
    <x v="1"/>
    <x v="1"/>
    <s v="quantile"/>
    <s v="none"/>
    <x v="0"/>
    <s v="none"/>
    <s v="none"/>
    <s v="none"/>
    <s v="none"/>
    <x v="0"/>
    <x v="0"/>
    <n v="1E-4"/>
    <n v="0.2"/>
    <n v="1500"/>
    <m/>
    <n v="0.10009"/>
  </r>
  <r>
    <x v="0"/>
    <x v="1"/>
    <x v="0"/>
    <s v="quantile"/>
    <s v="none"/>
    <x v="0"/>
    <s v="none"/>
    <s v="none"/>
    <s v="none"/>
    <s v="none"/>
    <x v="1"/>
    <x v="0"/>
    <n v="0.01"/>
    <n v="0.6"/>
    <n v="1000"/>
    <m/>
    <n v="0.113084"/>
  </r>
  <r>
    <x v="0"/>
    <x v="1"/>
    <x v="0"/>
    <s v="quantile"/>
    <s v="none"/>
    <x v="0"/>
    <s v="none"/>
    <s v="none"/>
    <s v="none"/>
    <s v="none"/>
    <x v="2"/>
    <x v="0"/>
    <n v="0.01"/>
    <n v="0.1"/>
    <n v="1000"/>
    <m/>
    <n v="0.108017"/>
  </r>
  <r>
    <x v="0"/>
    <x v="1"/>
    <x v="0"/>
    <s v="quantile"/>
    <s v="none"/>
    <x v="0"/>
    <s v="none"/>
    <s v="none"/>
    <s v="none"/>
    <s v="none"/>
    <x v="3"/>
    <x v="0"/>
    <n v="1E-4"/>
    <n v="0.2"/>
    <n v="1000"/>
    <m/>
    <n v="0.101827"/>
  </r>
  <r>
    <x v="0"/>
    <x v="1"/>
    <x v="0"/>
    <s v="quantile"/>
    <s v="none"/>
    <x v="0"/>
    <s v="none"/>
    <s v="none"/>
    <s v="none"/>
    <s v="none"/>
    <x v="4"/>
    <x v="0"/>
    <n v="1E-4"/>
    <n v="0.6"/>
    <n v="1000"/>
    <m/>
    <n v="9.7696000000000005E-2"/>
  </r>
  <r>
    <x v="0"/>
    <x v="1"/>
    <x v="0"/>
    <s v="quantile"/>
    <s v="none"/>
    <x v="0"/>
    <s v="none"/>
    <s v="none"/>
    <s v="none"/>
    <s v="none"/>
    <x v="5"/>
    <x v="0"/>
    <n v="1E-4"/>
    <n v="0.6"/>
    <n v="1000"/>
    <m/>
    <n v="9.7475999999999993E-2"/>
  </r>
  <r>
    <x v="0"/>
    <x v="1"/>
    <x v="0"/>
    <s v="quantile"/>
    <s v="none"/>
    <x v="0"/>
    <s v="none"/>
    <s v="none"/>
    <s v="none"/>
    <s v="none"/>
    <x v="6"/>
    <x v="0"/>
    <n v="1E-4"/>
    <n v="0.6"/>
    <n v="1000"/>
    <m/>
    <n v="9.7394999999999995E-2"/>
  </r>
  <r>
    <x v="0"/>
    <x v="1"/>
    <x v="0"/>
    <s v="quantile"/>
    <s v="none"/>
    <x v="0"/>
    <s v="none"/>
    <s v="none"/>
    <s v="none"/>
    <s v="none"/>
    <x v="10"/>
    <x v="0"/>
    <n v="1E-4"/>
    <n v="0.6"/>
    <n v="1000"/>
    <m/>
    <n v="9.7394999999999995E-2"/>
  </r>
  <r>
    <x v="0"/>
    <x v="1"/>
    <x v="1"/>
    <s v="quantile"/>
    <s v="none"/>
    <x v="1"/>
    <n v="1E-3"/>
    <n v="5"/>
    <s v="none"/>
    <b v="0"/>
    <x v="0"/>
    <x v="0"/>
    <n v="1E-4"/>
    <n v="0.6"/>
    <n v="1000"/>
    <m/>
    <n v="0.103405"/>
  </r>
  <r>
    <x v="0"/>
    <x v="1"/>
    <x v="1"/>
    <s v="quantile"/>
    <s v="none"/>
    <x v="2"/>
    <n v="1E-3"/>
    <n v="5"/>
    <s v="none"/>
    <b v="0"/>
    <x v="0"/>
    <x v="0"/>
    <n v="1E-4"/>
    <n v="0.1"/>
    <n v="1000"/>
    <m/>
    <n v="0.10270799999999999"/>
  </r>
  <r>
    <x v="0"/>
    <x v="1"/>
    <x v="1"/>
    <s v="quantile"/>
    <s v="none"/>
    <x v="3"/>
    <n v="1E-3"/>
    <n v="5"/>
    <s v="none"/>
    <b v="0"/>
    <x v="0"/>
    <x v="0"/>
    <n v="1E-4"/>
    <n v="0.6"/>
    <n v="1000"/>
    <m/>
    <n v="0.10524699999999999"/>
  </r>
  <r>
    <x v="0"/>
    <x v="1"/>
    <x v="1"/>
    <s v="quantile"/>
    <s v="none"/>
    <x v="4"/>
    <n v="1E-3"/>
    <n v="5"/>
    <s v="none"/>
    <b v="0"/>
    <x v="0"/>
    <x v="0"/>
    <n v="1E-4"/>
    <n v="0.6"/>
    <n v="1000"/>
    <m/>
    <n v="0.104586"/>
  </r>
  <r>
    <x v="0"/>
    <x v="1"/>
    <x v="1"/>
    <s v="quantile"/>
    <s v="none"/>
    <x v="5"/>
    <n v="1E-3"/>
    <n v="5"/>
    <s v="none"/>
    <b v="0"/>
    <x v="0"/>
    <x v="0"/>
    <n v="1E-4"/>
    <n v="0.4"/>
    <n v="1000"/>
    <m/>
    <n v="0.102965"/>
  </r>
  <r>
    <x v="0"/>
    <x v="1"/>
    <x v="1"/>
    <s v="quantile"/>
    <s v="none"/>
    <x v="1"/>
    <n v="0.01"/>
    <n v="5"/>
    <s v="none"/>
    <b v="0"/>
    <x v="0"/>
    <x v="0"/>
    <n v="1E-4"/>
    <n v="0.1"/>
    <n v="1000"/>
    <m/>
    <n v="0.10316599999999999"/>
  </r>
  <r>
    <x v="0"/>
    <x v="1"/>
    <x v="1"/>
    <s v="quantile"/>
    <s v="none"/>
    <x v="2"/>
    <n v="0.01"/>
    <n v="5"/>
    <s v="none"/>
    <b v="0"/>
    <x v="0"/>
    <x v="0"/>
    <n v="1E-4"/>
    <n v="0.1"/>
    <n v="1000"/>
    <m/>
    <n v="0.102787"/>
  </r>
  <r>
    <x v="0"/>
    <x v="1"/>
    <x v="1"/>
    <s v="quantile"/>
    <s v="none"/>
    <x v="3"/>
    <n v="0.01"/>
    <n v="5"/>
    <s v="none"/>
    <b v="0"/>
    <x v="0"/>
    <x v="0"/>
    <n v="1E-4"/>
    <n v="0.1"/>
    <n v="1000"/>
    <m/>
    <n v="0.102648"/>
  </r>
  <r>
    <x v="0"/>
    <x v="1"/>
    <x v="1"/>
    <s v="quantile"/>
    <s v="none"/>
    <x v="4"/>
    <n v="0.01"/>
    <n v="5"/>
    <s v="none"/>
    <b v="0"/>
    <x v="0"/>
    <x v="0"/>
    <n v="1E-4"/>
    <n v="0.1"/>
    <n v="1000"/>
    <m/>
    <n v="0.10208200000000001"/>
  </r>
  <r>
    <x v="0"/>
    <x v="1"/>
    <x v="1"/>
    <s v="quantile"/>
    <s v="none"/>
    <x v="5"/>
    <n v="0.01"/>
    <n v="5"/>
    <s v="none"/>
    <b v="0"/>
    <x v="0"/>
    <x v="0"/>
    <n v="1E-4"/>
    <n v="0.1"/>
    <n v="1000"/>
    <m/>
    <n v="0.10140399999999999"/>
  </r>
  <r>
    <x v="0"/>
    <x v="1"/>
    <x v="1"/>
    <s v="quantile"/>
    <s v="none"/>
    <x v="1"/>
    <n v="0.1"/>
    <n v="5"/>
    <s v="none"/>
    <b v="0"/>
    <x v="0"/>
    <x v="0"/>
    <n v="1E-3"/>
    <n v="0.1"/>
    <n v="1000"/>
    <m/>
    <n v="0.104111"/>
  </r>
  <r>
    <x v="0"/>
    <x v="1"/>
    <x v="1"/>
    <s v="quantile"/>
    <s v="none"/>
    <x v="2"/>
    <n v="0.1"/>
    <n v="5"/>
    <s v="none"/>
    <b v="0"/>
    <x v="0"/>
    <x v="0"/>
    <n v="1E-4"/>
    <n v="0.1"/>
    <n v="1000"/>
    <m/>
    <n v="0.10109799999999999"/>
  </r>
  <r>
    <x v="0"/>
    <x v="1"/>
    <x v="1"/>
    <s v="quantile"/>
    <s v="none"/>
    <x v="3"/>
    <n v="0.1"/>
    <n v="5"/>
    <s v="none"/>
    <b v="0"/>
    <x v="0"/>
    <x v="0"/>
    <n v="1E-4"/>
    <n v="0.1"/>
    <n v="1000"/>
    <m/>
    <n v="0.102063"/>
  </r>
  <r>
    <x v="0"/>
    <x v="1"/>
    <x v="1"/>
    <s v="quantile"/>
    <s v="none"/>
    <x v="4"/>
    <n v="0.1"/>
    <n v="5"/>
    <s v="none"/>
    <b v="0"/>
    <x v="0"/>
    <x v="0"/>
    <n v="1E-4"/>
    <n v="0.1"/>
    <n v="1000"/>
    <m/>
    <n v="0.101525"/>
  </r>
  <r>
    <x v="0"/>
    <x v="1"/>
    <x v="1"/>
    <s v="quantile"/>
    <s v="none"/>
    <x v="5"/>
    <n v="0.1"/>
    <n v="5"/>
    <s v="none"/>
    <b v="0"/>
    <x v="0"/>
    <x v="0"/>
    <n v="1E-4"/>
    <n v="0.1"/>
    <n v="1000"/>
    <m/>
    <n v="0.10118099999999999"/>
  </r>
  <r>
    <x v="0"/>
    <x v="1"/>
    <x v="0"/>
    <s v="quantile"/>
    <s v="yes"/>
    <x v="3"/>
    <n v="0.1"/>
    <n v="5"/>
    <s v="none"/>
    <b v="0"/>
    <x v="0"/>
    <x v="0"/>
    <n v="1E-4"/>
    <n v="0.1"/>
    <n v="1000"/>
    <m/>
    <n v="9.8979999999999999E-2"/>
  </r>
  <r>
    <x v="0"/>
    <x v="1"/>
    <x v="0"/>
    <s v="quantile"/>
    <s v="yes"/>
    <x v="4"/>
    <n v="0.1"/>
    <n v="5"/>
    <s v="none"/>
    <b v="0"/>
    <x v="0"/>
    <x v="0"/>
    <n v="1E-4"/>
    <n v="0.1"/>
    <n v="1000"/>
    <m/>
    <n v="9.9769999999999998E-2"/>
  </r>
  <r>
    <x v="0"/>
    <x v="1"/>
    <x v="0"/>
    <s v="quantile"/>
    <s v="none"/>
    <x v="0"/>
    <s v="none"/>
    <s v="none"/>
    <s v="none"/>
    <s v="none"/>
    <x v="0"/>
    <x v="1"/>
    <n v="1E-4"/>
    <n v="0.1"/>
    <n v="1000"/>
    <m/>
    <n v="0.100965"/>
  </r>
  <r>
    <x v="0"/>
    <x v="1"/>
    <x v="0"/>
    <s v="quantile"/>
    <s v="none"/>
    <x v="0"/>
    <s v="none"/>
    <s v="none"/>
    <s v="none"/>
    <s v="none"/>
    <x v="0"/>
    <x v="2"/>
    <n v="1E-4"/>
    <n v="0.1"/>
    <n v="1000"/>
    <m/>
    <n v="0.101882"/>
  </r>
  <r>
    <x v="0"/>
    <x v="1"/>
    <x v="0"/>
    <s v="quantile"/>
    <s v="none"/>
    <x v="0"/>
    <s v="none"/>
    <s v="none"/>
    <s v="none"/>
    <s v="none"/>
    <x v="0"/>
    <x v="3"/>
    <n v="1E-4"/>
    <n v="0.1"/>
    <n v="1000"/>
    <m/>
    <n v="0.102505"/>
  </r>
  <r>
    <x v="0"/>
    <x v="1"/>
    <x v="0"/>
    <s v="quantile"/>
    <s v="none"/>
    <x v="0"/>
    <s v="none"/>
    <s v="none"/>
    <s v="none"/>
    <s v="none"/>
    <x v="0"/>
    <x v="4"/>
    <n v="1E-4"/>
    <n v="0.1"/>
    <n v="1000"/>
    <m/>
    <n v="0.102966"/>
  </r>
  <r>
    <x v="0"/>
    <x v="1"/>
    <x v="0"/>
    <s v="quantile"/>
    <s v="none"/>
    <x v="0"/>
    <s v="none"/>
    <s v="none"/>
    <s v="none"/>
    <s v="none"/>
    <x v="0"/>
    <x v="5"/>
    <n v="1E-4"/>
    <n v="0.1"/>
    <n v="1000"/>
    <m/>
    <n v="0.10339"/>
  </r>
  <r>
    <x v="0"/>
    <x v="1"/>
    <x v="0"/>
    <s v="quantile"/>
    <s v="none"/>
    <x v="0"/>
    <s v="none"/>
    <s v="none"/>
    <s v="none"/>
    <s v="none"/>
    <x v="0"/>
    <x v="6"/>
    <n v="1E-4"/>
    <n v="0.1"/>
    <n v="1000"/>
    <m/>
    <n v="0.103752"/>
  </r>
  <r>
    <x v="0"/>
    <x v="1"/>
    <x v="0"/>
    <s v="quantile"/>
    <s v="none"/>
    <x v="0"/>
    <s v="none"/>
    <s v="none"/>
    <s v="none"/>
    <s v="none"/>
    <x v="0"/>
    <x v="7"/>
    <n v="1E-4"/>
    <n v="0.1"/>
    <n v="1000"/>
    <m/>
    <n v="0.104134"/>
  </r>
  <r>
    <x v="0"/>
    <x v="1"/>
    <x v="0"/>
    <s v="quantile"/>
    <s v="none"/>
    <x v="0"/>
    <s v="none"/>
    <s v="none"/>
    <s v="none"/>
    <s v="none"/>
    <x v="0"/>
    <x v="8"/>
    <n v="1E-4"/>
    <n v="0.6"/>
    <n v="1000"/>
    <m/>
    <n v="0.104478"/>
  </r>
  <r>
    <x v="0"/>
    <x v="1"/>
    <x v="0"/>
    <s v="quantile"/>
    <s v="none"/>
    <x v="0"/>
    <s v="none"/>
    <s v="none"/>
    <s v="none"/>
    <s v="none"/>
    <x v="0"/>
    <x v="9"/>
    <n v="1E-4"/>
    <n v="0.6"/>
    <n v="1000"/>
    <m/>
    <n v="0.104645"/>
  </r>
  <r>
    <x v="1"/>
    <x v="0"/>
    <x v="0"/>
    <s v="none"/>
    <m/>
    <x v="0"/>
    <s v="none"/>
    <s v="none"/>
    <s v="none"/>
    <s v="none"/>
    <x v="0"/>
    <x v="0"/>
    <s v="1 (default)"/>
    <m/>
    <n v="10000"/>
    <m/>
    <n v="59.709679999999999"/>
  </r>
  <r>
    <x v="1"/>
    <x v="0"/>
    <x v="2"/>
    <s v="none"/>
    <m/>
    <x v="0"/>
    <s v="none"/>
    <s v="none"/>
    <s v="none"/>
    <s v="none"/>
    <x v="0"/>
    <x v="0"/>
    <s v="1 (default)"/>
    <m/>
    <n v="10000"/>
    <m/>
    <n v="36.343769999999999"/>
  </r>
  <r>
    <x v="1"/>
    <x v="0"/>
    <x v="3"/>
    <s v="none"/>
    <m/>
    <x v="0"/>
    <s v="none"/>
    <s v="none"/>
    <s v="none"/>
    <s v="none"/>
    <x v="0"/>
    <x v="0"/>
    <s v="1 (default)"/>
    <m/>
    <n v="10000"/>
    <m/>
    <n v="59.680549999999997"/>
  </r>
  <r>
    <x v="1"/>
    <x v="0"/>
    <x v="1"/>
    <s v="none"/>
    <m/>
    <x v="0"/>
    <s v="none"/>
    <s v="none"/>
    <s v="none"/>
    <s v="none"/>
    <x v="0"/>
    <x v="0"/>
    <s v="1 (default)"/>
    <m/>
    <n v="10000"/>
    <m/>
    <n v="39.254240000000003"/>
  </r>
  <r>
    <x v="1"/>
    <x v="0"/>
    <x v="0"/>
    <s v="quantile"/>
    <m/>
    <x v="0"/>
    <s v="none"/>
    <s v="none"/>
    <s v="none"/>
    <s v="none"/>
    <x v="0"/>
    <x v="0"/>
    <s v="1 (default)"/>
    <m/>
    <n v="10000"/>
    <m/>
    <n v="0.10753"/>
  </r>
  <r>
    <x v="1"/>
    <x v="0"/>
    <x v="2"/>
    <s v="quantile"/>
    <m/>
    <x v="0"/>
    <s v="none"/>
    <s v="none"/>
    <s v="none"/>
    <s v="none"/>
    <x v="0"/>
    <x v="0"/>
    <s v="1 (default)"/>
    <m/>
    <n v="10000"/>
    <m/>
    <n v="0.1089"/>
  </r>
  <r>
    <x v="1"/>
    <x v="0"/>
    <x v="3"/>
    <s v="quantile"/>
    <m/>
    <x v="0"/>
    <s v="none"/>
    <s v="none"/>
    <s v="none"/>
    <s v="none"/>
    <x v="0"/>
    <x v="0"/>
    <s v="1 (default)"/>
    <m/>
    <n v="10000"/>
    <m/>
    <n v="0.10772"/>
  </r>
  <r>
    <x v="1"/>
    <x v="0"/>
    <x v="1"/>
    <s v="quantile"/>
    <m/>
    <x v="0"/>
    <s v="none"/>
    <s v="none"/>
    <s v="none"/>
    <s v="none"/>
    <x v="0"/>
    <x v="0"/>
    <s v="1 (default)"/>
    <m/>
    <n v="10000"/>
    <m/>
    <n v="0.10834000000000001"/>
  </r>
  <r>
    <x v="1"/>
    <x v="0"/>
    <x v="1"/>
    <s v="quantile"/>
    <m/>
    <x v="1"/>
    <n v="1E-3"/>
    <n v="5"/>
    <s v="none"/>
    <s v="none"/>
    <x v="0"/>
    <x v="0"/>
    <s v="1 (default)"/>
    <m/>
    <n v="10000"/>
    <m/>
    <n v="0.10834000000000001"/>
  </r>
  <r>
    <x v="1"/>
    <x v="0"/>
    <x v="1"/>
    <s v="quantile"/>
    <m/>
    <x v="2"/>
    <n v="1E-3"/>
    <n v="5"/>
    <s v="none"/>
    <s v="none"/>
    <x v="0"/>
    <x v="0"/>
    <s v="1 (default)"/>
    <m/>
    <n v="10000"/>
    <m/>
    <n v="0.10834000000000001"/>
  </r>
  <r>
    <x v="1"/>
    <x v="0"/>
    <x v="1"/>
    <s v="quantile"/>
    <m/>
    <x v="3"/>
    <n v="1E-3"/>
    <n v="5"/>
    <s v="none"/>
    <s v="none"/>
    <x v="0"/>
    <x v="0"/>
    <s v="1 (default)"/>
    <m/>
    <n v="10000"/>
    <m/>
    <n v="0.10834000000000001"/>
  </r>
  <r>
    <x v="1"/>
    <x v="0"/>
    <x v="1"/>
    <s v="quantile"/>
    <m/>
    <x v="4"/>
    <n v="1E-3"/>
    <n v="5"/>
    <s v="none"/>
    <s v="none"/>
    <x v="0"/>
    <x v="0"/>
    <s v="1 (default)"/>
    <m/>
    <n v="10000"/>
    <m/>
    <n v="0.10834000000000001"/>
  </r>
  <r>
    <x v="1"/>
    <x v="0"/>
    <x v="1"/>
    <s v="quantile"/>
    <m/>
    <x v="5"/>
    <n v="1E-3"/>
    <n v="5"/>
    <s v="none"/>
    <s v="none"/>
    <x v="0"/>
    <x v="0"/>
    <s v="1 (default)"/>
    <m/>
    <n v="10000"/>
    <m/>
    <n v="0.10834000000000001"/>
  </r>
  <r>
    <x v="1"/>
    <x v="0"/>
    <x v="1"/>
    <s v="quantile"/>
    <m/>
    <x v="1"/>
    <n v="0.01"/>
    <n v="5"/>
    <s v="none"/>
    <s v="none"/>
    <x v="0"/>
    <x v="0"/>
    <s v="1 (default)"/>
    <m/>
    <n v="10000"/>
    <m/>
    <n v="0.10834000000000001"/>
  </r>
  <r>
    <x v="1"/>
    <x v="0"/>
    <x v="1"/>
    <s v="quantile"/>
    <m/>
    <x v="2"/>
    <n v="0.01"/>
    <n v="5"/>
    <s v="none"/>
    <s v="none"/>
    <x v="0"/>
    <x v="0"/>
    <s v="1 (default)"/>
    <m/>
    <n v="10000"/>
    <m/>
    <n v="0.10834000000000001"/>
  </r>
  <r>
    <x v="1"/>
    <x v="0"/>
    <x v="1"/>
    <s v="quantile"/>
    <m/>
    <x v="3"/>
    <n v="0.01"/>
    <n v="5"/>
    <s v="none"/>
    <s v="none"/>
    <x v="0"/>
    <x v="0"/>
    <s v="1 (default)"/>
    <m/>
    <n v="10000"/>
    <m/>
    <n v="0.10834000000000001"/>
  </r>
  <r>
    <x v="1"/>
    <x v="0"/>
    <x v="1"/>
    <s v="quantile"/>
    <m/>
    <x v="4"/>
    <n v="0.01"/>
    <n v="5"/>
    <s v="none"/>
    <s v="none"/>
    <x v="0"/>
    <x v="0"/>
    <s v="1 (default)"/>
    <m/>
    <n v="10000"/>
    <m/>
    <n v="0.10834000000000001"/>
  </r>
  <r>
    <x v="1"/>
    <x v="0"/>
    <x v="1"/>
    <s v="quantile"/>
    <m/>
    <x v="5"/>
    <n v="0.01"/>
    <n v="5"/>
    <s v="none"/>
    <s v="none"/>
    <x v="0"/>
    <x v="0"/>
    <s v="1 (default)"/>
    <m/>
    <n v="10000"/>
    <m/>
    <n v="0.10834000000000001"/>
  </r>
  <r>
    <x v="1"/>
    <x v="0"/>
    <x v="1"/>
    <s v="quantile"/>
    <m/>
    <x v="1"/>
    <n v="0.1"/>
    <n v="5"/>
    <s v="none"/>
    <s v="none"/>
    <x v="0"/>
    <x v="0"/>
    <s v="1 (default)"/>
    <m/>
    <n v="10000"/>
    <m/>
    <n v="0.10834000000000001"/>
  </r>
  <r>
    <x v="1"/>
    <x v="0"/>
    <x v="1"/>
    <s v="quantile"/>
    <m/>
    <x v="2"/>
    <n v="0.1"/>
    <n v="5"/>
    <s v="none"/>
    <s v="none"/>
    <x v="0"/>
    <x v="0"/>
    <s v="1 (default)"/>
    <m/>
    <n v="10000"/>
    <m/>
    <n v="0.10834000000000001"/>
  </r>
  <r>
    <x v="1"/>
    <x v="0"/>
    <x v="1"/>
    <s v="quantile"/>
    <m/>
    <x v="3"/>
    <n v="0.1"/>
    <n v="5"/>
    <s v="none"/>
    <s v="none"/>
    <x v="0"/>
    <x v="0"/>
    <s v="1 (default)"/>
    <m/>
    <n v="10000"/>
    <m/>
    <n v="0.10834000000000001"/>
  </r>
  <r>
    <x v="1"/>
    <x v="0"/>
    <x v="1"/>
    <s v="quantile"/>
    <m/>
    <x v="4"/>
    <n v="0.1"/>
    <n v="5"/>
    <s v="none"/>
    <s v="none"/>
    <x v="0"/>
    <x v="0"/>
    <s v="1 (default)"/>
    <m/>
    <n v="10000"/>
    <m/>
    <n v="0.10834000000000001"/>
  </r>
  <r>
    <x v="1"/>
    <x v="0"/>
    <x v="1"/>
    <s v="quantile"/>
    <m/>
    <x v="5"/>
    <n v="0.1"/>
    <n v="5"/>
    <s v="none"/>
    <s v="none"/>
    <x v="0"/>
    <x v="0"/>
    <s v="1 (default)"/>
    <m/>
    <n v="10000"/>
    <m/>
    <n v="0.10834000000000001"/>
  </r>
  <r>
    <x v="1"/>
    <x v="0"/>
    <x v="0"/>
    <s v="quantile"/>
    <m/>
    <x v="0"/>
    <s v="none"/>
    <s v="none"/>
    <n v="2"/>
    <b v="1"/>
    <x v="0"/>
    <x v="0"/>
    <s v="1 (default)"/>
    <m/>
    <n v="10000"/>
    <m/>
    <n v="0.10753"/>
  </r>
  <r>
    <x v="1"/>
    <x v="0"/>
    <x v="0"/>
    <s v="quantile"/>
    <m/>
    <x v="0"/>
    <s v="none"/>
    <s v="none"/>
    <n v="2"/>
    <b v="0"/>
    <x v="0"/>
    <x v="0"/>
    <s v="1 (default)"/>
    <m/>
    <n v="10000"/>
    <m/>
    <n v="0.10753"/>
  </r>
  <r>
    <x v="1"/>
    <x v="0"/>
    <x v="0"/>
    <s v="quantile"/>
    <m/>
    <x v="0"/>
    <s v="none"/>
    <s v="none"/>
    <n v="3"/>
    <b v="1"/>
    <x v="0"/>
    <x v="0"/>
    <s v="1 (default)"/>
    <m/>
    <n v="10000"/>
    <m/>
    <n v="0.10753"/>
  </r>
  <r>
    <x v="1"/>
    <x v="0"/>
    <x v="0"/>
    <s v="quantile"/>
    <m/>
    <x v="0"/>
    <s v="none"/>
    <s v="none"/>
    <n v="3"/>
    <b v="0"/>
    <x v="0"/>
    <x v="0"/>
    <s v="1 (default)"/>
    <m/>
    <n v="10000"/>
    <m/>
    <n v="0.10753"/>
  </r>
  <r>
    <x v="1"/>
    <x v="0"/>
    <x v="0"/>
    <s v="quantile"/>
    <m/>
    <x v="0"/>
    <s v="none"/>
    <s v="none"/>
    <n v="4"/>
    <b v="1"/>
    <x v="0"/>
    <x v="0"/>
    <s v="1 (default)"/>
    <m/>
    <n v="10000"/>
    <m/>
    <n v="0.10753"/>
  </r>
  <r>
    <x v="1"/>
    <x v="0"/>
    <x v="0"/>
    <s v="quantile"/>
    <m/>
    <x v="0"/>
    <s v="none"/>
    <s v="none"/>
    <n v="4"/>
    <b v="0"/>
    <x v="0"/>
    <x v="0"/>
    <s v="1 (default)"/>
    <m/>
    <n v="10000"/>
    <m/>
    <n v="0.10753"/>
  </r>
  <r>
    <x v="1"/>
    <x v="0"/>
    <x v="0"/>
    <s v="quantile"/>
    <m/>
    <x v="0"/>
    <s v="none"/>
    <s v="none"/>
    <s v="none"/>
    <s v="none"/>
    <x v="1"/>
    <x v="0"/>
    <s v="1 (default)"/>
    <m/>
    <n v="10000"/>
    <m/>
    <n v="0.10753"/>
  </r>
  <r>
    <x v="1"/>
    <x v="0"/>
    <x v="0"/>
    <s v="quantile"/>
    <m/>
    <x v="0"/>
    <s v="none"/>
    <s v="none"/>
    <s v="none"/>
    <s v="none"/>
    <x v="1"/>
    <x v="0"/>
    <n v="1E-3"/>
    <m/>
    <n v="10000"/>
    <m/>
    <n v="0.10365000000000001"/>
  </r>
  <r>
    <x v="1"/>
    <x v="0"/>
    <x v="0"/>
    <s v="quantile"/>
    <m/>
    <x v="0"/>
    <s v="none"/>
    <s v="none"/>
    <s v="none"/>
    <s v="none"/>
    <x v="2"/>
    <x v="0"/>
    <n v="1E-3"/>
    <m/>
    <n v="10000"/>
    <m/>
    <n v="9.3329999999999996E-2"/>
  </r>
  <r>
    <x v="1"/>
    <x v="0"/>
    <x v="0"/>
    <s v="quantile"/>
    <m/>
    <x v="0"/>
    <s v="none"/>
    <s v="none"/>
    <s v="none"/>
    <s v="none"/>
    <x v="3"/>
    <x v="0"/>
    <n v="1E-3"/>
    <m/>
    <n v="10000"/>
    <m/>
    <n v="8.9209999999999998E-2"/>
  </r>
  <r>
    <x v="1"/>
    <x v="0"/>
    <x v="0"/>
    <s v="quantile"/>
    <m/>
    <x v="0"/>
    <s v="none"/>
    <s v="none"/>
    <s v="none"/>
    <s v="none"/>
    <x v="4"/>
    <x v="0"/>
    <n v="1E-3"/>
    <m/>
    <n v="10000"/>
    <m/>
    <n v="8.9179999999999995E-2"/>
  </r>
  <r>
    <x v="1"/>
    <x v="0"/>
    <x v="0"/>
    <s v="quantile"/>
    <m/>
    <x v="0"/>
    <s v="none"/>
    <s v="none"/>
    <s v="none"/>
    <s v="none"/>
    <x v="5"/>
    <x v="0"/>
    <n v="1E-3"/>
    <m/>
    <n v="10000"/>
    <m/>
    <n v="8.9179999999999995E-2"/>
  </r>
  <r>
    <x v="1"/>
    <x v="0"/>
    <x v="0"/>
    <s v="quantile"/>
    <m/>
    <x v="0"/>
    <s v="none"/>
    <s v="none"/>
    <s v="none"/>
    <s v="none"/>
    <x v="6"/>
    <x v="0"/>
    <n v="1E-3"/>
    <m/>
    <n v="10000"/>
    <m/>
    <n v="8.9179999999999995E-2"/>
  </r>
  <r>
    <x v="1"/>
    <x v="0"/>
    <x v="0"/>
    <s v="quantile"/>
    <m/>
    <x v="0"/>
    <s v="none"/>
    <s v="none"/>
    <s v="none"/>
    <s v="none"/>
    <x v="7"/>
    <x v="0"/>
    <n v="1E-3"/>
    <m/>
    <n v="10000"/>
    <m/>
    <n v="8.9179999999999995E-2"/>
  </r>
  <r>
    <x v="1"/>
    <x v="0"/>
    <x v="0"/>
    <s v="quantile"/>
    <m/>
    <x v="0"/>
    <s v="none"/>
    <s v="none"/>
    <s v="none"/>
    <s v="none"/>
    <x v="4"/>
    <x v="0"/>
    <n v="1E-4"/>
    <m/>
    <n v="10000"/>
    <m/>
    <n v="8.5089999999999999E-2"/>
  </r>
  <r>
    <x v="1"/>
    <x v="0"/>
    <x v="0"/>
    <s v="quantile"/>
    <m/>
    <x v="0"/>
    <s v="none"/>
    <s v="none"/>
    <s v="none"/>
    <s v="none"/>
    <x v="5"/>
    <x v="0"/>
    <n v="1E-4"/>
    <m/>
    <n v="10000"/>
    <m/>
    <n v="8.2820000000000005E-2"/>
  </r>
  <r>
    <x v="1"/>
    <x v="0"/>
    <x v="0"/>
    <s v="quantile"/>
    <m/>
    <x v="0"/>
    <s v="none"/>
    <s v="none"/>
    <s v="none"/>
    <s v="none"/>
    <x v="6"/>
    <x v="0"/>
    <n v="1E-4"/>
    <m/>
    <n v="10000"/>
    <m/>
    <n v="8.2680000000000003E-2"/>
  </r>
  <r>
    <x v="1"/>
    <x v="0"/>
    <x v="0"/>
    <s v="quantile"/>
    <m/>
    <x v="0"/>
    <s v="none"/>
    <s v="none"/>
    <s v="none"/>
    <s v="none"/>
    <x v="7"/>
    <x v="0"/>
    <n v="1E-4"/>
    <m/>
    <n v="10000"/>
    <m/>
    <n v="8.2680000000000003E-2"/>
  </r>
  <r>
    <x v="1"/>
    <x v="0"/>
    <x v="0"/>
    <s v="quantile"/>
    <m/>
    <x v="0"/>
    <s v="none"/>
    <s v="none"/>
    <s v="none"/>
    <s v="none"/>
    <x v="5"/>
    <x v="0"/>
    <n v="1.0000000000000001E-5"/>
    <m/>
    <n v="10000"/>
    <m/>
    <n v="8.4449999999999997E-2"/>
  </r>
  <r>
    <x v="1"/>
    <x v="0"/>
    <x v="0"/>
    <s v="quantile"/>
    <m/>
    <x v="0"/>
    <s v="none"/>
    <s v="none"/>
    <s v="none"/>
    <s v="none"/>
    <x v="6"/>
    <x v="0"/>
    <n v="1.0000000000000001E-5"/>
    <m/>
    <n v="10000"/>
    <m/>
    <n v="8.4180000000000005E-2"/>
  </r>
  <r>
    <x v="1"/>
    <x v="0"/>
    <x v="0"/>
    <s v="quantile"/>
    <m/>
    <x v="0"/>
    <s v="none"/>
    <s v="none"/>
    <s v="none"/>
    <s v="none"/>
    <x v="7"/>
    <x v="0"/>
    <n v="1.0000000000000001E-5"/>
    <m/>
    <n v="10000"/>
    <m/>
    <n v="8.319E-2"/>
  </r>
  <r>
    <x v="1"/>
    <x v="0"/>
    <x v="0"/>
    <s v="quantile"/>
    <m/>
    <x v="0"/>
    <s v="none"/>
    <s v="none"/>
    <s v="none"/>
    <s v="none"/>
    <x v="8"/>
    <x v="0"/>
    <n v="1.0000000000000001E-5"/>
    <m/>
    <n v="10000"/>
    <m/>
    <n v="8.2210000000000005E-2"/>
  </r>
  <r>
    <x v="1"/>
    <x v="0"/>
    <x v="0"/>
    <s v="quantile"/>
    <m/>
    <x v="0"/>
    <s v="none"/>
    <s v="none"/>
    <s v="none"/>
    <s v="none"/>
    <x v="9"/>
    <x v="0"/>
    <n v="1.0000000000000001E-5"/>
    <m/>
    <n v="10000"/>
    <m/>
    <n v="8.2049999999999998E-2"/>
  </r>
  <r>
    <x v="1"/>
    <x v="0"/>
    <x v="0"/>
    <s v="quantile"/>
    <m/>
    <x v="0"/>
    <s v="none"/>
    <s v="none"/>
    <s v="none"/>
    <s v="none"/>
    <x v="9"/>
    <x v="0"/>
    <n v="9.9999999999999995E-7"/>
    <m/>
    <n v="10000"/>
    <m/>
    <n v="8.6550000000000002E-2"/>
  </r>
  <r>
    <x v="1"/>
    <x v="0"/>
    <x v="0"/>
    <s v="quantile"/>
    <m/>
    <x v="3"/>
    <n v="0.1"/>
    <s v="none"/>
    <s v="none"/>
    <s v="none"/>
    <x v="0"/>
    <x v="0"/>
    <n v="1.0000000000000001E-5"/>
    <m/>
    <n v="10000"/>
    <m/>
    <n v="8.6019999999999999E-2"/>
  </r>
  <r>
    <x v="1"/>
    <x v="0"/>
    <x v="0"/>
    <s v="quantile"/>
    <m/>
    <x v="3"/>
    <n v="0.1"/>
    <s v="none"/>
    <s v="none"/>
    <s v="none"/>
    <x v="0"/>
    <x v="0"/>
    <n v="5.0000000000000004E-6"/>
    <m/>
    <n v="10000"/>
    <m/>
    <n v="8.5879999999999998E-2"/>
  </r>
  <r>
    <x v="1"/>
    <x v="1"/>
    <x v="0"/>
    <s v="none"/>
    <m/>
    <x v="0"/>
    <s v="none"/>
    <s v="none"/>
    <s v="none"/>
    <s v="none"/>
    <x v="0"/>
    <x v="0"/>
    <s v="1 (default)"/>
    <m/>
    <n v="10000"/>
    <m/>
    <n v="62.365110000000001"/>
  </r>
  <r>
    <x v="1"/>
    <x v="1"/>
    <x v="2"/>
    <s v="none"/>
    <m/>
    <x v="0"/>
    <s v="none"/>
    <s v="none"/>
    <s v="none"/>
    <s v="none"/>
    <x v="0"/>
    <x v="0"/>
    <s v="1 (default)"/>
    <m/>
    <n v="10000"/>
    <m/>
    <n v="44.797289999999997"/>
  </r>
  <r>
    <x v="1"/>
    <x v="1"/>
    <x v="3"/>
    <s v="none"/>
    <m/>
    <x v="0"/>
    <s v="none"/>
    <s v="none"/>
    <s v="none"/>
    <s v="none"/>
    <x v="0"/>
    <x v="0"/>
    <s v="1 (default)"/>
    <m/>
    <n v="10000"/>
    <m/>
    <n v="59.235990000000001"/>
  </r>
  <r>
    <x v="1"/>
    <x v="1"/>
    <x v="1"/>
    <s v="none"/>
    <m/>
    <x v="0"/>
    <s v="none"/>
    <s v="none"/>
    <s v="none"/>
    <s v="none"/>
    <x v="0"/>
    <x v="0"/>
    <s v="1 (default)"/>
    <m/>
    <n v="10000"/>
    <m/>
    <n v="48.032510000000002"/>
  </r>
  <r>
    <x v="1"/>
    <x v="1"/>
    <x v="0"/>
    <s v="quantile"/>
    <m/>
    <x v="0"/>
    <s v="none"/>
    <s v="none"/>
    <s v="none"/>
    <s v="none"/>
    <x v="0"/>
    <x v="0"/>
    <s v="1 (default)"/>
    <m/>
    <n v="10000"/>
    <m/>
    <n v="0.11344"/>
  </r>
  <r>
    <x v="1"/>
    <x v="1"/>
    <x v="2"/>
    <s v="quantile"/>
    <m/>
    <x v="0"/>
    <s v="none"/>
    <s v="none"/>
    <s v="none"/>
    <s v="none"/>
    <x v="0"/>
    <x v="0"/>
    <s v="1 (default)"/>
    <m/>
    <n v="10000"/>
    <m/>
    <n v="0.11497"/>
  </r>
  <r>
    <x v="1"/>
    <x v="1"/>
    <x v="3"/>
    <s v="quantile"/>
    <m/>
    <x v="0"/>
    <s v="none"/>
    <s v="none"/>
    <s v="none"/>
    <s v="none"/>
    <x v="0"/>
    <x v="0"/>
    <s v="1 (default)"/>
    <m/>
    <n v="10000"/>
    <m/>
    <n v="0.11333"/>
  </r>
  <r>
    <x v="1"/>
    <x v="1"/>
    <x v="1"/>
    <s v="quantile"/>
    <m/>
    <x v="0"/>
    <s v="none"/>
    <s v="none"/>
    <s v="none"/>
    <s v="none"/>
    <x v="0"/>
    <x v="0"/>
    <s v="1 (default)"/>
    <m/>
    <n v="10000"/>
    <m/>
    <n v="0.11397"/>
  </r>
  <r>
    <x v="1"/>
    <x v="1"/>
    <x v="0"/>
    <s v="quantile"/>
    <m/>
    <x v="0"/>
    <s v="none"/>
    <s v="none"/>
    <s v="none"/>
    <s v="none"/>
    <x v="1"/>
    <x v="0"/>
    <s v="1 (default)"/>
    <m/>
    <n v="10000"/>
    <m/>
    <n v="0.11397"/>
  </r>
  <r>
    <x v="1"/>
    <x v="1"/>
    <x v="0"/>
    <s v="quantile"/>
    <m/>
    <x v="0"/>
    <s v="none"/>
    <s v="none"/>
    <s v="none"/>
    <s v="none"/>
    <x v="1"/>
    <x v="0"/>
    <n v="1E-3"/>
    <m/>
    <n v="10000"/>
    <m/>
    <n v="0.11375"/>
  </r>
  <r>
    <x v="1"/>
    <x v="1"/>
    <x v="0"/>
    <s v="quantile"/>
    <m/>
    <x v="0"/>
    <s v="none"/>
    <s v="none"/>
    <s v="none"/>
    <s v="none"/>
    <x v="2"/>
    <x v="0"/>
    <n v="1E-3"/>
    <m/>
    <n v="10000"/>
    <m/>
    <n v="0.10811"/>
  </r>
  <r>
    <x v="1"/>
    <x v="1"/>
    <x v="0"/>
    <s v="quantile"/>
    <m/>
    <x v="0"/>
    <s v="none"/>
    <s v="none"/>
    <s v="none"/>
    <s v="none"/>
    <x v="3"/>
    <x v="0"/>
    <n v="1E-3"/>
    <m/>
    <n v="10000"/>
    <m/>
    <n v="0.10357"/>
  </r>
  <r>
    <x v="1"/>
    <x v="1"/>
    <x v="0"/>
    <s v="quantile"/>
    <m/>
    <x v="0"/>
    <s v="none"/>
    <s v="none"/>
    <s v="none"/>
    <s v="none"/>
    <x v="4"/>
    <x v="0"/>
    <n v="1E-3"/>
    <m/>
    <n v="10000"/>
    <m/>
    <n v="0.10357"/>
  </r>
  <r>
    <x v="1"/>
    <x v="1"/>
    <x v="0"/>
    <s v="quantile"/>
    <m/>
    <x v="0"/>
    <s v="none"/>
    <s v="none"/>
    <s v="none"/>
    <s v="none"/>
    <x v="5"/>
    <x v="0"/>
    <n v="1E-3"/>
    <m/>
    <n v="10000"/>
    <m/>
    <n v="0.10357"/>
  </r>
  <r>
    <x v="1"/>
    <x v="1"/>
    <x v="0"/>
    <s v="quantile"/>
    <m/>
    <x v="0"/>
    <s v="none"/>
    <s v="none"/>
    <s v="none"/>
    <s v="none"/>
    <x v="6"/>
    <x v="0"/>
    <n v="1E-3"/>
    <m/>
    <n v="10000"/>
    <m/>
    <n v="0.10357"/>
  </r>
  <r>
    <x v="1"/>
    <x v="1"/>
    <x v="0"/>
    <s v="quantile"/>
    <m/>
    <x v="0"/>
    <s v="none"/>
    <s v="none"/>
    <s v="none"/>
    <s v="none"/>
    <x v="10"/>
    <x v="0"/>
    <n v="1E-3"/>
    <m/>
    <n v="10000"/>
    <m/>
    <n v="0.10357"/>
  </r>
  <r>
    <x v="1"/>
    <x v="1"/>
    <x v="0"/>
    <s v="quantile"/>
    <m/>
    <x v="0"/>
    <s v="none"/>
    <s v="none"/>
    <s v="none"/>
    <s v="none"/>
    <x v="4"/>
    <x v="0"/>
    <n v="1E-4"/>
    <m/>
    <n v="10000"/>
    <m/>
    <n v="9.9849999999999994E-2"/>
  </r>
  <r>
    <x v="1"/>
    <x v="1"/>
    <x v="0"/>
    <s v="quantile"/>
    <m/>
    <x v="0"/>
    <s v="none"/>
    <s v="none"/>
    <s v="none"/>
    <s v="none"/>
    <x v="5"/>
    <x v="0"/>
    <n v="1E-4"/>
    <m/>
    <n v="10000"/>
    <m/>
    <n v="9.9970000000000003E-2"/>
  </r>
  <r>
    <x v="1"/>
    <x v="1"/>
    <x v="0"/>
    <s v="quantile"/>
    <m/>
    <x v="0"/>
    <s v="none"/>
    <s v="none"/>
    <s v="none"/>
    <s v="none"/>
    <x v="6"/>
    <x v="0"/>
    <n v="1E-4"/>
    <m/>
    <n v="10000"/>
    <m/>
    <n v="9.9809999999999996E-2"/>
  </r>
  <r>
    <x v="1"/>
    <x v="1"/>
    <x v="0"/>
    <s v="quantile"/>
    <m/>
    <x v="0"/>
    <s v="none"/>
    <s v="none"/>
    <s v="none"/>
    <s v="none"/>
    <x v="10"/>
    <x v="0"/>
    <n v="1E-4"/>
    <m/>
    <n v="10000"/>
    <m/>
    <n v="9.9809999999999996E-2"/>
  </r>
  <r>
    <x v="1"/>
    <x v="1"/>
    <x v="0"/>
    <s v="quantile"/>
    <m/>
    <x v="0"/>
    <s v="none"/>
    <s v="none"/>
    <s v="none"/>
    <s v="none"/>
    <x v="5"/>
    <x v="0"/>
    <n v="1.0000000000000001E-5"/>
    <m/>
    <n v="10000"/>
    <m/>
    <n v="0.10367999999999999"/>
  </r>
  <r>
    <x v="1"/>
    <x v="1"/>
    <x v="0"/>
    <s v="quantile"/>
    <m/>
    <x v="0"/>
    <s v="none"/>
    <s v="none"/>
    <s v="none"/>
    <s v="none"/>
    <x v="6"/>
    <x v="0"/>
    <n v="1.0000000000000001E-5"/>
    <m/>
    <n v="10000"/>
    <m/>
    <n v="0.10176"/>
  </r>
  <r>
    <x v="1"/>
    <x v="1"/>
    <x v="0"/>
    <s v="quantile"/>
    <m/>
    <x v="0"/>
    <s v="none"/>
    <s v="none"/>
    <s v="none"/>
    <s v="none"/>
    <x v="10"/>
    <x v="0"/>
    <n v="1.0000000000000001E-5"/>
    <m/>
    <n v="10000"/>
    <m/>
    <n v="0.10178"/>
  </r>
  <r>
    <x v="1"/>
    <x v="1"/>
    <x v="0"/>
    <s v="quantile"/>
    <m/>
    <x v="0"/>
    <s v="none"/>
    <s v="none"/>
    <s v="none"/>
    <s v="none"/>
    <x v="10"/>
    <x v="0"/>
    <n v="9.9999999999999995E-7"/>
    <m/>
    <n v="10000"/>
    <m/>
    <n v="0.10978"/>
  </r>
  <r>
    <x v="1"/>
    <x v="1"/>
    <x v="0"/>
    <s v="quantile"/>
    <m/>
    <x v="3"/>
    <n v="0.01"/>
    <s v="none"/>
    <s v="none"/>
    <s v="none"/>
    <x v="0"/>
    <x v="0"/>
    <n v="1E-4"/>
    <m/>
    <n v="10000"/>
    <m/>
    <n v="0.10116"/>
  </r>
  <r>
    <x v="1"/>
    <x v="1"/>
    <x v="0"/>
    <s v="quantile"/>
    <m/>
    <x v="3"/>
    <n v="0.01"/>
    <s v="none"/>
    <s v="none"/>
    <s v="none"/>
    <x v="0"/>
    <x v="0"/>
    <n v="1.0000000000000001E-5"/>
    <m/>
    <n v="10000"/>
    <m/>
    <n v="0.1011"/>
  </r>
  <r>
    <x v="1"/>
    <x v="1"/>
    <x v="0"/>
    <s v="quantile"/>
    <m/>
    <x v="3"/>
    <n v="0.1"/>
    <s v="none"/>
    <s v="none"/>
    <s v="none"/>
    <x v="0"/>
    <x v="0"/>
    <n v="1E-4"/>
    <m/>
    <n v="10000"/>
    <m/>
    <n v="0.10201"/>
  </r>
  <r>
    <x v="1"/>
    <x v="1"/>
    <x v="0"/>
    <s v="quantile"/>
    <m/>
    <x v="3"/>
    <n v="0.1"/>
    <s v="none"/>
    <s v="none"/>
    <s v="none"/>
    <x v="0"/>
    <x v="0"/>
    <n v="1.0000000000000001E-5"/>
    <m/>
    <n v="10000"/>
    <m/>
    <n v="9.9959999999999993E-2"/>
  </r>
  <r>
    <x v="2"/>
    <x v="0"/>
    <x v="0"/>
    <s v="quantile"/>
    <s v="none"/>
    <x v="0"/>
    <s v="none"/>
    <s v="none"/>
    <s v="none"/>
    <s v="none"/>
    <x v="0"/>
    <x v="13"/>
    <m/>
    <m/>
    <m/>
    <s v="optimised, 31"/>
    <n v="8.4110000000000004E-2"/>
  </r>
  <r>
    <x v="2"/>
    <x v="0"/>
    <x v="2"/>
    <s v="quantile"/>
    <s v="none"/>
    <x v="0"/>
    <s v="none"/>
    <s v="none"/>
    <s v="none"/>
    <s v="none"/>
    <x v="0"/>
    <x v="13"/>
    <m/>
    <m/>
    <m/>
    <s v="optimised, 31"/>
    <n v="8.7340000000000001E-2"/>
  </r>
  <r>
    <x v="2"/>
    <x v="0"/>
    <x v="3"/>
    <s v="quantile"/>
    <s v="none"/>
    <x v="0"/>
    <s v="none"/>
    <s v="none"/>
    <s v="none"/>
    <s v="none"/>
    <x v="0"/>
    <x v="13"/>
    <m/>
    <m/>
    <m/>
    <s v="optimised, 35"/>
    <n v="8.4229999999999999E-2"/>
  </r>
  <r>
    <x v="2"/>
    <x v="0"/>
    <x v="1"/>
    <s v="quantile"/>
    <s v="none"/>
    <x v="0"/>
    <s v="none"/>
    <s v="none"/>
    <s v="none"/>
    <s v="none"/>
    <x v="0"/>
    <x v="13"/>
    <m/>
    <m/>
    <m/>
    <s v="optimised, 23"/>
    <n v="8.695E-2"/>
  </r>
  <r>
    <x v="2"/>
    <x v="0"/>
    <x v="1"/>
    <s v="quantile"/>
    <n v="1000"/>
    <x v="6"/>
    <n v="5"/>
    <s v="none"/>
    <b v="0"/>
    <s v="none"/>
    <x v="0"/>
    <x v="13"/>
    <m/>
    <m/>
    <m/>
    <s v="optimised, 21"/>
    <n v="9.1929999999999998E-2"/>
  </r>
  <r>
    <x v="2"/>
    <x v="0"/>
    <x v="1"/>
    <s v="quantile"/>
    <n v="10000"/>
    <x v="6"/>
    <n v="5"/>
    <s v="none"/>
    <b v="0"/>
    <s v="none"/>
    <x v="0"/>
    <x v="13"/>
    <m/>
    <m/>
    <m/>
    <s v="optimised, 17"/>
    <n v="8.9279999999999998E-2"/>
  </r>
  <r>
    <x v="2"/>
    <x v="0"/>
    <x v="1"/>
    <s v="quantile"/>
    <n v="100000"/>
    <x v="6"/>
    <n v="5"/>
    <s v="none"/>
    <b v="0"/>
    <s v="none"/>
    <x v="0"/>
    <x v="13"/>
    <m/>
    <m/>
    <m/>
    <s v="optimised, 11"/>
    <n v="9.3619999999999995E-2"/>
  </r>
  <r>
    <x v="2"/>
    <x v="0"/>
    <x v="1"/>
    <s v="quantile"/>
    <n v="1000000"/>
    <x v="6"/>
    <n v="5"/>
    <s v="none"/>
    <b v="0"/>
    <s v="none"/>
    <x v="0"/>
    <x v="13"/>
    <m/>
    <m/>
    <m/>
    <s v="optimised, 23"/>
    <n v="8.7919999999999998E-2"/>
  </r>
  <r>
    <x v="2"/>
    <x v="0"/>
    <x v="1"/>
    <s v="quantile"/>
    <n v="10000000"/>
    <x v="6"/>
    <n v="5"/>
    <s v="none"/>
    <b v="0"/>
    <s v="none"/>
    <x v="0"/>
    <x v="13"/>
    <m/>
    <m/>
    <m/>
    <s v="optimised, 37"/>
    <n v="8.8289999999999993E-2"/>
  </r>
  <r>
    <x v="2"/>
    <x v="0"/>
    <x v="1"/>
    <s v="quantile"/>
    <n v="1000"/>
    <x v="7"/>
    <n v="5"/>
    <s v="none"/>
    <b v="0"/>
    <s v="none"/>
    <x v="0"/>
    <x v="13"/>
    <m/>
    <m/>
    <m/>
    <s v="optimised, 13"/>
    <n v="8.5540000000000005E-2"/>
  </r>
  <r>
    <x v="2"/>
    <x v="0"/>
    <x v="1"/>
    <s v="quantile"/>
    <n v="10000"/>
    <x v="7"/>
    <n v="5"/>
    <s v="none"/>
    <b v="0"/>
    <s v="none"/>
    <x v="0"/>
    <x v="13"/>
    <m/>
    <m/>
    <m/>
    <s v="optimised, 15"/>
    <n v="8.7040000000000006E-2"/>
  </r>
  <r>
    <x v="2"/>
    <x v="0"/>
    <x v="1"/>
    <s v="quantile"/>
    <n v="100000"/>
    <x v="7"/>
    <n v="5"/>
    <s v="none"/>
    <b v="0"/>
    <s v="none"/>
    <x v="0"/>
    <x v="13"/>
    <m/>
    <m/>
    <m/>
    <s v="optimised, 23"/>
    <n v="8.634E-2"/>
  </r>
  <r>
    <x v="2"/>
    <x v="0"/>
    <x v="1"/>
    <s v="quantile"/>
    <n v="1000000"/>
    <x v="7"/>
    <n v="5"/>
    <s v="none"/>
    <b v="0"/>
    <s v="none"/>
    <x v="0"/>
    <x v="13"/>
    <m/>
    <m/>
    <m/>
    <s v="optimised, 23"/>
    <n v="9.1439999999999994E-2"/>
  </r>
  <r>
    <x v="2"/>
    <x v="0"/>
    <x v="1"/>
    <s v="quantile"/>
    <n v="10000000"/>
    <x v="7"/>
    <n v="5"/>
    <s v="none"/>
    <b v="0"/>
    <s v="none"/>
    <x v="0"/>
    <x v="13"/>
    <m/>
    <m/>
    <m/>
    <s v="optimised, 27"/>
    <n v="8.7349999999999997E-2"/>
  </r>
  <r>
    <x v="2"/>
    <x v="0"/>
    <x v="1"/>
    <s v="quantile"/>
    <n v="1000"/>
    <x v="8"/>
    <n v="5"/>
    <s v="none"/>
    <b v="0"/>
    <s v="none"/>
    <x v="0"/>
    <x v="13"/>
    <m/>
    <m/>
    <m/>
    <s v="optimised, 21"/>
    <n v="8.405E-2"/>
  </r>
  <r>
    <x v="2"/>
    <x v="0"/>
    <x v="1"/>
    <s v="quantile"/>
    <n v="10000"/>
    <x v="8"/>
    <n v="5"/>
    <s v="none"/>
    <b v="0"/>
    <s v="none"/>
    <x v="0"/>
    <x v="13"/>
    <m/>
    <m/>
    <m/>
    <s v="optimised, 27"/>
    <n v="8.3900000000000002E-2"/>
  </r>
  <r>
    <x v="2"/>
    <x v="0"/>
    <x v="1"/>
    <s v="quantile"/>
    <n v="100000"/>
    <x v="8"/>
    <n v="5"/>
    <s v="none"/>
    <b v="0"/>
    <s v="none"/>
    <x v="0"/>
    <x v="13"/>
    <m/>
    <m/>
    <m/>
    <s v="optimised, 19"/>
    <n v="8.616E-2"/>
  </r>
  <r>
    <x v="2"/>
    <x v="0"/>
    <x v="1"/>
    <s v="quantile"/>
    <n v="1000000"/>
    <x v="8"/>
    <n v="5"/>
    <s v="none"/>
    <b v="0"/>
    <s v="none"/>
    <x v="0"/>
    <x v="13"/>
    <m/>
    <m/>
    <m/>
    <s v="optimised, 19"/>
    <n v="8.5889999999999994E-2"/>
  </r>
  <r>
    <x v="2"/>
    <x v="0"/>
    <x v="1"/>
    <s v="quantile"/>
    <n v="10000000"/>
    <x v="8"/>
    <n v="5"/>
    <s v="none"/>
    <b v="0"/>
    <s v="none"/>
    <x v="0"/>
    <x v="13"/>
    <m/>
    <m/>
    <m/>
    <s v="optimised, 21"/>
    <n v="8.5650000000000004E-2"/>
  </r>
  <r>
    <x v="2"/>
    <x v="0"/>
    <x v="0"/>
    <s v="quantile"/>
    <s v="none"/>
    <x v="0"/>
    <s v="none"/>
    <n v="2"/>
    <b v="1"/>
    <s v="none"/>
    <x v="0"/>
    <x v="13"/>
    <m/>
    <m/>
    <m/>
    <s v="optimised, 31"/>
    <n v="8.4110000000000004E-2"/>
  </r>
  <r>
    <x v="2"/>
    <x v="0"/>
    <x v="0"/>
    <s v="quantile"/>
    <s v="none"/>
    <x v="0"/>
    <s v="none"/>
    <n v="2"/>
    <b v="0"/>
    <s v="none"/>
    <x v="0"/>
    <x v="13"/>
    <m/>
    <m/>
    <m/>
    <s v="optimised, 31"/>
    <n v="8.4110000000000004E-2"/>
  </r>
  <r>
    <x v="2"/>
    <x v="0"/>
    <x v="0"/>
    <s v="quantile"/>
    <s v="none"/>
    <x v="0"/>
    <s v="none"/>
    <n v="3"/>
    <b v="1"/>
    <s v="none"/>
    <x v="0"/>
    <x v="13"/>
    <m/>
    <m/>
    <m/>
    <s v="optimised, 31"/>
    <n v="8.4110000000000004E-2"/>
  </r>
  <r>
    <x v="2"/>
    <x v="0"/>
    <x v="0"/>
    <s v="quantile"/>
    <s v="none"/>
    <x v="0"/>
    <s v="none"/>
    <n v="3"/>
    <b v="0"/>
    <s v="none"/>
    <x v="0"/>
    <x v="13"/>
    <m/>
    <m/>
    <m/>
    <s v="optimised, 31"/>
    <n v="8.4110000000000004E-2"/>
  </r>
  <r>
    <x v="2"/>
    <x v="0"/>
    <x v="0"/>
    <s v="quantile"/>
    <s v="none"/>
    <x v="0"/>
    <s v="none"/>
    <n v="4"/>
    <b v="1"/>
    <s v="none"/>
    <x v="0"/>
    <x v="13"/>
    <m/>
    <m/>
    <m/>
    <s v="optimised, 31"/>
    <n v="8.4110000000000004E-2"/>
  </r>
  <r>
    <x v="2"/>
    <x v="0"/>
    <x v="0"/>
    <s v="quantile"/>
    <s v="none"/>
    <x v="0"/>
    <s v="none"/>
    <n v="4"/>
    <b v="0"/>
    <s v="none"/>
    <x v="0"/>
    <x v="13"/>
    <m/>
    <m/>
    <m/>
    <s v="optimised, 31"/>
    <n v="8.4110000000000004E-2"/>
  </r>
  <r>
    <x v="2"/>
    <x v="0"/>
    <x v="0"/>
    <s v="quantile"/>
    <s v="none"/>
    <x v="0"/>
    <s v="none"/>
    <s v="none"/>
    <s v="none"/>
    <n v="2"/>
    <x v="0"/>
    <x v="13"/>
    <m/>
    <m/>
    <m/>
    <s v="optimised, 1"/>
    <n v="0.10415000000000001"/>
  </r>
  <r>
    <x v="2"/>
    <x v="0"/>
    <x v="0"/>
    <s v="quantile"/>
    <s v="none"/>
    <x v="0"/>
    <s v="none"/>
    <s v="none"/>
    <s v="none"/>
    <n v="10"/>
    <x v="0"/>
    <x v="13"/>
    <m/>
    <m/>
    <m/>
    <s v="optimised, 5"/>
    <n v="9.3439999999999995E-2"/>
  </r>
  <r>
    <x v="2"/>
    <x v="0"/>
    <x v="0"/>
    <s v="quantile"/>
    <s v="none"/>
    <x v="0"/>
    <s v="none"/>
    <s v="none"/>
    <s v="none"/>
    <n v="20"/>
    <x v="0"/>
    <x v="13"/>
    <m/>
    <m/>
    <m/>
    <s v="optimised, 9"/>
    <n v="8.7999999999999995E-2"/>
  </r>
  <r>
    <x v="2"/>
    <x v="0"/>
    <x v="0"/>
    <s v="quantile"/>
    <s v="none"/>
    <x v="0"/>
    <s v="none"/>
    <s v="none"/>
    <s v="none"/>
    <n v="30"/>
    <x v="0"/>
    <x v="13"/>
    <m/>
    <m/>
    <m/>
    <s v="optimised, 11"/>
    <n v="8.4470000000000003E-2"/>
  </r>
  <r>
    <x v="2"/>
    <x v="0"/>
    <x v="0"/>
    <s v="quantile"/>
    <s v="none"/>
    <x v="0"/>
    <s v="none"/>
    <s v="none"/>
    <s v="none"/>
    <n v="40"/>
    <x v="0"/>
    <x v="13"/>
    <m/>
    <m/>
    <m/>
    <s v="optimised, 11"/>
    <n v="8.2650000000000001E-2"/>
  </r>
  <r>
    <x v="2"/>
    <x v="0"/>
    <x v="0"/>
    <s v="quantile"/>
    <s v="none"/>
    <x v="0"/>
    <s v="none"/>
    <s v="none"/>
    <s v="none"/>
    <n v="50"/>
    <x v="0"/>
    <x v="13"/>
    <m/>
    <m/>
    <m/>
    <s v="optimised, 11"/>
    <n v="8.133E-2"/>
  </r>
  <r>
    <x v="2"/>
    <x v="0"/>
    <x v="0"/>
    <s v="quantile"/>
    <s v="none"/>
    <x v="0"/>
    <s v="none"/>
    <s v="none"/>
    <s v="none"/>
    <n v="60"/>
    <x v="0"/>
    <x v="13"/>
    <m/>
    <m/>
    <m/>
    <s v="optimised, 11"/>
    <n v="8.1159999999999996E-2"/>
  </r>
  <r>
    <x v="2"/>
    <x v="0"/>
    <x v="0"/>
    <s v="quantile"/>
    <s v="none"/>
    <x v="0"/>
    <s v="none"/>
    <s v="none"/>
    <s v="none"/>
    <n v="70"/>
    <x v="0"/>
    <x v="13"/>
    <m/>
    <m/>
    <m/>
    <s v="optimised, 11"/>
    <n v="8.1100000000000005E-2"/>
  </r>
  <r>
    <x v="2"/>
    <x v="0"/>
    <x v="0"/>
    <s v="quantile"/>
    <s v="none"/>
    <x v="0"/>
    <s v="none"/>
    <s v="none"/>
    <s v="none"/>
    <n v="77"/>
    <x v="0"/>
    <x v="13"/>
    <m/>
    <m/>
    <m/>
    <s v="optimised, 13"/>
    <n v="8.1180000000000002E-2"/>
  </r>
  <r>
    <x v="2"/>
    <x v="0"/>
    <x v="0"/>
    <s v="quantile"/>
    <n v="10000"/>
    <x v="8"/>
    <s v="none"/>
    <s v="none"/>
    <b v="0"/>
    <n v="77"/>
    <x v="0"/>
    <x v="13"/>
    <m/>
    <m/>
    <m/>
    <s v="optimised, 11"/>
    <n v="8.5470000000000004E-2"/>
  </r>
  <r>
    <x v="2"/>
    <x v="0"/>
    <x v="0"/>
    <s v="quantile"/>
    <s v="none"/>
    <x v="0"/>
    <s v="none"/>
    <s v="none"/>
    <s v="none"/>
    <s v="none"/>
    <x v="1"/>
    <x v="13"/>
    <m/>
    <m/>
    <m/>
    <s v="optimised, 31"/>
    <n v="8.4080000000000002E-2"/>
  </r>
  <r>
    <x v="2"/>
    <x v="0"/>
    <x v="0"/>
    <s v="quantile"/>
    <s v="none"/>
    <x v="0"/>
    <s v="none"/>
    <s v="none"/>
    <s v="none"/>
    <s v="none"/>
    <x v="11"/>
    <x v="13"/>
    <m/>
    <m/>
    <m/>
    <s v="optimised, 31"/>
    <n v="8.4190000000000001E-2"/>
  </r>
  <r>
    <x v="2"/>
    <x v="0"/>
    <x v="0"/>
    <s v="quantile"/>
    <s v="none"/>
    <x v="0"/>
    <s v="none"/>
    <s v="none"/>
    <s v="none"/>
    <s v="none"/>
    <x v="12"/>
    <x v="13"/>
    <m/>
    <m/>
    <m/>
    <s v="optimised, 31"/>
    <n v="8.4159999999999999E-2"/>
  </r>
  <r>
    <x v="2"/>
    <x v="0"/>
    <x v="0"/>
    <s v="quantile"/>
    <s v="none"/>
    <x v="0"/>
    <s v="none"/>
    <s v="none"/>
    <s v="none"/>
    <s v="none"/>
    <x v="13"/>
    <x v="13"/>
    <m/>
    <m/>
    <m/>
    <s v="optimised, 31"/>
    <n v="8.4209999999999993E-2"/>
  </r>
  <r>
    <x v="2"/>
    <x v="0"/>
    <x v="0"/>
    <s v="quantile"/>
    <s v="none"/>
    <x v="0"/>
    <s v="none"/>
    <s v="none"/>
    <s v="none"/>
    <s v="none"/>
    <x v="2"/>
    <x v="13"/>
    <m/>
    <m/>
    <m/>
    <s v="optimised, 31"/>
    <n v="8.3960000000000007E-2"/>
  </r>
  <r>
    <x v="2"/>
    <x v="0"/>
    <x v="0"/>
    <s v="quantile"/>
    <s v="none"/>
    <x v="0"/>
    <s v="none"/>
    <s v="none"/>
    <s v="none"/>
    <s v="none"/>
    <x v="14"/>
    <x v="13"/>
    <m/>
    <m/>
    <m/>
    <s v="optimised, 31"/>
    <n v="8.4080000000000002E-2"/>
  </r>
  <r>
    <x v="2"/>
    <x v="0"/>
    <x v="0"/>
    <s v="quantile"/>
    <s v="none"/>
    <x v="0"/>
    <s v="none"/>
    <s v="none"/>
    <s v="none"/>
    <s v="none"/>
    <x v="15"/>
    <x v="13"/>
    <m/>
    <m/>
    <m/>
    <s v="optimised, 31"/>
    <n v="8.4080000000000002E-2"/>
  </r>
  <r>
    <x v="2"/>
    <x v="1"/>
    <x v="0"/>
    <s v="quantile"/>
    <s v="none"/>
    <x v="0"/>
    <s v="none"/>
    <s v="none"/>
    <s v="none"/>
    <s v="none"/>
    <x v="0"/>
    <x v="13"/>
    <m/>
    <m/>
    <m/>
    <s v="optimised, 19"/>
    <n v="9.8979999999999999E-2"/>
  </r>
  <r>
    <x v="2"/>
    <x v="1"/>
    <x v="2"/>
    <s v="quantile"/>
    <s v="none"/>
    <x v="0"/>
    <s v="none"/>
    <s v="none"/>
    <s v="none"/>
    <s v="none"/>
    <x v="0"/>
    <x v="13"/>
    <m/>
    <m/>
    <m/>
    <s v="optimised, 27"/>
    <n v="0.10143000000000001"/>
  </r>
  <r>
    <x v="2"/>
    <x v="1"/>
    <x v="3"/>
    <s v="quantile"/>
    <s v="none"/>
    <x v="0"/>
    <s v="none"/>
    <s v="none"/>
    <s v="none"/>
    <s v="none"/>
    <x v="0"/>
    <x v="13"/>
    <m/>
    <m/>
    <m/>
    <s v="optimised, 25"/>
    <n v="9.851E-2"/>
  </r>
  <r>
    <x v="2"/>
    <x v="1"/>
    <x v="1"/>
    <s v="quantile"/>
    <s v="none"/>
    <x v="0"/>
    <s v="none"/>
    <s v="none"/>
    <s v="none"/>
    <s v="none"/>
    <x v="0"/>
    <x v="13"/>
    <m/>
    <m/>
    <m/>
    <s v="optimised, 23"/>
    <n v="0.10141"/>
  </r>
  <r>
    <x v="2"/>
    <x v="1"/>
    <x v="0"/>
    <s v="quantile"/>
    <s v="none"/>
    <x v="0"/>
    <s v="none"/>
    <s v="none"/>
    <s v="none"/>
    <n v="2"/>
    <x v="0"/>
    <x v="13"/>
    <m/>
    <m/>
    <m/>
    <s v="optimised, 1"/>
    <n v="0.11293"/>
  </r>
  <r>
    <x v="2"/>
    <x v="1"/>
    <x v="0"/>
    <s v="quantile"/>
    <s v="none"/>
    <x v="0"/>
    <s v="none"/>
    <s v="none"/>
    <s v="none"/>
    <n v="10"/>
    <x v="0"/>
    <x v="13"/>
    <m/>
    <m/>
    <m/>
    <s v="optimised, 3"/>
    <n v="0.10758"/>
  </r>
  <r>
    <x v="2"/>
    <x v="1"/>
    <x v="0"/>
    <s v="quantile"/>
    <s v="none"/>
    <x v="0"/>
    <s v="none"/>
    <s v="none"/>
    <s v="none"/>
    <n v="20"/>
    <x v="0"/>
    <x v="13"/>
    <m/>
    <m/>
    <m/>
    <s v="optimised, 3"/>
    <n v="0.10097"/>
  </r>
  <r>
    <x v="2"/>
    <x v="1"/>
    <x v="0"/>
    <s v="quantile"/>
    <s v="none"/>
    <x v="0"/>
    <s v="none"/>
    <s v="none"/>
    <s v="none"/>
    <n v="30"/>
    <x v="0"/>
    <x v="13"/>
    <m/>
    <m/>
    <m/>
    <s v="optimised, 3"/>
    <n v="9.6699999999999994E-2"/>
  </r>
  <r>
    <x v="2"/>
    <x v="1"/>
    <x v="0"/>
    <s v="quantile"/>
    <s v="none"/>
    <x v="0"/>
    <s v="none"/>
    <s v="none"/>
    <s v="none"/>
    <n v="40"/>
    <x v="0"/>
    <x v="13"/>
    <m/>
    <m/>
    <m/>
    <s v="optimised, 7"/>
    <n v="9.6119999999999997E-2"/>
  </r>
  <r>
    <x v="2"/>
    <x v="1"/>
    <x v="0"/>
    <s v="quantile"/>
    <s v="none"/>
    <x v="0"/>
    <s v="none"/>
    <s v="none"/>
    <s v="none"/>
    <n v="50"/>
    <x v="0"/>
    <x v="13"/>
    <m/>
    <m/>
    <m/>
    <s v="optimised, 7"/>
    <n v="9.3100000000000002E-2"/>
  </r>
  <r>
    <x v="2"/>
    <x v="1"/>
    <x v="0"/>
    <s v="quantile"/>
    <s v="none"/>
    <x v="0"/>
    <s v="none"/>
    <s v="none"/>
    <s v="none"/>
    <n v="58"/>
    <x v="0"/>
    <x v="13"/>
    <m/>
    <m/>
    <m/>
    <s v="optimised, 11"/>
    <n v="9.2969999999999997E-2"/>
  </r>
  <r>
    <x v="2"/>
    <x v="1"/>
    <x v="1"/>
    <s v="quantile"/>
    <n v="1000"/>
    <x v="8"/>
    <n v="5"/>
    <s v="none"/>
    <b v="0"/>
    <s v="none"/>
    <x v="0"/>
    <x v="13"/>
    <m/>
    <m/>
    <m/>
    <s v="optimised, 11"/>
    <n v="9.7059999999999994E-2"/>
  </r>
  <r>
    <x v="2"/>
    <x v="1"/>
    <x v="1"/>
    <s v="quantile"/>
    <n v="1000"/>
    <x v="7"/>
    <n v="5"/>
    <s v="none"/>
    <b v="0"/>
    <s v="none"/>
    <x v="0"/>
    <x v="13"/>
    <m/>
    <m/>
    <m/>
    <s v="optimised, 7"/>
    <n v="9.7919999999999993E-2"/>
  </r>
  <r>
    <x v="2"/>
    <x v="1"/>
    <x v="1"/>
    <s v="quantile"/>
    <n v="1000"/>
    <x v="6"/>
    <n v="5"/>
    <s v="none"/>
    <b v="0"/>
    <s v="none"/>
    <x v="0"/>
    <x v="13"/>
    <m/>
    <m/>
    <m/>
    <s v="optimised, 9"/>
    <n v="0.1014"/>
  </r>
  <r>
    <x v="2"/>
    <x v="1"/>
    <x v="1"/>
    <s v="quantile"/>
    <n v="10000"/>
    <x v="8"/>
    <n v="5"/>
    <s v="none"/>
    <b v="0"/>
    <s v="none"/>
    <x v="0"/>
    <x v="13"/>
    <m/>
    <m/>
    <m/>
    <s v="optimised, 9"/>
    <n v="9.7309999999999994E-2"/>
  </r>
  <r>
    <x v="2"/>
    <x v="1"/>
    <x v="1"/>
    <s v="quantile"/>
    <n v="10000"/>
    <x v="7"/>
    <n v="5"/>
    <s v="none"/>
    <b v="0"/>
    <s v="none"/>
    <x v="0"/>
    <x v="13"/>
    <m/>
    <m/>
    <m/>
    <s v="optimised, 9"/>
    <n v="9.9970000000000003E-2"/>
  </r>
  <r>
    <x v="2"/>
    <x v="1"/>
    <x v="1"/>
    <s v="quantile"/>
    <n v="10000"/>
    <x v="6"/>
    <n v="5"/>
    <s v="none"/>
    <b v="0"/>
    <s v="none"/>
    <x v="0"/>
    <x v="13"/>
    <m/>
    <m/>
    <m/>
    <s v="optimised, 15"/>
    <n v="0.10012"/>
  </r>
  <r>
    <x v="2"/>
    <x v="1"/>
    <x v="1"/>
    <s v="quantile"/>
    <n v="100000"/>
    <x v="8"/>
    <n v="5"/>
    <s v="none"/>
    <b v="0"/>
    <s v="none"/>
    <x v="0"/>
    <x v="13"/>
    <m/>
    <m/>
    <m/>
    <s v="optimised, 11"/>
    <n v="9.9360000000000004E-2"/>
  </r>
  <r>
    <x v="2"/>
    <x v="1"/>
    <x v="1"/>
    <s v="quantile"/>
    <n v="100000"/>
    <x v="7"/>
    <n v="5"/>
    <s v="none"/>
    <b v="0"/>
    <s v="none"/>
    <x v="0"/>
    <x v="13"/>
    <m/>
    <m/>
    <m/>
    <s v="optimised, 13"/>
    <n v="9.9979999999999999E-2"/>
  </r>
  <r>
    <x v="2"/>
    <x v="1"/>
    <x v="1"/>
    <s v="quantile"/>
    <n v="100000"/>
    <x v="6"/>
    <n v="5"/>
    <s v="none"/>
    <b v="0"/>
    <s v="none"/>
    <x v="0"/>
    <x v="13"/>
    <m/>
    <m/>
    <m/>
    <s v="optimised, 11"/>
    <n v="0.10378999999999999"/>
  </r>
  <r>
    <x v="2"/>
    <x v="1"/>
    <x v="1"/>
    <s v="quantile"/>
    <n v="1000000"/>
    <x v="8"/>
    <n v="5"/>
    <s v="none"/>
    <b v="0"/>
    <s v="none"/>
    <x v="0"/>
    <x v="13"/>
    <m/>
    <m/>
    <m/>
    <s v="optimised, 11"/>
    <n v="9.9610000000000004E-2"/>
  </r>
  <r>
    <x v="2"/>
    <x v="1"/>
    <x v="1"/>
    <s v="quantile"/>
    <n v="1000000"/>
    <x v="7"/>
    <n v="5"/>
    <s v="none"/>
    <b v="0"/>
    <s v="none"/>
    <x v="0"/>
    <x v="13"/>
    <m/>
    <m/>
    <m/>
    <s v="optimised, 25"/>
    <n v="9.9349999999999994E-2"/>
  </r>
  <r>
    <x v="2"/>
    <x v="1"/>
    <x v="1"/>
    <s v="quantile"/>
    <n v="1000000"/>
    <x v="6"/>
    <n v="5"/>
    <s v="none"/>
    <b v="0"/>
    <s v="none"/>
    <x v="0"/>
    <x v="13"/>
    <m/>
    <m/>
    <m/>
    <s v="optimised, 23"/>
    <n v="0.10535"/>
  </r>
  <r>
    <x v="2"/>
    <x v="1"/>
    <x v="1"/>
    <s v="quantile"/>
    <n v="10000000"/>
    <x v="8"/>
    <n v="5"/>
    <s v="none"/>
    <b v="0"/>
    <s v="none"/>
    <x v="0"/>
    <x v="13"/>
    <m/>
    <m/>
    <m/>
    <s v="optimised, 23"/>
    <n v="9.9760000000000001E-2"/>
  </r>
  <r>
    <x v="2"/>
    <x v="1"/>
    <x v="1"/>
    <s v="quantile"/>
    <n v="10000000"/>
    <x v="7"/>
    <n v="5"/>
    <s v="none"/>
    <b v="0"/>
    <s v="none"/>
    <x v="0"/>
    <x v="13"/>
    <m/>
    <m/>
    <m/>
    <s v="optimised, 25"/>
    <n v="9.9400000000000002E-2"/>
  </r>
  <r>
    <x v="2"/>
    <x v="1"/>
    <x v="1"/>
    <s v="quantile"/>
    <n v="10000000"/>
    <x v="6"/>
    <n v="5"/>
    <s v="none"/>
    <b v="0"/>
    <s v="none"/>
    <x v="0"/>
    <x v="13"/>
    <m/>
    <m/>
    <m/>
    <s v="optimised, 31"/>
    <n v="0.10049"/>
  </r>
  <r>
    <x v="3"/>
    <x v="0"/>
    <x v="0"/>
    <s v="none"/>
    <m/>
    <x v="0"/>
    <s v="none"/>
    <s v="none"/>
    <s v="none"/>
    <s v="none"/>
    <x v="0"/>
    <x v="0"/>
    <m/>
    <m/>
    <m/>
    <m/>
    <n v="110.47261"/>
  </r>
  <r>
    <x v="3"/>
    <x v="0"/>
    <x v="2"/>
    <s v="none"/>
    <m/>
    <x v="0"/>
    <s v="none"/>
    <s v="none"/>
    <s v="none"/>
    <s v="none"/>
    <x v="0"/>
    <x v="0"/>
    <m/>
    <m/>
    <m/>
    <m/>
    <n v="78.274889999999999"/>
  </r>
  <r>
    <x v="3"/>
    <x v="0"/>
    <x v="3"/>
    <s v="none"/>
    <m/>
    <x v="0"/>
    <s v="none"/>
    <s v="none"/>
    <s v="none"/>
    <s v="none"/>
    <x v="0"/>
    <x v="0"/>
    <m/>
    <m/>
    <m/>
    <m/>
    <n v="109.65591999999999"/>
  </r>
  <r>
    <x v="3"/>
    <x v="0"/>
    <x v="1"/>
    <s v="none"/>
    <m/>
    <x v="0"/>
    <s v="none"/>
    <s v="none"/>
    <s v="none"/>
    <s v="none"/>
    <x v="0"/>
    <x v="0"/>
    <m/>
    <m/>
    <m/>
    <m/>
    <n v="80.940269999999998"/>
  </r>
  <r>
    <x v="3"/>
    <x v="0"/>
    <x v="0"/>
    <s v="minmax"/>
    <m/>
    <x v="0"/>
    <s v="none"/>
    <s v="none"/>
    <s v="none"/>
    <s v="none"/>
    <x v="0"/>
    <x v="0"/>
    <m/>
    <m/>
    <m/>
    <m/>
    <n v="0.28437000000000001"/>
  </r>
  <r>
    <x v="3"/>
    <x v="0"/>
    <x v="0"/>
    <s v="standard"/>
    <m/>
    <x v="0"/>
    <s v="none"/>
    <s v="none"/>
    <s v="none"/>
    <s v="none"/>
    <x v="0"/>
    <x v="0"/>
    <m/>
    <m/>
    <m/>
    <m/>
    <n v="0.28437000000000001"/>
  </r>
  <r>
    <x v="3"/>
    <x v="0"/>
    <x v="0"/>
    <s v="quantile"/>
    <m/>
    <x v="0"/>
    <s v="none"/>
    <s v="none"/>
    <s v="none"/>
    <s v="none"/>
    <x v="0"/>
    <x v="0"/>
    <m/>
    <m/>
    <m/>
    <m/>
    <n v="0.20821999999999999"/>
  </r>
  <r>
    <x v="3"/>
    <x v="0"/>
    <x v="2"/>
    <s v="quantile"/>
    <m/>
    <x v="0"/>
    <s v="none"/>
    <s v="none"/>
    <s v="none"/>
    <s v="none"/>
    <x v="0"/>
    <x v="0"/>
    <m/>
    <m/>
    <m/>
    <m/>
    <n v="0.21231"/>
  </r>
  <r>
    <x v="3"/>
    <x v="0"/>
    <x v="3"/>
    <s v="quantile"/>
    <m/>
    <x v="0"/>
    <s v="none"/>
    <s v="none"/>
    <s v="none"/>
    <s v="none"/>
    <x v="0"/>
    <x v="0"/>
    <m/>
    <m/>
    <m/>
    <m/>
    <n v="0.18779999999999999"/>
  </r>
  <r>
    <x v="3"/>
    <x v="0"/>
    <x v="1"/>
    <s v="quantile"/>
    <m/>
    <x v="0"/>
    <s v="none"/>
    <s v="none"/>
    <s v="none"/>
    <s v="none"/>
    <x v="0"/>
    <x v="0"/>
    <m/>
    <m/>
    <m/>
    <m/>
    <n v="0.19717000000000001"/>
  </r>
  <r>
    <x v="3"/>
    <x v="0"/>
    <x v="1"/>
    <s v="quantile"/>
    <m/>
    <x v="1"/>
    <n v="1E-3"/>
    <n v="5"/>
    <s v="none"/>
    <s v="none"/>
    <x v="0"/>
    <x v="0"/>
    <m/>
    <m/>
    <m/>
    <m/>
    <n v="0.39380999999999999"/>
  </r>
  <r>
    <x v="3"/>
    <x v="0"/>
    <x v="1"/>
    <s v="quantile"/>
    <m/>
    <x v="2"/>
    <n v="1E-3"/>
    <n v="5"/>
    <s v="none"/>
    <s v="none"/>
    <x v="0"/>
    <x v="0"/>
    <m/>
    <m/>
    <m/>
    <m/>
    <n v="0.37311"/>
  </r>
  <r>
    <x v="3"/>
    <x v="0"/>
    <x v="1"/>
    <s v="quantile"/>
    <m/>
    <x v="3"/>
    <n v="1E-3"/>
    <n v="5"/>
    <s v="none"/>
    <s v="none"/>
    <x v="0"/>
    <x v="0"/>
    <m/>
    <m/>
    <m/>
    <m/>
    <n v="0.45304"/>
  </r>
  <r>
    <x v="3"/>
    <x v="0"/>
    <x v="1"/>
    <s v="quantile"/>
    <m/>
    <x v="4"/>
    <n v="1E-3"/>
    <n v="5"/>
    <s v="none"/>
    <s v="none"/>
    <x v="0"/>
    <x v="0"/>
    <m/>
    <m/>
    <m/>
    <m/>
    <n v="0.38888"/>
  </r>
  <r>
    <x v="3"/>
    <x v="0"/>
    <x v="1"/>
    <s v="quantile"/>
    <m/>
    <x v="5"/>
    <n v="1E-3"/>
    <n v="5"/>
    <s v="none"/>
    <s v="none"/>
    <x v="0"/>
    <x v="0"/>
    <m/>
    <m/>
    <m/>
    <m/>
    <n v="0.36824000000000001"/>
  </r>
  <r>
    <x v="3"/>
    <x v="0"/>
    <x v="1"/>
    <s v="quantile"/>
    <m/>
    <x v="1"/>
    <n v="0.01"/>
    <n v="5"/>
    <s v="none"/>
    <s v="none"/>
    <x v="0"/>
    <x v="0"/>
    <m/>
    <m/>
    <m/>
    <m/>
    <n v="0.38856000000000002"/>
  </r>
  <r>
    <x v="3"/>
    <x v="0"/>
    <x v="1"/>
    <s v="quantile"/>
    <m/>
    <x v="2"/>
    <n v="0.01"/>
    <n v="5"/>
    <s v="none"/>
    <s v="none"/>
    <x v="0"/>
    <x v="0"/>
    <m/>
    <m/>
    <m/>
    <m/>
    <n v="0.35343999999999998"/>
  </r>
  <r>
    <x v="3"/>
    <x v="0"/>
    <x v="1"/>
    <s v="quantile"/>
    <m/>
    <x v="3"/>
    <n v="0.01"/>
    <n v="5"/>
    <s v="none"/>
    <s v="none"/>
    <x v="0"/>
    <x v="0"/>
    <m/>
    <m/>
    <m/>
    <m/>
    <n v="0.39255000000000001"/>
  </r>
  <r>
    <x v="3"/>
    <x v="0"/>
    <x v="1"/>
    <s v="quantile"/>
    <m/>
    <x v="4"/>
    <n v="0.01"/>
    <n v="5"/>
    <s v="none"/>
    <s v="none"/>
    <x v="0"/>
    <x v="0"/>
    <m/>
    <m/>
    <m/>
    <m/>
    <n v="0.37520999999999999"/>
  </r>
  <r>
    <x v="3"/>
    <x v="0"/>
    <x v="1"/>
    <s v="quantile"/>
    <m/>
    <x v="5"/>
    <n v="0.01"/>
    <n v="5"/>
    <s v="none"/>
    <s v="none"/>
    <x v="0"/>
    <x v="0"/>
    <m/>
    <m/>
    <m/>
    <m/>
    <n v="0.38246999999999998"/>
  </r>
  <r>
    <x v="3"/>
    <x v="0"/>
    <x v="1"/>
    <s v="quantile"/>
    <m/>
    <x v="1"/>
    <n v="0.1"/>
    <n v="5"/>
    <s v="none"/>
    <s v="none"/>
    <x v="0"/>
    <x v="0"/>
    <m/>
    <m/>
    <m/>
    <m/>
    <n v="0.50558999999999998"/>
  </r>
  <r>
    <x v="3"/>
    <x v="0"/>
    <x v="1"/>
    <s v="quantile"/>
    <m/>
    <x v="2"/>
    <n v="0.1"/>
    <n v="5"/>
    <s v="none"/>
    <s v="none"/>
    <x v="0"/>
    <x v="0"/>
    <m/>
    <m/>
    <m/>
    <m/>
    <n v="0.38793"/>
  </r>
  <r>
    <x v="3"/>
    <x v="0"/>
    <x v="1"/>
    <s v="quantile"/>
    <m/>
    <x v="3"/>
    <n v="0.1"/>
    <n v="5"/>
    <s v="none"/>
    <s v="none"/>
    <x v="0"/>
    <x v="0"/>
    <m/>
    <m/>
    <m/>
    <m/>
    <n v="0.36886999999999998"/>
  </r>
  <r>
    <x v="3"/>
    <x v="0"/>
    <x v="1"/>
    <s v="quantile"/>
    <m/>
    <x v="4"/>
    <n v="0.1"/>
    <n v="5"/>
    <s v="none"/>
    <s v="none"/>
    <x v="0"/>
    <x v="0"/>
    <m/>
    <m/>
    <m/>
    <m/>
    <n v="0.37074000000000001"/>
  </r>
  <r>
    <x v="3"/>
    <x v="0"/>
    <x v="1"/>
    <s v="quantile"/>
    <m/>
    <x v="5"/>
    <n v="0.1"/>
    <n v="5"/>
    <s v="none"/>
    <s v="none"/>
    <x v="0"/>
    <x v="0"/>
    <m/>
    <m/>
    <m/>
    <m/>
    <n v="0.38046000000000002"/>
  </r>
  <r>
    <x v="3"/>
    <x v="0"/>
    <x v="3"/>
    <s v="quantile"/>
    <m/>
    <x v="0"/>
    <s v="none"/>
    <s v="none"/>
    <n v="2"/>
    <b v="1"/>
    <x v="0"/>
    <x v="0"/>
    <m/>
    <m/>
    <m/>
    <m/>
    <n v="0.18779999999999999"/>
  </r>
  <r>
    <x v="3"/>
    <x v="0"/>
    <x v="3"/>
    <s v="quantile"/>
    <m/>
    <x v="0"/>
    <s v="none"/>
    <s v="none"/>
    <n v="2"/>
    <b v="0"/>
    <x v="0"/>
    <x v="0"/>
    <m/>
    <m/>
    <m/>
    <m/>
    <n v="0.18779999999999999"/>
  </r>
  <r>
    <x v="3"/>
    <x v="0"/>
    <x v="3"/>
    <s v="quantile"/>
    <m/>
    <x v="0"/>
    <s v="none"/>
    <s v="none"/>
    <n v="3"/>
    <b v="1"/>
    <x v="0"/>
    <x v="0"/>
    <m/>
    <m/>
    <m/>
    <m/>
    <n v="0.18779999999999999"/>
  </r>
  <r>
    <x v="3"/>
    <x v="0"/>
    <x v="3"/>
    <s v="quantile"/>
    <m/>
    <x v="0"/>
    <s v="none"/>
    <s v="none"/>
    <n v="3"/>
    <b v="0"/>
    <x v="0"/>
    <x v="0"/>
    <m/>
    <m/>
    <m/>
    <m/>
    <n v="0.18779999999999999"/>
  </r>
  <r>
    <x v="3"/>
    <x v="0"/>
    <x v="3"/>
    <s v="quantile"/>
    <m/>
    <x v="0"/>
    <s v="none"/>
    <s v="none"/>
    <n v="4"/>
    <b v="1"/>
    <x v="0"/>
    <x v="0"/>
    <m/>
    <m/>
    <m/>
    <m/>
    <n v="0.18779999999999999"/>
  </r>
  <r>
    <x v="3"/>
    <x v="0"/>
    <x v="3"/>
    <s v="quantile"/>
    <m/>
    <x v="0"/>
    <s v="none"/>
    <s v="none"/>
    <n v="4"/>
    <b v="0"/>
    <x v="0"/>
    <x v="0"/>
    <m/>
    <m/>
    <m/>
    <m/>
    <n v="0.18779999999999999"/>
  </r>
  <r>
    <x v="3"/>
    <x v="0"/>
    <x v="3"/>
    <s v="quantile"/>
    <m/>
    <x v="0"/>
    <s v="none"/>
    <s v="none"/>
    <s v="none"/>
    <s v="none"/>
    <x v="4"/>
    <x v="0"/>
    <m/>
    <m/>
    <m/>
    <m/>
    <n v="8.6540000000000006E-2"/>
  </r>
  <r>
    <x v="3"/>
    <x v="0"/>
    <x v="3"/>
    <s v="quantile"/>
    <m/>
    <x v="0"/>
    <s v="none"/>
    <s v="none"/>
    <s v="none"/>
    <s v="none"/>
    <x v="5"/>
    <x v="0"/>
    <m/>
    <m/>
    <m/>
    <m/>
    <n v="8.4209999999999993E-2"/>
  </r>
  <r>
    <x v="3"/>
    <x v="0"/>
    <x v="3"/>
    <s v="quantile"/>
    <m/>
    <x v="0"/>
    <s v="none"/>
    <s v="none"/>
    <s v="none"/>
    <s v="none"/>
    <x v="6"/>
    <x v="0"/>
    <m/>
    <m/>
    <m/>
    <m/>
    <n v="8.5309999999999997E-2"/>
  </r>
  <r>
    <x v="3"/>
    <x v="0"/>
    <x v="3"/>
    <s v="quantile"/>
    <m/>
    <x v="0"/>
    <s v="none"/>
    <s v="none"/>
    <s v="none"/>
    <s v="none"/>
    <x v="7"/>
    <x v="0"/>
    <m/>
    <m/>
    <m/>
    <m/>
    <n v="8.6809999999999998E-2"/>
  </r>
  <r>
    <x v="3"/>
    <x v="0"/>
    <x v="3"/>
    <s v="quantile"/>
    <m/>
    <x v="0"/>
    <s v="none"/>
    <s v="none"/>
    <s v="none"/>
    <s v="none"/>
    <x v="0"/>
    <x v="1"/>
    <m/>
    <m/>
    <m/>
    <m/>
    <n v="0.18609999999999999"/>
  </r>
  <r>
    <x v="3"/>
    <x v="0"/>
    <x v="3"/>
    <s v="quantile"/>
    <m/>
    <x v="0"/>
    <s v="none"/>
    <s v="none"/>
    <s v="none"/>
    <s v="none"/>
    <x v="0"/>
    <x v="14"/>
    <m/>
    <m/>
    <m/>
    <m/>
    <n v="0.23419000000000001"/>
  </r>
  <r>
    <x v="3"/>
    <x v="0"/>
    <x v="3"/>
    <s v="quantile"/>
    <m/>
    <x v="0"/>
    <s v="none"/>
    <s v="none"/>
    <s v="none"/>
    <s v="none"/>
    <x v="0"/>
    <x v="5"/>
    <m/>
    <m/>
    <m/>
    <m/>
    <n v="0.23133000000000001"/>
  </r>
  <r>
    <x v="3"/>
    <x v="0"/>
    <x v="3"/>
    <s v="quantile"/>
    <m/>
    <x v="0"/>
    <s v="none"/>
    <s v="none"/>
    <s v="none"/>
    <s v="none"/>
    <x v="0"/>
    <x v="15"/>
    <m/>
    <m/>
    <m/>
    <m/>
    <n v="9.8070000000000004E-2"/>
  </r>
  <r>
    <x v="3"/>
    <x v="0"/>
    <x v="3"/>
    <s v="quantile"/>
    <m/>
    <x v="0"/>
    <s v="none"/>
    <s v="none"/>
    <s v="none"/>
    <s v="none"/>
    <x v="0"/>
    <x v="11"/>
    <m/>
    <m/>
    <m/>
    <m/>
    <n v="8.5290000000000005E-2"/>
  </r>
  <r>
    <x v="3"/>
    <x v="0"/>
    <x v="0"/>
    <s v="quantile"/>
    <m/>
    <x v="0"/>
    <s v="none"/>
    <s v="none"/>
    <s v="none"/>
    <s v="none"/>
    <x v="1"/>
    <x v="0"/>
    <m/>
    <m/>
    <m/>
    <m/>
    <n v="0.104597"/>
  </r>
  <r>
    <x v="3"/>
    <x v="0"/>
    <x v="0"/>
    <s v="quantile"/>
    <m/>
    <x v="0"/>
    <s v="none"/>
    <s v="none"/>
    <s v="none"/>
    <s v="none"/>
    <x v="16"/>
    <x v="0"/>
    <m/>
    <m/>
    <m/>
    <m/>
    <n v="0.10271"/>
  </r>
  <r>
    <x v="3"/>
    <x v="0"/>
    <x v="0"/>
    <s v="quantile"/>
    <m/>
    <x v="0"/>
    <s v="none"/>
    <s v="none"/>
    <s v="none"/>
    <s v="none"/>
    <x v="11"/>
    <x v="0"/>
    <m/>
    <m/>
    <m/>
    <m/>
    <n v="0.10115"/>
  </r>
  <r>
    <x v="3"/>
    <x v="0"/>
    <x v="0"/>
    <s v="quantile"/>
    <m/>
    <x v="0"/>
    <s v="none"/>
    <s v="none"/>
    <s v="none"/>
    <s v="none"/>
    <x v="17"/>
    <x v="0"/>
    <m/>
    <m/>
    <m/>
    <m/>
    <n v="0.10069"/>
  </r>
  <r>
    <x v="3"/>
    <x v="0"/>
    <x v="0"/>
    <s v="quantile"/>
    <m/>
    <x v="0"/>
    <s v="none"/>
    <s v="none"/>
    <s v="none"/>
    <s v="none"/>
    <x v="12"/>
    <x v="0"/>
    <m/>
    <m/>
    <m/>
    <m/>
    <n v="9.9740999999999996E-2"/>
  </r>
  <r>
    <x v="3"/>
    <x v="0"/>
    <x v="0"/>
    <s v="quantile"/>
    <m/>
    <x v="0"/>
    <s v="none"/>
    <s v="none"/>
    <s v="none"/>
    <s v="none"/>
    <x v="18"/>
    <x v="0"/>
    <m/>
    <m/>
    <m/>
    <m/>
    <n v="9.9367999999999998E-2"/>
  </r>
  <r>
    <x v="3"/>
    <x v="0"/>
    <x v="0"/>
    <s v="quantile"/>
    <m/>
    <x v="0"/>
    <s v="none"/>
    <s v="none"/>
    <s v="none"/>
    <s v="none"/>
    <x v="13"/>
    <x v="0"/>
    <m/>
    <m/>
    <m/>
    <m/>
    <n v="9.5424999999999996E-2"/>
  </r>
  <r>
    <x v="3"/>
    <x v="0"/>
    <x v="0"/>
    <s v="quantile"/>
    <m/>
    <x v="0"/>
    <s v="none"/>
    <s v="none"/>
    <s v="none"/>
    <s v="none"/>
    <x v="19"/>
    <x v="0"/>
    <m/>
    <m/>
    <m/>
    <m/>
    <n v="9.4897999999999996E-2"/>
  </r>
  <r>
    <x v="3"/>
    <x v="0"/>
    <x v="0"/>
    <s v="quantile"/>
    <m/>
    <x v="0"/>
    <s v="none"/>
    <s v="none"/>
    <s v="none"/>
    <s v="none"/>
    <x v="2"/>
    <x v="0"/>
    <m/>
    <m/>
    <m/>
    <m/>
    <n v="9.4658999999999993E-2"/>
  </r>
  <r>
    <x v="3"/>
    <x v="0"/>
    <x v="0"/>
    <s v="quantile"/>
    <m/>
    <x v="0"/>
    <s v="none"/>
    <s v="none"/>
    <s v="none"/>
    <s v="none"/>
    <x v="20"/>
    <x v="0"/>
    <m/>
    <m/>
    <m/>
    <m/>
    <n v="9.3170000000000003E-2"/>
  </r>
  <r>
    <x v="3"/>
    <x v="0"/>
    <x v="0"/>
    <s v="quantile"/>
    <m/>
    <x v="0"/>
    <s v="none"/>
    <s v="none"/>
    <s v="none"/>
    <s v="none"/>
    <x v="14"/>
    <x v="0"/>
    <m/>
    <m/>
    <m/>
    <m/>
    <n v="9.2311000000000004E-2"/>
  </r>
  <r>
    <x v="3"/>
    <x v="0"/>
    <x v="0"/>
    <s v="quantile"/>
    <m/>
    <x v="0"/>
    <s v="none"/>
    <s v="none"/>
    <s v="none"/>
    <s v="none"/>
    <x v="21"/>
    <x v="0"/>
    <m/>
    <m/>
    <m/>
    <m/>
    <n v="9.1277999999999998E-2"/>
  </r>
  <r>
    <x v="3"/>
    <x v="0"/>
    <x v="0"/>
    <s v="quantile"/>
    <m/>
    <x v="0"/>
    <s v="none"/>
    <s v="none"/>
    <s v="none"/>
    <s v="none"/>
    <x v="15"/>
    <x v="0"/>
    <m/>
    <m/>
    <m/>
    <m/>
    <n v="9.0534000000000003E-2"/>
  </r>
  <r>
    <x v="3"/>
    <x v="0"/>
    <x v="0"/>
    <s v="quantile"/>
    <m/>
    <x v="0"/>
    <s v="none"/>
    <s v="none"/>
    <s v="none"/>
    <s v="none"/>
    <x v="22"/>
    <x v="0"/>
    <m/>
    <m/>
    <m/>
    <m/>
    <n v="9.0092000000000005E-2"/>
  </r>
  <r>
    <x v="3"/>
    <x v="0"/>
    <x v="0"/>
    <s v="quantile"/>
    <m/>
    <x v="0"/>
    <s v="none"/>
    <s v="none"/>
    <s v="none"/>
    <s v="none"/>
    <x v="23"/>
    <x v="0"/>
    <m/>
    <m/>
    <m/>
    <m/>
    <n v="9.0159000000000003E-2"/>
  </r>
  <r>
    <x v="3"/>
    <x v="0"/>
    <x v="0"/>
    <s v="quantile"/>
    <m/>
    <x v="0"/>
    <s v="none"/>
    <s v="none"/>
    <s v="none"/>
    <s v="none"/>
    <x v="24"/>
    <x v="0"/>
    <m/>
    <m/>
    <m/>
    <m/>
    <n v="8.9570999999999998E-2"/>
  </r>
  <r>
    <x v="3"/>
    <x v="0"/>
    <x v="0"/>
    <s v="quantile"/>
    <m/>
    <x v="0"/>
    <s v="none"/>
    <s v="none"/>
    <s v="none"/>
    <s v="none"/>
    <x v="25"/>
    <x v="0"/>
    <m/>
    <m/>
    <m/>
    <m/>
    <n v="8.9577000000000004E-2"/>
  </r>
  <r>
    <x v="3"/>
    <x v="0"/>
    <x v="0"/>
    <s v="quantile"/>
    <m/>
    <x v="0"/>
    <s v="none"/>
    <s v="none"/>
    <s v="none"/>
    <s v="none"/>
    <x v="26"/>
    <x v="0"/>
    <m/>
    <m/>
    <m/>
    <m/>
    <n v="8.8936000000000001E-2"/>
  </r>
  <r>
    <x v="3"/>
    <x v="0"/>
    <x v="0"/>
    <s v="quantile"/>
    <m/>
    <x v="0"/>
    <s v="none"/>
    <s v="none"/>
    <s v="none"/>
    <s v="none"/>
    <x v="3"/>
    <x v="0"/>
    <m/>
    <m/>
    <m/>
    <m/>
    <n v="8.9033000000000001E-2"/>
  </r>
  <r>
    <x v="3"/>
    <x v="0"/>
    <x v="0"/>
    <s v="quantile"/>
    <m/>
    <x v="0"/>
    <s v="none"/>
    <s v="none"/>
    <s v="none"/>
    <s v="none"/>
    <x v="27"/>
    <x v="0"/>
    <m/>
    <m/>
    <m/>
    <m/>
    <n v="8.8040999999999994E-2"/>
  </r>
  <r>
    <x v="3"/>
    <x v="0"/>
    <x v="0"/>
    <s v="quantile"/>
    <m/>
    <x v="0"/>
    <s v="none"/>
    <s v="none"/>
    <s v="none"/>
    <s v="none"/>
    <x v="28"/>
    <x v="0"/>
    <m/>
    <m/>
    <m/>
    <m/>
    <n v="8.8220000000000007E-2"/>
  </r>
  <r>
    <x v="3"/>
    <x v="0"/>
    <x v="0"/>
    <s v="quantile"/>
    <m/>
    <x v="0"/>
    <s v="none"/>
    <s v="none"/>
    <s v="none"/>
    <s v="none"/>
    <x v="29"/>
    <x v="0"/>
    <m/>
    <m/>
    <m/>
    <m/>
    <n v="8.8281999999999999E-2"/>
  </r>
  <r>
    <x v="3"/>
    <x v="0"/>
    <x v="0"/>
    <s v="quantile"/>
    <m/>
    <x v="0"/>
    <s v="none"/>
    <s v="none"/>
    <s v="none"/>
    <s v="none"/>
    <x v="30"/>
    <x v="0"/>
    <m/>
    <m/>
    <m/>
    <m/>
    <n v="8.8590000000000002E-2"/>
  </r>
  <r>
    <x v="3"/>
    <x v="0"/>
    <x v="0"/>
    <s v="quantile"/>
    <m/>
    <x v="0"/>
    <s v="none"/>
    <s v="none"/>
    <s v="none"/>
    <s v="none"/>
    <x v="31"/>
    <x v="0"/>
    <m/>
    <m/>
    <m/>
    <m/>
    <n v="8.7959999999999997E-2"/>
  </r>
  <r>
    <x v="3"/>
    <x v="0"/>
    <x v="0"/>
    <s v="quantile"/>
    <m/>
    <x v="0"/>
    <s v="none"/>
    <s v="none"/>
    <s v="none"/>
    <s v="none"/>
    <x v="32"/>
    <x v="0"/>
    <m/>
    <m/>
    <m/>
    <m/>
    <n v="8.7359000000000006E-2"/>
  </r>
  <r>
    <x v="3"/>
    <x v="0"/>
    <x v="0"/>
    <s v="quantile"/>
    <m/>
    <x v="0"/>
    <s v="none"/>
    <s v="none"/>
    <s v="none"/>
    <s v="none"/>
    <x v="33"/>
    <x v="0"/>
    <m/>
    <m/>
    <m/>
    <m/>
    <n v="8.6513000000000007E-2"/>
  </r>
  <r>
    <x v="3"/>
    <x v="0"/>
    <x v="0"/>
    <s v="quantile"/>
    <m/>
    <x v="0"/>
    <s v="none"/>
    <s v="none"/>
    <s v="none"/>
    <s v="none"/>
    <x v="34"/>
    <x v="0"/>
    <m/>
    <m/>
    <m/>
    <m/>
    <n v="8.6657999999999999E-2"/>
  </r>
  <r>
    <x v="3"/>
    <x v="0"/>
    <x v="0"/>
    <s v="quantile"/>
    <m/>
    <x v="0"/>
    <s v="none"/>
    <s v="none"/>
    <s v="none"/>
    <s v="none"/>
    <x v="35"/>
    <x v="0"/>
    <m/>
    <m/>
    <m/>
    <m/>
    <n v="8.6641999999999997E-2"/>
  </r>
  <r>
    <x v="3"/>
    <x v="1"/>
    <x v="0"/>
    <s v="quantile"/>
    <m/>
    <x v="0"/>
    <s v="none"/>
    <s v="none"/>
    <s v="none"/>
    <s v="none"/>
    <x v="0"/>
    <x v="16"/>
    <m/>
    <m/>
    <m/>
    <m/>
    <n v="0.17233200000000001"/>
  </r>
  <r>
    <x v="3"/>
    <x v="1"/>
    <x v="0"/>
    <s v="quantile"/>
    <m/>
    <x v="0"/>
    <s v="none"/>
    <s v="none"/>
    <s v="none"/>
    <s v="none"/>
    <x v="0"/>
    <x v="1"/>
    <m/>
    <m/>
    <m/>
    <m/>
    <n v="0.174957"/>
  </r>
  <r>
    <x v="3"/>
    <x v="1"/>
    <x v="0"/>
    <s v="quantile"/>
    <m/>
    <x v="0"/>
    <s v="none"/>
    <s v="none"/>
    <s v="none"/>
    <s v="none"/>
    <x v="0"/>
    <x v="17"/>
    <m/>
    <m/>
    <m/>
    <m/>
    <n v="0.179588"/>
  </r>
  <r>
    <x v="3"/>
    <x v="1"/>
    <x v="0"/>
    <s v="quantile"/>
    <m/>
    <x v="0"/>
    <s v="none"/>
    <s v="none"/>
    <s v="none"/>
    <s v="none"/>
    <x v="0"/>
    <x v="2"/>
    <m/>
    <m/>
    <m/>
    <m/>
    <n v="0.18636800000000001"/>
  </r>
  <r>
    <x v="3"/>
    <x v="1"/>
    <x v="0"/>
    <s v="quantile"/>
    <m/>
    <x v="0"/>
    <s v="none"/>
    <s v="none"/>
    <s v="none"/>
    <s v="none"/>
    <x v="0"/>
    <x v="14"/>
    <m/>
    <m/>
    <m/>
    <m/>
    <n v="0.19487699999999999"/>
  </r>
  <r>
    <x v="3"/>
    <x v="1"/>
    <x v="0"/>
    <s v="quantile"/>
    <m/>
    <x v="0"/>
    <s v="none"/>
    <s v="none"/>
    <s v="none"/>
    <s v="none"/>
    <x v="0"/>
    <x v="3"/>
    <m/>
    <m/>
    <m/>
    <m/>
    <n v="0.208395"/>
  </r>
  <r>
    <x v="3"/>
    <x v="1"/>
    <x v="0"/>
    <s v="quantile"/>
    <m/>
    <x v="0"/>
    <s v="none"/>
    <s v="none"/>
    <s v="none"/>
    <s v="none"/>
    <x v="0"/>
    <x v="18"/>
    <m/>
    <m/>
    <m/>
    <m/>
    <n v="0.22223100000000001"/>
  </r>
  <r>
    <x v="3"/>
    <x v="1"/>
    <x v="0"/>
    <s v="quantile"/>
    <m/>
    <x v="0"/>
    <s v="none"/>
    <s v="none"/>
    <s v="none"/>
    <s v="none"/>
    <x v="0"/>
    <x v="4"/>
    <m/>
    <m/>
    <m/>
    <m/>
    <n v="0.250473"/>
  </r>
  <r>
    <x v="3"/>
    <x v="1"/>
    <x v="0"/>
    <s v="quantile"/>
    <m/>
    <x v="0"/>
    <s v="none"/>
    <s v="none"/>
    <s v="none"/>
    <s v="none"/>
    <x v="0"/>
    <x v="19"/>
    <m/>
    <m/>
    <m/>
    <m/>
    <n v="0.290217"/>
  </r>
  <r>
    <x v="3"/>
    <x v="1"/>
    <x v="0"/>
    <s v="quantile"/>
    <m/>
    <x v="0"/>
    <s v="none"/>
    <s v="none"/>
    <s v="none"/>
    <s v="none"/>
    <x v="0"/>
    <x v="5"/>
    <m/>
    <m/>
    <m/>
    <m/>
    <n v="0.39421600000000001"/>
  </r>
  <r>
    <x v="3"/>
    <x v="1"/>
    <x v="0"/>
    <s v="quantile"/>
    <m/>
    <x v="0"/>
    <s v="none"/>
    <s v="none"/>
    <s v="none"/>
    <s v="none"/>
    <x v="0"/>
    <x v="20"/>
    <m/>
    <m/>
    <m/>
    <m/>
    <n v="0.70987699999999998"/>
  </r>
  <r>
    <x v="3"/>
    <x v="1"/>
    <x v="0"/>
    <s v="quantile"/>
    <m/>
    <x v="0"/>
    <s v="none"/>
    <s v="none"/>
    <s v="none"/>
    <s v="none"/>
    <x v="0"/>
    <x v="6"/>
    <m/>
    <m/>
    <m/>
    <m/>
    <n v="0.299375"/>
  </r>
  <r>
    <x v="3"/>
    <x v="1"/>
    <x v="0"/>
    <s v="quantile"/>
    <m/>
    <x v="0"/>
    <s v="none"/>
    <s v="none"/>
    <s v="none"/>
    <s v="none"/>
    <x v="0"/>
    <x v="21"/>
    <m/>
    <m/>
    <m/>
    <m/>
    <n v="0.22547500000000001"/>
  </r>
  <r>
    <x v="3"/>
    <x v="1"/>
    <x v="0"/>
    <s v="quantile"/>
    <m/>
    <x v="0"/>
    <s v="none"/>
    <s v="none"/>
    <s v="none"/>
    <s v="none"/>
    <x v="0"/>
    <x v="7"/>
    <m/>
    <m/>
    <m/>
    <m/>
    <n v="0.181672"/>
  </r>
  <r>
    <x v="3"/>
    <x v="1"/>
    <x v="0"/>
    <s v="quantile"/>
    <m/>
    <x v="0"/>
    <s v="none"/>
    <s v="none"/>
    <s v="none"/>
    <s v="none"/>
    <x v="0"/>
    <x v="22"/>
    <m/>
    <m/>
    <m/>
    <m/>
    <n v="0.16284699999999999"/>
  </r>
  <r>
    <x v="3"/>
    <x v="1"/>
    <x v="0"/>
    <s v="quantile"/>
    <m/>
    <x v="0"/>
    <s v="none"/>
    <s v="none"/>
    <s v="none"/>
    <s v="none"/>
    <x v="0"/>
    <x v="8"/>
    <m/>
    <m/>
    <m/>
    <m/>
    <n v="0.148809"/>
  </r>
  <r>
    <x v="3"/>
    <x v="1"/>
    <x v="0"/>
    <s v="quantile"/>
    <m/>
    <x v="0"/>
    <s v="none"/>
    <s v="none"/>
    <s v="none"/>
    <s v="none"/>
    <x v="0"/>
    <x v="23"/>
    <m/>
    <m/>
    <m/>
    <m/>
    <n v="0.141656"/>
  </r>
  <r>
    <x v="3"/>
    <x v="1"/>
    <x v="0"/>
    <s v="quantile"/>
    <m/>
    <x v="0"/>
    <s v="none"/>
    <s v="none"/>
    <s v="none"/>
    <s v="none"/>
    <x v="0"/>
    <x v="9"/>
    <m/>
    <m/>
    <m/>
    <m/>
    <n v="0.13353200000000001"/>
  </r>
  <r>
    <x v="3"/>
    <x v="1"/>
    <x v="0"/>
    <s v="quantile"/>
    <m/>
    <x v="0"/>
    <s v="none"/>
    <s v="none"/>
    <s v="none"/>
    <s v="none"/>
    <x v="0"/>
    <x v="24"/>
    <m/>
    <m/>
    <m/>
    <m/>
    <n v="0.13290099999999999"/>
  </r>
  <r>
    <x v="3"/>
    <x v="1"/>
    <x v="0"/>
    <s v="quantile"/>
    <m/>
    <x v="0"/>
    <s v="none"/>
    <s v="none"/>
    <s v="none"/>
    <s v="none"/>
    <x v="0"/>
    <x v="15"/>
    <m/>
    <m/>
    <m/>
    <m/>
    <n v="0.12894700000000001"/>
  </r>
  <r>
    <x v="3"/>
    <x v="1"/>
    <x v="0"/>
    <s v="quantile"/>
    <m/>
    <x v="0"/>
    <s v="none"/>
    <s v="none"/>
    <s v="none"/>
    <s v="none"/>
    <x v="0"/>
    <x v="25"/>
    <m/>
    <m/>
    <m/>
    <m/>
    <n v="0.12914999999999999"/>
  </r>
  <r>
    <x v="3"/>
    <x v="1"/>
    <x v="0"/>
    <s v="quantile"/>
    <m/>
    <x v="0"/>
    <s v="none"/>
    <s v="none"/>
    <s v="none"/>
    <s v="none"/>
    <x v="0"/>
    <x v="26"/>
    <m/>
    <m/>
    <m/>
    <m/>
    <n v="0.117587"/>
  </r>
  <r>
    <x v="3"/>
    <x v="1"/>
    <x v="0"/>
    <s v="quantile"/>
    <m/>
    <x v="0"/>
    <s v="none"/>
    <s v="none"/>
    <s v="none"/>
    <s v="none"/>
    <x v="0"/>
    <x v="27"/>
    <m/>
    <m/>
    <m/>
    <m/>
    <n v="0.11783100000000001"/>
  </r>
  <r>
    <x v="3"/>
    <x v="1"/>
    <x v="0"/>
    <s v="quantile"/>
    <m/>
    <x v="0"/>
    <s v="none"/>
    <s v="none"/>
    <s v="none"/>
    <s v="none"/>
    <x v="0"/>
    <x v="28"/>
    <m/>
    <m/>
    <m/>
    <m/>
    <n v="0.118202"/>
  </r>
  <r>
    <x v="3"/>
    <x v="1"/>
    <x v="0"/>
    <s v="quantile"/>
    <m/>
    <x v="0"/>
    <s v="none"/>
    <s v="none"/>
    <s v="none"/>
    <s v="none"/>
    <x v="0"/>
    <x v="29"/>
    <m/>
    <m/>
    <m/>
    <m/>
    <n v="0.1167"/>
  </r>
  <r>
    <x v="3"/>
    <x v="1"/>
    <x v="0"/>
    <s v="quantile"/>
    <m/>
    <x v="0"/>
    <s v="none"/>
    <s v="none"/>
    <s v="none"/>
    <s v="none"/>
    <x v="0"/>
    <x v="30"/>
    <m/>
    <m/>
    <m/>
    <m/>
    <n v="0.112386"/>
  </r>
  <r>
    <x v="3"/>
    <x v="1"/>
    <x v="0"/>
    <s v="quantile"/>
    <m/>
    <x v="0"/>
    <s v="none"/>
    <s v="none"/>
    <s v="none"/>
    <s v="none"/>
    <x v="0"/>
    <x v="31"/>
    <m/>
    <m/>
    <m/>
    <m/>
    <n v="0.112511"/>
  </r>
  <r>
    <x v="3"/>
    <x v="1"/>
    <x v="0"/>
    <s v="quantile"/>
    <m/>
    <x v="0"/>
    <s v="none"/>
    <s v="none"/>
    <s v="none"/>
    <s v="none"/>
    <x v="0"/>
    <x v="32"/>
    <m/>
    <m/>
    <m/>
    <m/>
    <n v="0.10945299999999999"/>
  </r>
  <r>
    <x v="3"/>
    <x v="1"/>
    <x v="0"/>
    <s v="quantile"/>
    <m/>
    <x v="0"/>
    <s v="none"/>
    <s v="none"/>
    <s v="none"/>
    <s v="none"/>
    <x v="0"/>
    <x v="33"/>
    <m/>
    <m/>
    <m/>
    <m/>
    <n v="0.10775899999999999"/>
  </r>
  <r>
    <x v="3"/>
    <x v="0"/>
    <x v="0"/>
    <s v="quantile"/>
    <m/>
    <x v="0"/>
    <s v="none"/>
    <s v="none"/>
    <s v="none"/>
    <s v="none"/>
    <x v="0"/>
    <x v="16"/>
    <m/>
    <m/>
    <m/>
    <m/>
    <n v="0.205126"/>
  </r>
  <r>
    <x v="3"/>
    <x v="0"/>
    <x v="0"/>
    <s v="quantile"/>
    <m/>
    <x v="0"/>
    <s v="none"/>
    <s v="none"/>
    <s v="none"/>
    <s v="none"/>
    <x v="0"/>
    <x v="1"/>
    <m/>
    <m/>
    <m/>
    <m/>
    <n v="0.20474800000000001"/>
  </r>
  <r>
    <x v="3"/>
    <x v="0"/>
    <x v="0"/>
    <s v="quantile"/>
    <m/>
    <x v="0"/>
    <s v="none"/>
    <s v="none"/>
    <s v="none"/>
    <s v="none"/>
    <x v="0"/>
    <x v="17"/>
    <m/>
    <m/>
    <m/>
    <m/>
    <n v="0.21059900000000001"/>
  </r>
  <r>
    <x v="3"/>
    <x v="0"/>
    <x v="0"/>
    <s v="quantile"/>
    <m/>
    <x v="0"/>
    <s v="none"/>
    <s v="none"/>
    <s v="none"/>
    <s v="none"/>
    <x v="0"/>
    <x v="2"/>
    <m/>
    <m/>
    <m/>
    <m/>
    <n v="0.22012300000000001"/>
  </r>
  <r>
    <x v="3"/>
    <x v="0"/>
    <x v="0"/>
    <s v="quantile"/>
    <m/>
    <x v="0"/>
    <s v="none"/>
    <s v="none"/>
    <s v="none"/>
    <s v="none"/>
    <x v="0"/>
    <x v="14"/>
    <m/>
    <m/>
    <m/>
    <m/>
    <n v="0.244121"/>
  </r>
  <r>
    <x v="3"/>
    <x v="0"/>
    <x v="0"/>
    <s v="quantile"/>
    <m/>
    <x v="0"/>
    <s v="none"/>
    <s v="none"/>
    <s v="none"/>
    <s v="none"/>
    <x v="0"/>
    <x v="3"/>
    <m/>
    <m/>
    <m/>
    <m/>
    <n v="0.29522599999999999"/>
  </r>
  <r>
    <x v="3"/>
    <x v="0"/>
    <x v="0"/>
    <s v="quantile"/>
    <m/>
    <x v="0"/>
    <s v="none"/>
    <s v="none"/>
    <s v="none"/>
    <s v="none"/>
    <x v="0"/>
    <x v="18"/>
    <m/>
    <m/>
    <m/>
    <m/>
    <n v="0.380019"/>
  </r>
  <r>
    <x v="3"/>
    <x v="0"/>
    <x v="0"/>
    <s v="quantile"/>
    <m/>
    <x v="0"/>
    <s v="none"/>
    <s v="none"/>
    <s v="none"/>
    <s v="none"/>
    <x v="0"/>
    <x v="4"/>
    <m/>
    <m/>
    <m/>
    <m/>
    <n v="1.331464"/>
  </r>
  <r>
    <x v="3"/>
    <x v="0"/>
    <x v="0"/>
    <s v="quantile"/>
    <m/>
    <x v="0"/>
    <s v="none"/>
    <s v="none"/>
    <s v="none"/>
    <s v="none"/>
    <x v="0"/>
    <x v="19"/>
    <m/>
    <m/>
    <m/>
    <m/>
    <n v="0.29967500000000002"/>
  </r>
  <r>
    <x v="3"/>
    <x v="0"/>
    <x v="0"/>
    <s v="quantile"/>
    <m/>
    <x v="0"/>
    <s v="none"/>
    <s v="none"/>
    <s v="none"/>
    <s v="none"/>
    <x v="0"/>
    <x v="5"/>
    <m/>
    <m/>
    <m/>
    <m/>
    <n v="0.193049"/>
  </r>
  <r>
    <x v="3"/>
    <x v="0"/>
    <x v="0"/>
    <s v="quantile"/>
    <m/>
    <x v="0"/>
    <s v="none"/>
    <s v="none"/>
    <s v="none"/>
    <s v="none"/>
    <x v="0"/>
    <x v="20"/>
    <m/>
    <m/>
    <m/>
    <m/>
    <n v="0.16161400000000001"/>
  </r>
  <r>
    <x v="3"/>
    <x v="0"/>
    <x v="0"/>
    <s v="quantile"/>
    <m/>
    <x v="0"/>
    <s v="none"/>
    <s v="none"/>
    <s v="none"/>
    <s v="none"/>
    <x v="0"/>
    <x v="6"/>
    <m/>
    <m/>
    <m/>
    <m/>
    <n v="0.138596"/>
  </r>
  <r>
    <x v="3"/>
    <x v="0"/>
    <x v="0"/>
    <s v="quantile"/>
    <m/>
    <x v="0"/>
    <s v="none"/>
    <s v="none"/>
    <s v="none"/>
    <s v="none"/>
    <x v="0"/>
    <x v="21"/>
    <m/>
    <m/>
    <m/>
    <m/>
    <n v="0.125884"/>
  </r>
  <r>
    <x v="3"/>
    <x v="0"/>
    <x v="0"/>
    <s v="quantile"/>
    <m/>
    <x v="0"/>
    <s v="none"/>
    <s v="none"/>
    <s v="none"/>
    <s v="none"/>
    <x v="0"/>
    <x v="7"/>
    <m/>
    <m/>
    <m/>
    <m/>
    <n v="0.115865"/>
  </r>
  <r>
    <x v="3"/>
    <x v="0"/>
    <x v="0"/>
    <s v="quantile"/>
    <m/>
    <x v="0"/>
    <s v="none"/>
    <s v="none"/>
    <s v="none"/>
    <s v="none"/>
    <x v="0"/>
    <x v="22"/>
    <m/>
    <m/>
    <m/>
    <m/>
    <n v="0.107811"/>
  </r>
  <r>
    <x v="3"/>
    <x v="0"/>
    <x v="0"/>
    <s v="quantile"/>
    <m/>
    <x v="0"/>
    <s v="none"/>
    <s v="none"/>
    <s v="none"/>
    <s v="none"/>
    <x v="0"/>
    <x v="8"/>
    <m/>
    <m/>
    <m/>
    <m/>
    <n v="0.106476"/>
  </r>
  <r>
    <x v="3"/>
    <x v="0"/>
    <x v="0"/>
    <s v="quantile"/>
    <m/>
    <x v="0"/>
    <s v="none"/>
    <s v="none"/>
    <s v="none"/>
    <s v="none"/>
    <x v="0"/>
    <x v="23"/>
    <m/>
    <m/>
    <m/>
    <m/>
    <n v="0.103326"/>
  </r>
  <r>
    <x v="3"/>
    <x v="0"/>
    <x v="0"/>
    <s v="quantile"/>
    <m/>
    <x v="0"/>
    <s v="none"/>
    <s v="none"/>
    <s v="none"/>
    <s v="none"/>
    <x v="0"/>
    <x v="9"/>
    <m/>
    <m/>
    <m/>
    <m/>
    <n v="9.8218E-2"/>
  </r>
  <r>
    <x v="3"/>
    <x v="0"/>
    <x v="0"/>
    <s v="quantile"/>
    <m/>
    <x v="0"/>
    <s v="none"/>
    <s v="none"/>
    <s v="none"/>
    <s v="none"/>
    <x v="0"/>
    <x v="24"/>
    <m/>
    <m/>
    <m/>
    <m/>
    <n v="9.6795999999999993E-2"/>
  </r>
  <r>
    <x v="3"/>
    <x v="0"/>
    <x v="0"/>
    <s v="quantile"/>
    <m/>
    <x v="0"/>
    <s v="none"/>
    <s v="none"/>
    <s v="none"/>
    <s v="none"/>
    <x v="0"/>
    <x v="15"/>
    <m/>
    <m/>
    <m/>
    <m/>
    <n v="9.7112000000000004E-2"/>
  </r>
  <r>
    <x v="3"/>
    <x v="0"/>
    <x v="0"/>
    <s v="quantile"/>
    <m/>
    <x v="0"/>
    <s v="none"/>
    <s v="none"/>
    <s v="none"/>
    <s v="none"/>
    <x v="0"/>
    <x v="25"/>
    <m/>
    <m/>
    <m/>
    <m/>
    <n v="9.4645000000000007E-2"/>
  </r>
  <r>
    <x v="3"/>
    <x v="0"/>
    <x v="0"/>
    <s v="quantile"/>
    <m/>
    <x v="0"/>
    <s v="none"/>
    <s v="none"/>
    <s v="none"/>
    <s v="none"/>
    <x v="0"/>
    <x v="26"/>
    <m/>
    <m/>
    <m/>
    <m/>
    <n v="9.1717999999999994E-2"/>
  </r>
  <r>
    <x v="3"/>
    <x v="0"/>
    <x v="0"/>
    <s v="quantile"/>
    <m/>
    <x v="0"/>
    <s v="none"/>
    <s v="none"/>
    <s v="none"/>
    <s v="none"/>
    <x v="0"/>
    <x v="27"/>
    <m/>
    <m/>
    <m/>
    <m/>
    <n v="9.2865000000000003E-2"/>
  </r>
  <r>
    <x v="3"/>
    <x v="0"/>
    <x v="0"/>
    <s v="quantile"/>
    <m/>
    <x v="0"/>
    <s v="none"/>
    <s v="none"/>
    <s v="none"/>
    <s v="none"/>
    <x v="0"/>
    <x v="28"/>
    <m/>
    <m/>
    <m/>
    <m/>
    <n v="9.1491000000000003E-2"/>
  </r>
  <r>
    <x v="3"/>
    <x v="0"/>
    <x v="0"/>
    <s v="quantile"/>
    <m/>
    <x v="0"/>
    <s v="none"/>
    <s v="none"/>
    <s v="none"/>
    <s v="none"/>
    <x v="0"/>
    <x v="29"/>
    <m/>
    <m/>
    <m/>
    <m/>
    <n v="9.1202000000000005E-2"/>
  </r>
  <r>
    <x v="3"/>
    <x v="0"/>
    <x v="0"/>
    <s v="quantile"/>
    <m/>
    <x v="0"/>
    <s v="none"/>
    <s v="none"/>
    <s v="none"/>
    <s v="none"/>
    <x v="0"/>
    <x v="30"/>
    <m/>
    <m/>
    <m/>
    <m/>
    <n v="9.0586E-2"/>
  </r>
  <r>
    <x v="3"/>
    <x v="0"/>
    <x v="0"/>
    <s v="quantile"/>
    <m/>
    <x v="0"/>
    <s v="none"/>
    <s v="none"/>
    <s v="none"/>
    <s v="none"/>
    <x v="0"/>
    <x v="31"/>
    <m/>
    <m/>
    <m/>
    <m/>
    <n v="8.8693999999999995E-2"/>
  </r>
  <r>
    <x v="3"/>
    <x v="0"/>
    <x v="0"/>
    <s v="quantile"/>
    <m/>
    <x v="0"/>
    <s v="none"/>
    <s v="none"/>
    <s v="none"/>
    <s v="none"/>
    <x v="0"/>
    <x v="32"/>
    <m/>
    <m/>
    <m/>
    <m/>
    <n v="8.8925000000000004E-2"/>
  </r>
  <r>
    <x v="3"/>
    <x v="0"/>
    <x v="0"/>
    <s v="quantile"/>
    <m/>
    <x v="0"/>
    <s v="none"/>
    <s v="none"/>
    <s v="none"/>
    <s v="none"/>
    <x v="0"/>
    <x v="33"/>
    <m/>
    <m/>
    <m/>
    <m/>
    <n v="8.8544999999999999E-2"/>
  </r>
  <r>
    <x v="3"/>
    <x v="1"/>
    <x v="0"/>
    <s v="quantile"/>
    <m/>
    <x v="0"/>
    <s v="none"/>
    <s v="none"/>
    <s v="none"/>
    <s v="none"/>
    <x v="0"/>
    <x v="10"/>
    <m/>
    <m/>
    <m/>
    <m/>
    <n v="0.108471"/>
  </r>
  <r>
    <x v="3"/>
    <x v="1"/>
    <x v="0"/>
    <s v="quantile"/>
    <m/>
    <x v="0"/>
    <s v="none"/>
    <s v="none"/>
    <s v="none"/>
    <s v="none"/>
    <x v="0"/>
    <x v="34"/>
    <m/>
    <m/>
    <m/>
    <m/>
    <n v="0.105603"/>
  </r>
  <r>
    <x v="3"/>
    <x v="1"/>
    <x v="0"/>
    <s v="quantile"/>
    <m/>
    <x v="0"/>
    <s v="none"/>
    <s v="none"/>
    <s v="none"/>
    <s v="none"/>
    <x v="0"/>
    <x v="35"/>
    <m/>
    <m/>
    <m/>
    <m/>
    <n v="0.107847"/>
  </r>
  <r>
    <x v="3"/>
    <x v="1"/>
    <x v="0"/>
    <s v="quantile"/>
    <m/>
    <x v="0"/>
    <s v="none"/>
    <s v="none"/>
    <s v="none"/>
    <s v="none"/>
    <x v="0"/>
    <x v="36"/>
    <m/>
    <m/>
    <m/>
    <m/>
    <n v="0.10478700000000001"/>
  </r>
  <r>
    <x v="3"/>
    <x v="1"/>
    <x v="0"/>
    <s v="quantile"/>
    <m/>
    <x v="0"/>
    <s v="none"/>
    <s v="none"/>
    <s v="none"/>
    <s v="none"/>
    <x v="0"/>
    <x v="37"/>
    <m/>
    <m/>
    <m/>
    <m/>
    <n v="0.106658"/>
  </r>
  <r>
    <x v="3"/>
    <x v="1"/>
    <x v="0"/>
    <s v="quantile"/>
    <m/>
    <x v="0"/>
    <s v="none"/>
    <s v="none"/>
    <s v="none"/>
    <s v="none"/>
    <x v="0"/>
    <x v="38"/>
    <m/>
    <m/>
    <m/>
    <m/>
    <n v="0.10585799999999999"/>
  </r>
  <r>
    <x v="3"/>
    <x v="1"/>
    <x v="0"/>
    <s v="quantile"/>
    <m/>
    <x v="0"/>
    <s v="none"/>
    <s v="none"/>
    <s v="none"/>
    <s v="none"/>
    <x v="0"/>
    <x v="39"/>
    <m/>
    <m/>
    <m/>
    <m/>
    <n v="0.107431"/>
  </r>
  <r>
    <x v="3"/>
    <x v="1"/>
    <x v="0"/>
    <s v="quantile"/>
    <m/>
    <x v="0"/>
    <s v="none"/>
    <s v="none"/>
    <s v="none"/>
    <s v="none"/>
    <x v="0"/>
    <x v="40"/>
    <m/>
    <m/>
    <m/>
    <m/>
    <n v="0.10523299999999999"/>
  </r>
  <r>
    <x v="3"/>
    <x v="1"/>
    <x v="0"/>
    <s v="quantile"/>
    <m/>
    <x v="0"/>
    <s v="none"/>
    <s v="none"/>
    <s v="none"/>
    <s v="none"/>
    <x v="0"/>
    <x v="41"/>
    <m/>
    <m/>
    <m/>
    <m/>
    <n v="0.10420699999999999"/>
  </r>
  <r>
    <x v="3"/>
    <x v="1"/>
    <x v="0"/>
    <s v="quantile"/>
    <m/>
    <x v="0"/>
    <s v="none"/>
    <s v="none"/>
    <s v="none"/>
    <s v="none"/>
    <x v="0"/>
    <x v="42"/>
    <m/>
    <m/>
    <m/>
    <m/>
    <n v="0.101274"/>
  </r>
  <r>
    <x v="3"/>
    <x v="1"/>
    <x v="0"/>
    <s v="quantile"/>
    <m/>
    <x v="0"/>
    <s v="none"/>
    <s v="none"/>
    <s v="none"/>
    <s v="none"/>
    <x v="0"/>
    <x v="43"/>
    <m/>
    <m/>
    <m/>
    <m/>
    <n v="0.10499699999999999"/>
  </r>
  <r>
    <x v="3"/>
    <x v="1"/>
    <x v="0"/>
    <s v="quantile"/>
    <m/>
    <x v="0"/>
    <s v="none"/>
    <s v="none"/>
    <s v="none"/>
    <s v="none"/>
    <x v="0"/>
    <x v="44"/>
    <m/>
    <m/>
    <m/>
    <m/>
    <n v="0.103989"/>
  </r>
  <r>
    <x v="3"/>
    <x v="1"/>
    <x v="0"/>
    <s v="quantile"/>
    <m/>
    <x v="0"/>
    <s v="none"/>
    <s v="none"/>
    <s v="none"/>
    <s v="none"/>
    <x v="0"/>
    <x v="45"/>
    <m/>
    <m/>
    <m/>
    <m/>
    <n v="0.105531"/>
  </r>
  <r>
    <x v="3"/>
    <x v="1"/>
    <x v="0"/>
    <s v="quantile"/>
    <m/>
    <x v="0"/>
    <s v="none"/>
    <s v="none"/>
    <s v="none"/>
    <s v="none"/>
    <x v="0"/>
    <x v="46"/>
    <m/>
    <m/>
    <m/>
    <m/>
    <n v="0.10736999999999999"/>
  </r>
  <r>
    <x v="3"/>
    <x v="1"/>
    <x v="0"/>
    <s v="quantile"/>
    <m/>
    <x v="0"/>
    <s v="none"/>
    <s v="none"/>
    <s v="none"/>
    <s v="none"/>
    <x v="0"/>
    <x v="47"/>
    <m/>
    <m/>
    <m/>
    <m/>
    <n v="0.106545"/>
  </r>
  <r>
    <x v="3"/>
    <x v="1"/>
    <x v="0"/>
    <s v="quantile"/>
    <m/>
    <x v="0"/>
    <s v="none"/>
    <s v="none"/>
    <s v="none"/>
    <s v="none"/>
    <x v="0"/>
    <x v="48"/>
    <m/>
    <m/>
    <m/>
    <m/>
    <n v="0.101283"/>
  </r>
  <r>
    <x v="3"/>
    <x v="1"/>
    <x v="0"/>
    <s v="quantile"/>
    <m/>
    <x v="0"/>
    <s v="none"/>
    <s v="none"/>
    <s v="none"/>
    <s v="none"/>
    <x v="0"/>
    <x v="49"/>
    <m/>
    <m/>
    <m/>
    <m/>
    <n v="0.104667"/>
  </r>
  <r>
    <x v="3"/>
    <x v="1"/>
    <x v="0"/>
    <s v="quantile"/>
    <m/>
    <x v="0"/>
    <s v="none"/>
    <s v="none"/>
    <s v="none"/>
    <s v="none"/>
    <x v="0"/>
    <x v="50"/>
    <m/>
    <m/>
    <m/>
    <m/>
    <n v="0.105507"/>
  </r>
  <r>
    <x v="3"/>
    <x v="1"/>
    <x v="0"/>
    <s v="quantile"/>
    <m/>
    <x v="0"/>
    <s v="none"/>
    <s v="none"/>
    <s v="none"/>
    <s v="none"/>
    <x v="0"/>
    <x v="51"/>
    <m/>
    <m/>
    <m/>
    <m/>
    <n v="0.10402699999999999"/>
  </r>
  <r>
    <x v="3"/>
    <x v="1"/>
    <x v="0"/>
    <s v="quantile"/>
    <m/>
    <x v="0"/>
    <s v="none"/>
    <s v="none"/>
    <s v="none"/>
    <s v="none"/>
    <x v="0"/>
    <x v="52"/>
    <m/>
    <m/>
    <m/>
    <m/>
    <n v="0.103106"/>
  </r>
  <r>
    <x v="3"/>
    <x v="1"/>
    <x v="0"/>
    <s v="quantile"/>
    <m/>
    <x v="0"/>
    <s v="none"/>
    <s v="none"/>
    <s v="none"/>
    <s v="none"/>
    <x v="0"/>
    <x v="11"/>
    <m/>
    <m/>
    <m/>
    <m/>
    <n v="0.103283"/>
  </r>
  <r>
    <x v="3"/>
    <x v="1"/>
    <x v="0"/>
    <s v="quantile"/>
    <m/>
    <x v="0"/>
    <s v="none"/>
    <s v="none"/>
    <s v="none"/>
    <s v="none"/>
    <x v="0"/>
    <x v="53"/>
    <m/>
    <m/>
    <m/>
    <m/>
    <n v="0.104113"/>
  </r>
  <r>
    <x v="3"/>
    <x v="1"/>
    <x v="0"/>
    <s v="quantile"/>
    <m/>
    <x v="0"/>
    <s v="none"/>
    <s v="none"/>
    <s v="none"/>
    <s v="none"/>
    <x v="0"/>
    <x v="54"/>
    <m/>
    <m/>
    <m/>
    <m/>
    <n v="0.10435700000000001"/>
  </r>
  <r>
    <x v="3"/>
    <x v="1"/>
    <x v="0"/>
    <s v="quantile"/>
    <m/>
    <x v="0"/>
    <s v="none"/>
    <s v="none"/>
    <s v="none"/>
    <s v="none"/>
    <x v="0"/>
    <x v="55"/>
    <m/>
    <m/>
    <m/>
    <m/>
    <n v="0.104036"/>
  </r>
  <r>
    <x v="3"/>
    <x v="1"/>
    <x v="0"/>
    <s v="quantile"/>
    <m/>
    <x v="0"/>
    <s v="none"/>
    <s v="none"/>
    <s v="none"/>
    <s v="none"/>
    <x v="0"/>
    <x v="56"/>
    <m/>
    <m/>
    <m/>
    <m/>
    <n v="0.101504"/>
  </r>
  <r>
    <x v="3"/>
    <x v="1"/>
    <x v="0"/>
    <s v="quantile"/>
    <m/>
    <x v="0"/>
    <s v="none"/>
    <s v="none"/>
    <s v="none"/>
    <s v="none"/>
    <x v="0"/>
    <x v="57"/>
    <m/>
    <m/>
    <m/>
    <m/>
    <n v="0.104216"/>
  </r>
  <r>
    <x v="3"/>
    <x v="1"/>
    <x v="0"/>
    <s v="quantile"/>
    <m/>
    <x v="0"/>
    <s v="none"/>
    <s v="none"/>
    <s v="none"/>
    <s v="none"/>
    <x v="0"/>
    <x v="58"/>
    <m/>
    <m/>
    <m/>
    <m/>
    <n v="0.10369"/>
  </r>
  <r>
    <x v="3"/>
    <x v="1"/>
    <x v="0"/>
    <s v="quantile"/>
    <m/>
    <x v="0"/>
    <s v="none"/>
    <s v="none"/>
    <s v="none"/>
    <s v="none"/>
    <x v="0"/>
    <x v="59"/>
    <m/>
    <m/>
    <m/>
    <m/>
    <n v="0.104835"/>
  </r>
  <r>
    <x v="3"/>
    <x v="1"/>
    <x v="0"/>
    <s v="quantile"/>
    <m/>
    <x v="0"/>
    <s v="none"/>
    <s v="none"/>
    <s v="none"/>
    <s v="none"/>
    <x v="0"/>
    <x v="60"/>
    <m/>
    <m/>
    <m/>
    <m/>
    <n v="0.10581400000000001"/>
  </r>
  <r>
    <x v="3"/>
    <x v="1"/>
    <x v="0"/>
    <s v="quantile"/>
    <m/>
    <x v="0"/>
    <s v="none"/>
    <s v="none"/>
    <s v="none"/>
    <s v="none"/>
    <x v="0"/>
    <x v="61"/>
    <m/>
    <m/>
    <m/>
    <m/>
    <n v="0.104544"/>
  </r>
  <r>
    <x v="3"/>
    <x v="1"/>
    <x v="0"/>
    <s v="quantile"/>
    <m/>
    <x v="0"/>
    <s v="none"/>
    <s v="none"/>
    <s v="none"/>
    <s v="none"/>
    <x v="0"/>
    <x v="62"/>
    <m/>
    <m/>
    <m/>
    <m/>
    <n v="0.102093"/>
  </r>
  <r>
    <x v="3"/>
    <x v="1"/>
    <x v="0"/>
    <s v="quantile"/>
    <m/>
    <x v="0"/>
    <s v="none"/>
    <s v="none"/>
    <s v="none"/>
    <s v="none"/>
    <x v="0"/>
    <x v="63"/>
    <m/>
    <m/>
    <m/>
    <m/>
    <n v="0.104479"/>
  </r>
  <r>
    <x v="3"/>
    <x v="1"/>
    <x v="0"/>
    <s v="quantile"/>
    <m/>
    <x v="0"/>
    <s v="none"/>
    <s v="none"/>
    <s v="none"/>
    <s v="none"/>
    <x v="0"/>
    <x v="64"/>
    <m/>
    <m/>
    <m/>
    <m/>
    <n v="0.105127"/>
  </r>
  <r>
    <x v="3"/>
    <x v="1"/>
    <x v="0"/>
    <s v="quantile"/>
    <m/>
    <x v="0"/>
    <s v="none"/>
    <s v="none"/>
    <s v="none"/>
    <s v="none"/>
    <x v="0"/>
    <x v="65"/>
    <m/>
    <m/>
    <m/>
    <m/>
    <n v="0.104881"/>
  </r>
  <r>
    <x v="3"/>
    <x v="1"/>
    <x v="0"/>
    <s v="quantile"/>
    <m/>
    <x v="0"/>
    <s v="none"/>
    <s v="none"/>
    <s v="none"/>
    <s v="none"/>
    <x v="0"/>
    <x v="66"/>
    <m/>
    <m/>
    <m/>
    <m/>
    <n v="0.103323"/>
  </r>
  <r>
    <x v="3"/>
    <x v="1"/>
    <x v="0"/>
    <s v="quantile"/>
    <m/>
    <x v="0"/>
    <s v="none"/>
    <s v="none"/>
    <s v="none"/>
    <s v="none"/>
    <x v="0"/>
    <x v="67"/>
    <m/>
    <m/>
    <m/>
    <m/>
    <n v="0.10507900000000001"/>
  </r>
  <r>
    <x v="3"/>
    <x v="1"/>
    <x v="0"/>
    <s v="quantile"/>
    <m/>
    <x v="0"/>
    <s v="none"/>
    <s v="none"/>
    <s v="none"/>
    <s v="none"/>
    <x v="0"/>
    <x v="68"/>
    <m/>
    <m/>
    <m/>
    <m/>
    <n v="0.104076"/>
  </r>
  <r>
    <x v="3"/>
    <x v="1"/>
    <x v="0"/>
    <s v="quantile"/>
    <m/>
    <x v="0"/>
    <s v="none"/>
    <s v="none"/>
    <s v="none"/>
    <s v="none"/>
    <x v="0"/>
    <x v="69"/>
    <m/>
    <m/>
    <m/>
    <m/>
    <n v="0.10380399999999999"/>
  </r>
  <r>
    <x v="3"/>
    <x v="1"/>
    <x v="0"/>
    <s v="quantile"/>
    <m/>
    <x v="0"/>
    <s v="none"/>
    <s v="none"/>
    <s v="none"/>
    <s v="none"/>
    <x v="0"/>
    <x v="70"/>
    <m/>
    <m/>
    <m/>
    <m/>
    <n v="0.105521"/>
  </r>
  <r>
    <x v="3"/>
    <x v="1"/>
    <x v="0"/>
    <s v="quantile"/>
    <m/>
    <x v="0"/>
    <s v="none"/>
    <s v="none"/>
    <s v="none"/>
    <s v="none"/>
    <x v="0"/>
    <x v="71"/>
    <m/>
    <m/>
    <m/>
    <m/>
    <n v="0.10477"/>
  </r>
  <r>
    <x v="3"/>
    <x v="1"/>
    <x v="0"/>
    <s v="quantile"/>
    <m/>
    <x v="0"/>
    <s v="none"/>
    <s v="none"/>
    <s v="none"/>
    <s v="none"/>
    <x v="0"/>
    <x v="72"/>
    <m/>
    <m/>
    <m/>
    <m/>
    <n v="0.105089"/>
  </r>
  <r>
    <x v="3"/>
    <x v="1"/>
    <x v="0"/>
    <s v="quantile"/>
    <m/>
    <x v="0"/>
    <s v="none"/>
    <s v="none"/>
    <s v="none"/>
    <s v="none"/>
    <x v="0"/>
    <x v="73"/>
    <m/>
    <m/>
    <m/>
    <m/>
    <n v="0.104837"/>
  </r>
  <r>
    <x v="3"/>
    <x v="1"/>
    <x v="0"/>
    <s v="quantile"/>
    <m/>
    <x v="0"/>
    <s v="none"/>
    <s v="none"/>
    <s v="none"/>
    <s v="none"/>
    <x v="0"/>
    <x v="74"/>
    <m/>
    <m/>
    <m/>
    <m/>
    <n v="0.105563"/>
  </r>
  <r>
    <x v="3"/>
    <x v="1"/>
    <x v="0"/>
    <s v="quantile"/>
    <m/>
    <x v="0"/>
    <s v="none"/>
    <s v="none"/>
    <s v="none"/>
    <s v="none"/>
    <x v="0"/>
    <x v="75"/>
    <m/>
    <m/>
    <m/>
    <m/>
    <n v="0.104355"/>
  </r>
  <r>
    <x v="3"/>
    <x v="1"/>
    <x v="0"/>
    <s v="quantile"/>
    <m/>
    <x v="0"/>
    <s v="none"/>
    <s v="none"/>
    <s v="none"/>
    <s v="none"/>
    <x v="0"/>
    <x v="76"/>
    <m/>
    <m/>
    <m/>
    <m/>
    <n v="0.10387"/>
  </r>
  <r>
    <x v="3"/>
    <x v="1"/>
    <x v="0"/>
    <s v="quantile"/>
    <m/>
    <x v="0"/>
    <s v="none"/>
    <s v="none"/>
    <s v="none"/>
    <s v="none"/>
    <x v="0"/>
    <x v="77"/>
    <m/>
    <m/>
    <m/>
    <m/>
    <n v="0.103589"/>
  </r>
  <r>
    <x v="3"/>
    <x v="1"/>
    <x v="0"/>
    <s v="quantile"/>
    <m/>
    <x v="0"/>
    <s v="none"/>
    <s v="none"/>
    <s v="none"/>
    <s v="none"/>
    <x v="0"/>
    <x v="78"/>
    <m/>
    <m/>
    <m/>
    <m/>
    <n v="0.10470400000000001"/>
  </r>
  <r>
    <x v="3"/>
    <x v="1"/>
    <x v="0"/>
    <s v="quantile"/>
    <m/>
    <x v="0"/>
    <s v="none"/>
    <s v="none"/>
    <s v="none"/>
    <s v="none"/>
    <x v="0"/>
    <x v="79"/>
    <m/>
    <m/>
    <m/>
    <m/>
    <n v="0.10408100000000001"/>
  </r>
  <r>
    <x v="3"/>
    <x v="1"/>
    <x v="0"/>
    <s v="quantile"/>
    <m/>
    <x v="0"/>
    <s v="none"/>
    <s v="none"/>
    <s v="none"/>
    <s v="none"/>
    <x v="0"/>
    <x v="80"/>
    <m/>
    <m/>
    <m/>
    <m/>
    <n v="0.101217"/>
  </r>
  <r>
    <x v="3"/>
    <x v="1"/>
    <x v="0"/>
    <s v="quantile"/>
    <m/>
    <x v="0"/>
    <s v="none"/>
    <s v="none"/>
    <s v="none"/>
    <s v="none"/>
    <x v="0"/>
    <x v="81"/>
    <m/>
    <m/>
    <m/>
    <m/>
    <n v="0.102316"/>
  </r>
  <r>
    <x v="3"/>
    <x v="0"/>
    <x v="0"/>
    <s v="quantile"/>
    <m/>
    <x v="0"/>
    <s v="none"/>
    <s v="none"/>
    <s v="none"/>
    <s v="none"/>
    <x v="0"/>
    <x v="10"/>
    <m/>
    <m/>
    <m/>
    <m/>
    <n v="8.8915999999999995E-2"/>
  </r>
  <r>
    <x v="3"/>
    <x v="0"/>
    <x v="0"/>
    <s v="quantile"/>
    <m/>
    <x v="0"/>
    <s v="none"/>
    <s v="none"/>
    <s v="none"/>
    <s v="none"/>
    <x v="0"/>
    <x v="34"/>
    <m/>
    <m/>
    <m/>
    <m/>
    <n v="8.8158E-2"/>
  </r>
  <r>
    <x v="3"/>
    <x v="0"/>
    <x v="0"/>
    <s v="quantile"/>
    <m/>
    <x v="0"/>
    <s v="none"/>
    <s v="none"/>
    <s v="none"/>
    <s v="none"/>
    <x v="0"/>
    <x v="35"/>
    <m/>
    <m/>
    <m/>
    <m/>
    <n v="8.7297E-2"/>
  </r>
  <r>
    <x v="3"/>
    <x v="0"/>
    <x v="0"/>
    <s v="quantile"/>
    <m/>
    <x v="0"/>
    <s v="none"/>
    <s v="none"/>
    <s v="none"/>
    <s v="none"/>
    <x v="0"/>
    <x v="36"/>
    <m/>
    <m/>
    <m/>
    <m/>
    <n v="8.8245000000000004E-2"/>
  </r>
  <r>
    <x v="3"/>
    <x v="0"/>
    <x v="0"/>
    <s v="quantile"/>
    <m/>
    <x v="0"/>
    <s v="none"/>
    <s v="none"/>
    <s v="none"/>
    <s v="none"/>
    <x v="0"/>
    <x v="37"/>
    <m/>
    <m/>
    <m/>
    <m/>
    <n v="8.6921999999999999E-2"/>
  </r>
  <r>
    <x v="3"/>
    <x v="0"/>
    <x v="0"/>
    <s v="quantile"/>
    <m/>
    <x v="0"/>
    <s v="none"/>
    <s v="none"/>
    <s v="none"/>
    <s v="none"/>
    <x v="0"/>
    <x v="38"/>
    <m/>
    <m/>
    <m/>
    <m/>
    <n v="8.6942000000000005E-2"/>
  </r>
  <r>
    <x v="3"/>
    <x v="0"/>
    <x v="0"/>
    <s v="quantile"/>
    <m/>
    <x v="0"/>
    <s v="none"/>
    <s v="none"/>
    <s v="none"/>
    <s v="none"/>
    <x v="0"/>
    <x v="39"/>
    <m/>
    <m/>
    <m/>
    <m/>
    <n v="8.5382E-2"/>
  </r>
  <r>
    <x v="3"/>
    <x v="0"/>
    <x v="0"/>
    <s v="quantile"/>
    <m/>
    <x v="0"/>
    <s v="none"/>
    <s v="none"/>
    <s v="none"/>
    <s v="none"/>
    <x v="0"/>
    <x v="40"/>
    <m/>
    <m/>
    <m/>
    <m/>
    <n v="8.7419999999999998E-2"/>
  </r>
  <r>
    <x v="3"/>
    <x v="0"/>
    <x v="0"/>
    <s v="quantile"/>
    <m/>
    <x v="0"/>
    <s v="none"/>
    <s v="none"/>
    <s v="none"/>
    <s v="none"/>
    <x v="0"/>
    <x v="41"/>
    <m/>
    <m/>
    <m/>
    <m/>
    <n v="8.6299000000000001E-2"/>
  </r>
  <r>
    <x v="3"/>
    <x v="0"/>
    <x v="0"/>
    <s v="quantile"/>
    <m/>
    <x v="0"/>
    <s v="none"/>
    <s v="none"/>
    <s v="none"/>
    <s v="none"/>
    <x v="0"/>
    <x v="42"/>
    <m/>
    <m/>
    <m/>
    <m/>
    <n v="8.5824999999999999E-2"/>
  </r>
  <r>
    <x v="3"/>
    <x v="0"/>
    <x v="0"/>
    <s v="quantile"/>
    <m/>
    <x v="0"/>
    <s v="none"/>
    <s v="none"/>
    <s v="none"/>
    <s v="none"/>
    <x v="0"/>
    <x v="43"/>
    <m/>
    <m/>
    <m/>
    <m/>
    <n v="8.5591E-2"/>
  </r>
  <r>
    <x v="3"/>
    <x v="0"/>
    <x v="0"/>
    <s v="quantile"/>
    <m/>
    <x v="0"/>
    <s v="none"/>
    <s v="none"/>
    <s v="none"/>
    <s v="none"/>
    <x v="0"/>
    <x v="44"/>
    <m/>
    <m/>
    <m/>
    <m/>
    <n v="8.6495000000000002E-2"/>
  </r>
  <r>
    <x v="3"/>
    <x v="0"/>
    <x v="0"/>
    <s v="quantile"/>
    <m/>
    <x v="0"/>
    <s v="none"/>
    <s v="none"/>
    <s v="none"/>
    <s v="none"/>
    <x v="0"/>
    <x v="45"/>
    <m/>
    <m/>
    <m/>
    <m/>
    <n v="8.5253999999999996E-2"/>
  </r>
  <r>
    <x v="3"/>
    <x v="0"/>
    <x v="0"/>
    <s v="quantile"/>
    <m/>
    <x v="0"/>
    <s v="none"/>
    <s v="none"/>
    <s v="none"/>
    <s v="none"/>
    <x v="0"/>
    <x v="46"/>
    <m/>
    <m/>
    <m/>
    <m/>
    <n v="8.5664000000000004E-2"/>
  </r>
  <r>
    <x v="3"/>
    <x v="0"/>
    <x v="0"/>
    <s v="quantile"/>
    <m/>
    <x v="0"/>
    <s v="none"/>
    <s v="none"/>
    <s v="none"/>
    <s v="none"/>
    <x v="0"/>
    <x v="47"/>
    <m/>
    <m/>
    <m/>
    <m/>
    <n v="8.6594000000000004E-2"/>
  </r>
  <r>
    <x v="3"/>
    <x v="0"/>
    <x v="0"/>
    <s v="quantile"/>
    <m/>
    <x v="0"/>
    <s v="none"/>
    <s v="none"/>
    <s v="none"/>
    <s v="none"/>
    <x v="0"/>
    <x v="48"/>
    <m/>
    <m/>
    <m/>
    <m/>
    <n v="8.7357000000000004E-2"/>
  </r>
  <r>
    <x v="3"/>
    <x v="0"/>
    <x v="0"/>
    <s v="quantile"/>
    <m/>
    <x v="0"/>
    <s v="none"/>
    <s v="none"/>
    <s v="none"/>
    <s v="none"/>
    <x v="0"/>
    <x v="49"/>
    <m/>
    <m/>
    <m/>
    <m/>
    <n v="8.6299000000000001E-2"/>
  </r>
  <r>
    <x v="3"/>
    <x v="0"/>
    <x v="0"/>
    <s v="quantile"/>
    <m/>
    <x v="0"/>
    <s v="none"/>
    <s v="none"/>
    <s v="none"/>
    <s v="none"/>
    <x v="0"/>
    <x v="50"/>
    <m/>
    <m/>
    <m/>
    <m/>
    <n v="8.6287000000000003E-2"/>
  </r>
  <r>
    <x v="3"/>
    <x v="0"/>
    <x v="0"/>
    <s v="quantile"/>
    <m/>
    <x v="0"/>
    <s v="none"/>
    <s v="none"/>
    <s v="none"/>
    <s v="none"/>
    <x v="0"/>
    <x v="51"/>
    <m/>
    <m/>
    <m/>
    <m/>
    <n v="8.8267999999999999E-2"/>
  </r>
  <r>
    <x v="3"/>
    <x v="0"/>
    <x v="0"/>
    <s v="quantile"/>
    <m/>
    <x v="0"/>
    <s v="none"/>
    <s v="none"/>
    <s v="none"/>
    <s v="none"/>
    <x v="0"/>
    <x v="52"/>
    <m/>
    <m/>
    <m/>
    <m/>
    <n v="8.5363999999999995E-2"/>
  </r>
  <r>
    <x v="3"/>
    <x v="0"/>
    <x v="0"/>
    <s v="quantile"/>
    <m/>
    <x v="0"/>
    <s v="none"/>
    <s v="none"/>
    <s v="none"/>
    <s v="none"/>
    <x v="0"/>
    <x v="11"/>
    <m/>
    <m/>
    <m/>
    <m/>
    <n v="8.6236999999999994E-2"/>
  </r>
  <r>
    <x v="3"/>
    <x v="0"/>
    <x v="0"/>
    <s v="quantile"/>
    <m/>
    <x v="0"/>
    <s v="none"/>
    <s v="none"/>
    <s v="none"/>
    <s v="none"/>
    <x v="0"/>
    <x v="53"/>
    <m/>
    <m/>
    <m/>
    <m/>
    <n v="8.5371000000000002E-2"/>
  </r>
  <r>
    <x v="3"/>
    <x v="0"/>
    <x v="0"/>
    <s v="quantile"/>
    <m/>
    <x v="0"/>
    <s v="none"/>
    <s v="none"/>
    <s v="none"/>
    <s v="none"/>
    <x v="0"/>
    <x v="54"/>
    <m/>
    <m/>
    <m/>
    <m/>
    <n v="8.7248000000000006E-2"/>
  </r>
  <r>
    <x v="3"/>
    <x v="0"/>
    <x v="0"/>
    <s v="quantile"/>
    <m/>
    <x v="0"/>
    <s v="none"/>
    <s v="none"/>
    <s v="none"/>
    <s v="none"/>
    <x v="0"/>
    <x v="55"/>
    <m/>
    <m/>
    <m/>
    <m/>
    <n v="8.5315000000000002E-2"/>
  </r>
  <r>
    <x v="3"/>
    <x v="0"/>
    <x v="0"/>
    <s v="quantile"/>
    <m/>
    <x v="0"/>
    <s v="none"/>
    <s v="none"/>
    <s v="none"/>
    <s v="none"/>
    <x v="0"/>
    <x v="56"/>
    <m/>
    <m/>
    <m/>
    <m/>
    <n v="8.7443999999999994E-2"/>
  </r>
  <r>
    <x v="3"/>
    <x v="0"/>
    <x v="0"/>
    <s v="quantile"/>
    <m/>
    <x v="0"/>
    <s v="none"/>
    <s v="none"/>
    <s v="none"/>
    <s v="none"/>
    <x v="0"/>
    <x v="57"/>
    <m/>
    <m/>
    <m/>
    <m/>
    <n v="8.6935999999999999E-2"/>
  </r>
  <r>
    <x v="3"/>
    <x v="0"/>
    <x v="0"/>
    <s v="quantile"/>
    <m/>
    <x v="0"/>
    <s v="none"/>
    <s v="none"/>
    <s v="none"/>
    <s v="none"/>
    <x v="0"/>
    <x v="58"/>
    <m/>
    <m/>
    <m/>
    <m/>
    <n v="8.7026999999999993E-2"/>
  </r>
  <r>
    <x v="3"/>
    <x v="0"/>
    <x v="0"/>
    <s v="quantile"/>
    <m/>
    <x v="0"/>
    <s v="none"/>
    <s v="none"/>
    <s v="none"/>
    <s v="none"/>
    <x v="0"/>
    <x v="59"/>
    <m/>
    <m/>
    <m/>
    <m/>
    <n v="8.6517999999999998E-2"/>
  </r>
  <r>
    <x v="3"/>
    <x v="0"/>
    <x v="0"/>
    <s v="quantile"/>
    <m/>
    <x v="0"/>
    <s v="none"/>
    <s v="none"/>
    <s v="none"/>
    <s v="none"/>
    <x v="0"/>
    <x v="60"/>
    <m/>
    <m/>
    <m/>
    <m/>
    <n v="8.6255999999999999E-2"/>
  </r>
  <r>
    <x v="3"/>
    <x v="0"/>
    <x v="0"/>
    <s v="quantile"/>
    <m/>
    <x v="0"/>
    <s v="none"/>
    <s v="none"/>
    <s v="none"/>
    <s v="none"/>
    <x v="0"/>
    <x v="61"/>
    <m/>
    <m/>
    <m/>
    <m/>
    <n v="8.6531999999999998E-2"/>
  </r>
  <r>
    <x v="3"/>
    <x v="0"/>
    <x v="0"/>
    <s v="quantile"/>
    <m/>
    <x v="0"/>
    <s v="none"/>
    <s v="none"/>
    <s v="none"/>
    <s v="none"/>
    <x v="0"/>
    <x v="62"/>
    <m/>
    <m/>
    <m/>
    <m/>
    <n v="8.5583999999999993E-2"/>
  </r>
  <r>
    <x v="3"/>
    <x v="0"/>
    <x v="0"/>
    <s v="quantile"/>
    <m/>
    <x v="0"/>
    <s v="none"/>
    <s v="none"/>
    <s v="none"/>
    <s v="none"/>
    <x v="0"/>
    <x v="63"/>
    <m/>
    <m/>
    <m/>
    <m/>
    <n v="8.6153999999999994E-2"/>
  </r>
  <r>
    <x v="3"/>
    <x v="0"/>
    <x v="0"/>
    <s v="quantile"/>
    <m/>
    <x v="0"/>
    <s v="none"/>
    <s v="none"/>
    <s v="none"/>
    <s v="none"/>
    <x v="0"/>
    <x v="64"/>
    <m/>
    <m/>
    <m/>
    <m/>
    <n v="8.7078000000000003E-2"/>
  </r>
  <r>
    <x v="3"/>
    <x v="0"/>
    <x v="0"/>
    <s v="quantile"/>
    <m/>
    <x v="0"/>
    <s v="none"/>
    <s v="none"/>
    <s v="none"/>
    <s v="none"/>
    <x v="0"/>
    <x v="65"/>
    <m/>
    <m/>
    <m/>
    <m/>
    <n v="8.6328000000000002E-2"/>
  </r>
  <r>
    <x v="3"/>
    <x v="0"/>
    <x v="0"/>
    <s v="quantile"/>
    <m/>
    <x v="0"/>
    <s v="none"/>
    <s v="none"/>
    <s v="none"/>
    <s v="none"/>
    <x v="0"/>
    <x v="66"/>
    <m/>
    <m/>
    <m/>
    <m/>
    <n v="8.6813000000000001E-2"/>
  </r>
  <r>
    <x v="3"/>
    <x v="0"/>
    <x v="0"/>
    <s v="quantile"/>
    <m/>
    <x v="0"/>
    <s v="none"/>
    <s v="none"/>
    <s v="none"/>
    <s v="none"/>
    <x v="0"/>
    <x v="67"/>
    <m/>
    <m/>
    <m/>
    <m/>
    <n v="8.7476999999999999E-2"/>
  </r>
  <r>
    <x v="3"/>
    <x v="0"/>
    <x v="0"/>
    <s v="quantile"/>
    <m/>
    <x v="0"/>
    <s v="none"/>
    <s v="none"/>
    <s v="none"/>
    <s v="none"/>
    <x v="0"/>
    <x v="68"/>
    <m/>
    <m/>
    <m/>
    <m/>
    <n v="8.8249999999999995E-2"/>
  </r>
  <r>
    <x v="3"/>
    <x v="0"/>
    <x v="0"/>
    <s v="quantile"/>
    <m/>
    <x v="0"/>
    <s v="none"/>
    <s v="none"/>
    <s v="none"/>
    <s v="none"/>
    <x v="0"/>
    <x v="69"/>
    <m/>
    <m/>
    <m/>
    <m/>
    <n v="8.7179999999999994E-2"/>
  </r>
  <r>
    <x v="3"/>
    <x v="0"/>
    <x v="0"/>
    <s v="quantile"/>
    <m/>
    <x v="0"/>
    <s v="none"/>
    <s v="none"/>
    <s v="none"/>
    <s v="none"/>
    <x v="0"/>
    <x v="70"/>
    <m/>
    <m/>
    <m/>
    <m/>
    <n v="8.7494000000000002E-2"/>
  </r>
  <r>
    <x v="3"/>
    <x v="0"/>
    <x v="0"/>
    <s v="quantile"/>
    <m/>
    <x v="0"/>
    <s v="none"/>
    <s v="none"/>
    <s v="none"/>
    <s v="none"/>
    <x v="0"/>
    <x v="71"/>
    <m/>
    <m/>
    <m/>
    <m/>
    <n v="8.8390999999999997E-2"/>
  </r>
  <r>
    <x v="3"/>
    <x v="0"/>
    <x v="0"/>
    <s v="quantile"/>
    <m/>
    <x v="0"/>
    <s v="none"/>
    <s v="none"/>
    <s v="none"/>
    <s v="none"/>
    <x v="0"/>
    <x v="72"/>
    <m/>
    <m/>
    <m/>
    <m/>
    <n v="8.7577000000000002E-2"/>
  </r>
  <r>
    <x v="3"/>
    <x v="0"/>
    <x v="0"/>
    <s v="quantile"/>
    <m/>
    <x v="0"/>
    <s v="none"/>
    <s v="none"/>
    <s v="none"/>
    <s v="none"/>
    <x v="0"/>
    <x v="73"/>
    <m/>
    <m/>
    <m/>
    <m/>
    <n v="8.6971999999999994E-2"/>
  </r>
  <r>
    <x v="3"/>
    <x v="0"/>
    <x v="0"/>
    <s v="quantile"/>
    <m/>
    <x v="0"/>
    <s v="none"/>
    <s v="none"/>
    <s v="none"/>
    <s v="none"/>
    <x v="0"/>
    <x v="74"/>
    <m/>
    <m/>
    <m/>
    <m/>
    <n v="8.7960999999999998E-2"/>
  </r>
  <r>
    <x v="3"/>
    <x v="0"/>
    <x v="0"/>
    <s v="quantile"/>
    <m/>
    <x v="0"/>
    <s v="none"/>
    <s v="none"/>
    <s v="none"/>
    <s v="none"/>
    <x v="0"/>
    <x v="75"/>
    <m/>
    <m/>
    <m/>
    <m/>
    <n v="8.7251999999999996E-2"/>
  </r>
  <r>
    <x v="3"/>
    <x v="0"/>
    <x v="0"/>
    <s v="quantile"/>
    <m/>
    <x v="0"/>
    <s v="none"/>
    <s v="none"/>
    <s v="none"/>
    <s v="none"/>
    <x v="0"/>
    <x v="76"/>
    <m/>
    <m/>
    <m/>
    <m/>
    <n v="8.6785000000000001E-2"/>
  </r>
  <r>
    <x v="3"/>
    <x v="0"/>
    <x v="0"/>
    <s v="quantile"/>
    <m/>
    <x v="0"/>
    <s v="none"/>
    <s v="none"/>
    <s v="none"/>
    <s v="none"/>
    <x v="0"/>
    <x v="77"/>
    <m/>
    <m/>
    <m/>
    <m/>
    <n v="8.7297E-2"/>
  </r>
  <r>
    <x v="3"/>
    <x v="0"/>
    <x v="0"/>
    <s v="quantile"/>
    <m/>
    <x v="0"/>
    <s v="none"/>
    <s v="none"/>
    <s v="none"/>
    <s v="none"/>
    <x v="0"/>
    <x v="78"/>
    <m/>
    <m/>
    <m/>
    <m/>
    <n v="8.7721999999999994E-2"/>
  </r>
  <r>
    <x v="3"/>
    <x v="0"/>
    <x v="0"/>
    <s v="quantile"/>
    <m/>
    <x v="0"/>
    <s v="none"/>
    <s v="none"/>
    <s v="none"/>
    <s v="none"/>
    <x v="0"/>
    <x v="79"/>
    <m/>
    <m/>
    <m/>
    <m/>
    <n v="8.7044999999999997E-2"/>
  </r>
  <r>
    <x v="3"/>
    <x v="0"/>
    <x v="0"/>
    <s v="quantile"/>
    <m/>
    <x v="0"/>
    <s v="none"/>
    <s v="none"/>
    <s v="none"/>
    <s v="none"/>
    <x v="0"/>
    <x v="80"/>
    <m/>
    <m/>
    <m/>
    <m/>
    <n v="8.7265999999999996E-2"/>
  </r>
  <r>
    <x v="3"/>
    <x v="0"/>
    <x v="0"/>
    <s v="quantile"/>
    <m/>
    <x v="0"/>
    <s v="none"/>
    <s v="none"/>
    <s v="none"/>
    <s v="none"/>
    <x v="0"/>
    <x v="81"/>
    <m/>
    <m/>
    <m/>
    <m/>
    <n v="8.7619000000000002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x v="0"/>
    <x v="0"/>
    <x v="0"/>
    <s v="ppm"/>
    <n v="0.28689999999999999"/>
    <n v="5.7000000000000002E-3"/>
    <x v="0"/>
    <n v="1.6799999999999999E-2"/>
    <n v="6.1899999999999997E-2"/>
    <n v="0.1303"/>
    <n v="5.8500000000000003E-2"/>
  </r>
  <r>
    <x v="0"/>
    <x v="0"/>
    <x v="1"/>
    <s v="ppm"/>
    <n v="0.58250000000000002"/>
    <n v="4.5999999999999999E-3"/>
    <x v="1"/>
    <n v="1.6E-2"/>
    <n v="4.8500000000000001E-2"/>
    <n v="20177619231727.301"/>
    <n v="6.0499999999999998E-2"/>
  </r>
  <r>
    <x v="0"/>
    <x v="0"/>
    <x v="2"/>
    <s v="pct"/>
    <n v="0.33150000000000002"/>
    <n v="8.0999999999999996E-3"/>
    <x v="2"/>
    <n v="2.1499999999999998E-2"/>
    <n v="7.0400000000000004E-2"/>
    <n v="0.1797"/>
    <n v="6.9500000000000006E-2"/>
  </r>
  <r>
    <x v="0"/>
    <x v="0"/>
    <x v="3"/>
    <s v="ppm"/>
    <n v="0.33910000000000001"/>
    <n v="1.24E-2"/>
    <x v="3"/>
    <n v="2.52E-2"/>
    <n v="8.1799999999999998E-2"/>
    <n v="63929084414185.102"/>
    <n v="8.6199999999999999E-2"/>
  </r>
  <r>
    <x v="0"/>
    <x v="0"/>
    <x v="4"/>
    <s v="ppm"/>
    <n v="0.15210000000000001"/>
    <n v="1.0999999999999999E-2"/>
    <x v="4"/>
    <n v="2.35E-2"/>
    <n v="7.4999999999999997E-2"/>
    <n v="22809069566455.602"/>
    <n v="8.1299999999999997E-2"/>
  </r>
  <r>
    <x v="0"/>
    <x v="0"/>
    <x v="5"/>
    <s v="pct"/>
    <n v="0.47289999999999999"/>
    <n v="9.1000000000000004E-3"/>
    <x v="5"/>
    <n v="2.24E-2"/>
    <n v="6.6600000000000006E-2"/>
    <n v="49742415859455.602"/>
    <n v="7.3800000000000004E-2"/>
  </r>
  <r>
    <x v="0"/>
    <x v="0"/>
    <x v="6"/>
    <s v="ppm"/>
    <n v="0.49630000000000002"/>
    <n v="7.3000000000000001E-3"/>
    <x v="6"/>
    <n v="1.9E-2"/>
    <n v="5.8799999999999998E-2"/>
    <n v="21172324367746.398"/>
    <n v="7.6200000000000004E-2"/>
  </r>
  <r>
    <x v="0"/>
    <x v="0"/>
    <x v="7"/>
    <s v="pct"/>
    <n v="0.46"/>
    <n v="5.4000000000000003E-3"/>
    <x v="7"/>
    <n v="1.6799999999999999E-2"/>
    <n v="5.0799999999999998E-2"/>
    <n v="0.1229"/>
    <n v="7.3300000000000004E-2"/>
  </r>
  <r>
    <x v="0"/>
    <x v="0"/>
    <x v="8"/>
    <s v="pct"/>
    <n v="0.42309999999999998"/>
    <n v="7.4999999999999997E-3"/>
    <x v="8"/>
    <n v="1.9199999999999998E-2"/>
    <n v="6.2899999999999998E-2"/>
    <n v="21055656580929.602"/>
    <n v="8.6300000000000002E-2"/>
  </r>
  <r>
    <x v="0"/>
    <x v="0"/>
    <x v="9"/>
    <s v="pct"/>
    <n v="0.49909999999999999"/>
    <n v="6.0000000000000001E-3"/>
    <x v="9"/>
    <n v="1.7100000000000001E-2"/>
    <n v="6.1600000000000002E-2"/>
    <n v="0.1217"/>
    <n v="7.7299999999999994E-2"/>
  </r>
  <r>
    <x v="0"/>
    <x v="0"/>
    <x v="10"/>
    <s v="pct"/>
    <n v="0.28089999999999998"/>
    <n v="5.7999999999999996E-3"/>
    <x v="10"/>
    <n v="1.7899999999999999E-2"/>
    <n v="5.21E-2"/>
    <n v="26893809971238.199"/>
    <n v="0"/>
  </r>
  <r>
    <x v="0"/>
    <x v="0"/>
    <x v="11"/>
    <s v="pct"/>
    <n v="0.2311"/>
    <n v="8.9999999999999993E-3"/>
    <x v="11"/>
    <n v="2.1100000000000001E-2"/>
    <n v="7.3999999999999996E-2"/>
    <n v="16195506034195.4"/>
    <n v="7.3499999999999996E-2"/>
  </r>
  <r>
    <x v="0"/>
    <x v="0"/>
    <x v="12"/>
    <s v="ppm"/>
    <n v="0.25330000000000003"/>
    <n v="8.5000000000000006E-3"/>
    <x v="12"/>
    <n v="2.0500000000000001E-2"/>
    <n v="6.8699999999999997E-2"/>
    <n v="21490768630975.199"/>
    <n v="7.1499999999999994E-2"/>
  </r>
  <r>
    <x v="0"/>
    <x v="1"/>
    <x v="0"/>
    <s v="ppm"/>
    <n v="-1.3775999999999999"/>
    <n v="1.8599999999999998E-2"/>
    <x v="13"/>
    <n v="3.5799999999999998E-2"/>
    <n v="0.1183"/>
    <n v="0.25409999999999999"/>
    <n v="0.1057"/>
  </r>
  <r>
    <x v="0"/>
    <x v="1"/>
    <x v="1"/>
    <s v="ppm"/>
    <n v="-3.2837999999999998"/>
    <n v="5.7799999999999997E-2"/>
    <x v="14"/>
    <n v="6.59E-2"/>
    <n v="0.22739999999999999"/>
    <n v="9143098293067.0801"/>
    <n v="0.21510000000000001"/>
  </r>
  <r>
    <x v="0"/>
    <x v="1"/>
    <x v="2"/>
    <s v="pct"/>
    <n v="-8.2721"/>
    <n v="9.8799999999999999E-2"/>
    <x v="15"/>
    <n v="8.6099999999999996E-2"/>
    <n v="0.30359999999999998"/>
    <n v="0.69869999999999999"/>
    <n v="0.24349999999999999"/>
  </r>
  <r>
    <x v="0"/>
    <x v="1"/>
    <x v="3"/>
    <s v="ppm"/>
    <n v="-8.5400000000000004E-2"/>
    <n v="3.8899999999999997E-2"/>
    <x v="16"/>
    <n v="5.04E-2"/>
    <n v="0.1328"/>
    <n v="86615348034474.703"/>
    <n v="0.1527"/>
  </r>
  <r>
    <x v="0"/>
    <x v="1"/>
    <x v="4"/>
    <s v="ppm"/>
    <n v="-0.61929999999999996"/>
    <n v="2.1700000000000001E-2"/>
    <x v="17"/>
    <n v="3.8600000000000002E-2"/>
    <n v="0.1036"/>
    <n v="27428375434219.398"/>
    <n v="0.11409999999999999"/>
  </r>
  <r>
    <x v="0"/>
    <x v="1"/>
    <x v="5"/>
    <s v="pct"/>
    <n v="-0.20380000000000001"/>
    <n v="1.2E-2"/>
    <x v="18"/>
    <n v="2.9100000000000001E-2"/>
    <n v="9.3100000000000002E-2"/>
    <n v="0.1867"/>
    <n v="8.4900000000000003E-2"/>
  </r>
  <r>
    <x v="0"/>
    <x v="1"/>
    <x v="6"/>
    <s v="ppm"/>
    <n v="0.32150000000000001"/>
    <n v="8.9999999999999993E-3"/>
    <x v="11"/>
    <n v="2.5399999999999999E-2"/>
    <n v="7.1900000000000006E-2"/>
    <n v="24572239731742.699"/>
    <n v="8.4900000000000003E-2"/>
  </r>
  <r>
    <x v="0"/>
    <x v="1"/>
    <x v="7"/>
    <s v="pct"/>
    <n v="-0.44629999999999997"/>
    <n v="9.1999999999999998E-3"/>
    <x v="19"/>
    <n v="2.46E-2"/>
    <n v="7.3599999999999999E-2"/>
    <n v="0.1399"/>
    <n v="9.6000000000000002E-2"/>
  </r>
  <r>
    <x v="0"/>
    <x v="1"/>
    <x v="8"/>
    <s v="pct"/>
    <n v="-6.3367000000000004"/>
    <n v="8.4400000000000003E-2"/>
    <x v="20"/>
    <n v="7.4899999999999994E-2"/>
    <n v="0.2676"/>
    <n v="9310573902676.3691"/>
    <n v="0.29039999999999999"/>
  </r>
  <r>
    <x v="0"/>
    <x v="1"/>
    <x v="9"/>
    <s v="pct"/>
    <n v="-0.58299999999999996"/>
    <n v="1.32E-2"/>
    <x v="21"/>
    <n v="2.9499999999999998E-2"/>
    <n v="9.5600000000000004E-2"/>
    <n v="0.20349999999999999"/>
    <n v="0.1149"/>
  </r>
  <r>
    <x v="0"/>
    <x v="1"/>
    <x v="10"/>
    <s v="pct"/>
    <n v="-0.19409999999999999"/>
    <n v="7.7999999999999996E-3"/>
    <x v="22"/>
    <n v="2.29E-2"/>
    <n v="6.7799999999999999E-2"/>
    <n v="0.13139999999999999"/>
    <n v="0"/>
  </r>
  <r>
    <x v="0"/>
    <x v="1"/>
    <x v="11"/>
    <s v="pct"/>
    <n v="-2.6560000000000001"/>
    <n v="2.06E-2"/>
    <x v="23"/>
    <n v="3.6799999999999999E-2"/>
    <n v="0.1173"/>
    <n v="0.22819999999999999"/>
    <n v="0.1113"/>
  </r>
  <r>
    <x v="0"/>
    <x v="1"/>
    <x v="12"/>
    <s v="ppm"/>
    <n v="-5.2554999999999996"/>
    <n v="4.4299999999999999E-2"/>
    <x v="24"/>
    <n v="5.4199999999999998E-2"/>
    <n v="0.19389999999999999"/>
    <n v="0.38819999999999999"/>
    <n v="0.16309999999999999"/>
  </r>
  <r>
    <x v="1"/>
    <x v="0"/>
    <x v="0"/>
    <s v="ppm"/>
    <n v="0.45269999999999999"/>
    <n v="4.4000000000000003E-3"/>
    <x v="25"/>
    <n v="1.4800000000000001E-2"/>
    <n v="5.2299999999999999E-2"/>
    <n v="0.1115"/>
    <n v="5.1200000000000002E-2"/>
  </r>
  <r>
    <x v="1"/>
    <x v="0"/>
    <x v="1"/>
    <s v="ppm"/>
    <n v="0.59230000000000005"/>
    <n v="4.4999999999999997E-3"/>
    <x v="26"/>
    <n v="1.5800000000000002E-2"/>
    <n v="4.9200000000000001E-2"/>
    <n v="19969658117879.301"/>
    <n v="5.9799999999999999E-2"/>
  </r>
  <r>
    <x v="1"/>
    <x v="0"/>
    <x v="2"/>
    <s v="pct"/>
    <n v="0.40849999999999997"/>
    <n v="7.1000000000000004E-3"/>
    <x v="27"/>
    <n v="2.0199999999999999E-2"/>
    <n v="6.2300000000000001E-2"/>
    <n v="0.1608"/>
    <n v="6.54E-2"/>
  </r>
  <r>
    <x v="1"/>
    <x v="0"/>
    <x v="3"/>
    <s v="ppm"/>
    <n v="0.24379999999999999"/>
    <n v="1.4200000000000001E-2"/>
    <x v="28"/>
    <n v="2.69E-2"/>
    <n v="8.14E-2"/>
    <n v="73170054505849.203"/>
    <n v="9.2200000000000004E-2"/>
  </r>
  <r>
    <x v="1"/>
    <x v="0"/>
    <x v="4"/>
    <s v="ppm"/>
    <n v="0.26440000000000002"/>
    <n v="9.5999999999999992E-3"/>
    <x v="29"/>
    <n v="2.1899999999999999E-2"/>
    <n v="6.5100000000000005E-2"/>
    <n v="23436388301264.602"/>
    <n v="7.5800000000000006E-2"/>
  </r>
  <r>
    <x v="1"/>
    <x v="0"/>
    <x v="5"/>
    <s v="pct"/>
    <n v="0.49430000000000002"/>
    <n v="8.6999999999999994E-3"/>
    <x v="30"/>
    <n v="2.1999999999999999E-2"/>
    <n v="6.3E-2"/>
    <n v="50456309511569.297"/>
    <n v="7.2300000000000003E-2"/>
  </r>
  <r>
    <x v="1"/>
    <x v="0"/>
    <x v="6"/>
    <s v="ppm"/>
    <n v="0.4602"/>
    <n v="7.7999999999999996E-3"/>
    <x v="31"/>
    <n v="1.9699999999999999E-2"/>
    <n v="6.2300000000000001E-2"/>
    <n v="23467730654719.301"/>
    <n v="7.8899999999999998E-2"/>
  </r>
  <r>
    <x v="1"/>
    <x v="0"/>
    <x v="7"/>
    <s v="pct"/>
    <n v="0.3387"/>
    <n v="6.6E-3"/>
    <x v="32"/>
    <n v="1.8599999999999998E-2"/>
    <n v="5.5800000000000002E-2"/>
    <n v="0.13819999999999999"/>
    <n v="8.1100000000000005E-2"/>
  </r>
  <r>
    <x v="1"/>
    <x v="0"/>
    <x v="8"/>
    <s v="pct"/>
    <n v="0.40139999999999998"/>
    <n v="7.7000000000000002E-3"/>
    <x v="33"/>
    <n v="1.95E-2"/>
    <n v="6.0199999999999997E-2"/>
    <n v="24360138439106.301"/>
    <n v="8.7999999999999995E-2"/>
  </r>
  <r>
    <x v="1"/>
    <x v="0"/>
    <x v="9"/>
    <s v="pct"/>
    <n v="0.52639999999999998"/>
    <n v="5.7000000000000002E-3"/>
    <x v="34"/>
    <n v="1.66E-2"/>
    <n v="5.7500000000000002E-2"/>
    <n v="0.115"/>
    <n v="7.5200000000000003E-2"/>
  </r>
  <r>
    <x v="1"/>
    <x v="0"/>
    <x v="10"/>
    <s v="pct"/>
    <n v="0.2384"/>
    <n v="6.1999999999999998E-3"/>
    <x v="35"/>
    <n v="1.84E-2"/>
    <n v="5.1499999999999997E-2"/>
    <n v="28280601129597.102"/>
    <n v="0"/>
  </r>
  <r>
    <x v="1"/>
    <x v="0"/>
    <x v="11"/>
    <s v="pct"/>
    <n v="0.217"/>
    <n v="9.1999999999999998E-3"/>
    <x v="36"/>
    <n v="2.1299999999999999E-2"/>
    <n v="7.17E-2"/>
    <n v="23235714800135.398"/>
    <n v="7.4200000000000002E-2"/>
  </r>
  <r>
    <x v="1"/>
    <x v="0"/>
    <x v="12"/>
    <s v="ppm"/>
    <n v="0.22850000000000001"/>
    <n v="8.8000000000000005E-3"/>
    <x v="37"/>
    <n v="2.0899999999999998E-2"/>
    <n v="6.7199999999999996E-2"/>
    <n v="23304259609317.801"/>
    <n v="7.2700000000000001E-2"/>
  </r>
  <r>
    <x v="1"/>
    <x v="1"/>
    <x v="0"/>
    <s v="ppm"/>
    <n v="-0.16239999999999999"/>
    <n v="9.1000000000000004E-3"/>
    <x v="38"/>
    <n v="2.5000000000000001E-2"/>
    <n v="7.4300000000000005E-2"/>
    <n v="0.14849999999999999"/>
    <n v="7.3899999999999993E-2"/>
  </r>
  <r>
    <x v="1"/>
    <x v="1"/>
    <x v="1"/>
    <s v="ppm"/>
    <n v="9.8199999999999996E-2"/>
    <n v="1.2200000000000001E-2"/>
    <x v="39"/>
    <n v="3.0200000000000001E-2"/>
    <n v="8.5199999999999998E-2"/>
    <n v="33474346802550.898"/>
    <n v="9.8699999999999996E-2"/>
  </r>
  <r>
    <x v="1"/>
    <x v="1"/>
    <x v="2"/>
    <s v="pct"/>
    <n v="-0.41160000000000002"/>
    <n v="1.4999999999999999E-2"/>
    <x v="40"/>
    <n v="3.3599999999999998E-2"/>
    <n v="9.8799999999999999E-2"/>
    <n v="0.24859999999999999"/>
    <n v="9.5000000000000001E-2"/>
  </r>
  <r>
    <x v="1"/>
    <x v="1"/>
    <x v="3"/>
    <s v="ppm"/>
    <n v="-0.59499999999999997"/>
    <n v="5.7099999999999998E-2"/>
    <x v="41"/>
    <n v="6.1100000000000002E-2"/>
    <n v="0.1837"/>
    <n v="67801533903488.398"/>
    <n v="0.18509999999999999"/>
  </r>
  <r>
    <x v="1"/>
    <x v="1"/>
    <x v="4"/>
    <s v="ppm"/>
    <n v="-0.44690000000000002"/>
    <n v="1.9400000000000001E-2"/>
    <x v="42"/>
    <n v="3.6499999999999998E-2"/>
    <n v="0.10009999999999999"/>
    <n v="26704474416969.301"/>
    <n v="0.1079"/>
  </r>
  <r>
    <x v="1"/>
    <x v="1"/>
    <x v="5"/>
    <s v="pct"/>
    <n v="0.3871"/>
    <n v="6.1000000000000004E-3"/>
    <x v="43"/>
    <n v="2.0799999999999999E-2"/>
    <n v="6.2700000000000006E-2"/>
    <n v="0.12659999999999999"/>
    <n v="6.0600000000000001E-2"/>
  </r>
  <r>
    <x v="1"/>
    <x v="1"/>
    <x v="6"/>
    <s v="ppm"/>
    <n v="-0.1366"/>
    <n v="1.5100000000000001E-2"/>
    <x v="44"/>
    <n v="3.2899999999999999E-2"/>
    <n v="9.3100000000000002E-2"/>
    <n v="36763789283481.602"/>
    <n v="0.10979999999999999"/>
  </r>
  <r>
    <x v="1"/>
    <x v="1"/>
    <x v="7"/>
    <s v="pct"/>
    <n v="-2.4247000000000001"/>
    <n v="2.18E-2"/>
    <x v="45"/>
    <n v="3.78E-2"/>
    <n v="0.1263"/>
    <n v="0.24049999999999999"/>
    <n v="0.14779999999999999"/>
  </r>
  <r>
    <x v="1"/>
    <x v="1"/>
    <x v="8"/>
    <s v="pct"/>
    <n v="-0.81089999999999995"/>
    <n v="2.0799999999999999E-2"/>
    <x v="46"/>
    <n v="3.7199999999999997E-2"/>
    <n v="0.114"/>
    <n v="24163764389096.199"/>
    <n v="0.14430000000000001"/>
  </r>
  <r>
    <x v="1"/>
    <x v="1"/>
    <x v="9"/>
    <s v="pct"/>
    <n v="0.1988"/>
    <n v="6.7000000000000002E-3"/>
    <x v="47"/>
    <n v="2.1000000000000001E-2"/>
    <n v="6.5600000000000006E-2"/>
    <n v="0.1246"/>
    <n v="8.1799999999999998E-2"/>
  </r>
  <r>
    <x v="1"/>
    <x v="1"/>
    <x v="10"/>
    <s v="pct"/>
    <n v="7.1199999999999999E-2"/>
    <n v="6.1000000000000004E-3"/>
    <x v="48"/>
    <n v="2.0199999999999999E-2"/>
    <n v="5.8299999999999998E-2"/>
    <n v="0.1113"/>
    <n v="0"/>
  </r>
  <r>
    <x v="1"/>
    <x v="1"/>
    <x v="11"/>
    <s v="pct"/>
    <n v="-0.98270000000000002"/>
    <n v="1.12E-2"/>
    <x v="49"/>
    <n v="2.7099999999999999E-2"/>
    <n v="8.6699999999999999E-2"/>
    <n v="0.17760000000000001"/>
    <n v="8.1900000000000001E-2"/>
  </r>
  <r>
    <x v="1"/>
    <x v="1"/>
    <x v="12"/>
    <s v="ppm"/>
    <n v="8.7999999999999995E-2"/>
    <n v="6.4999999999999997E-3"/>
    <x v="50"/>
    <n v="2.07E-2"/>
    <n v="6.1400000000000003E-2"/>
    <n v="0.125"/>
    <n v="6.2300000000000001E-2"/>
  </r>
  <r>
    <x v="2"/>
    <x v="0"/>
    <x v="0"/>
    <s v="ppm"/>
    <n v="0.45269999999999999"/>
    <n v="4.4000000000000003E-3"/>
    <x v="25"/>
    <n v="1.4800000000000001E-2"/>
    <n v="5.2299999999999999E-2"/>
    <n v="0.1115"/>
    <n v="5.1200000000000002E-2"/>
  </r>
  <r>
    <x v="2"/>
    <x v="0"/>
    <x v="1"/>
    <s v="ppm"/>
    <n v="0.59230000000000005"/>
    <n v="4.4999999999999997E-3"/>
    <x v="26"/>
    <n v="1.5800000000000002E-2"/>
    <n v="4.9200000000000001E-2"/>
    <n v="19969658117879.301"/>
    <n v="5.9799999999999999E-2"/>
  </r>
  <r>
    <x v="2"/>
    <x v="0"/>
    <x v="2"/>
    <s v="pct"/>
    <n v="0.40849999999999997"/>
    <n v="7.1000000000000004E-3"/>
    <x v="27"/>
    <n v="2.0199999999999999E-2"/>
    <n v="6.2300000000000001E-2"/>
    <n v="0.1608"/>
    <n v="6.54E-2"/>
  </r>
  <r>
    <x v="2"/>
    <x v="0"/>
    <x v="3"/>
    <s v="ppm"/>
    <n v="0.24379999999999999"/>
    <n v="1.4200000000000001E-2"/>
    <x v="28"/>
    <n v="2.69E-2"/>
    <n v="8.14E-2"/>
    <n v="73170054505849.203"/>
    <n v="9.2200000000000004E-2"/>
  </r>
  <r>
    <x v="2"/>
    <x v="0"/>
    <x v="4"/>
    <s v="ppm"/>
    <n v="0.26440000000000002"/>
    <n v="9.5999999999999992E-3"/>
    <x v="29"/>
    <n v="2.1899999999999999E-2"/>
    <n v="6.5100000000000005E-2"/>
    <n v="23436388301264.602"/>
    <n v="7.5800000000000006E-2"/>
  </r>
  <r>
    <x v="2"/>
    <x v="0"/>
    <x v="5"/>
    <s v="pct"/>
    <n v="0.49430000000000002"/>
    <n v="8.6999999999999994E-3"/>
    <x v="30"/>
    <n v="2.1999999999999999E-2"/>
    <n v="6.3E-2"/>
    <n v="50456309511569.297"/>
    <n v="7.2300000000000003E-2"/>
  </r>
  <r>
    <x v="2"/>
    <x v="0"/>
    <x v="6"/>
    <s v="ppm"/>
    <n v="0.4602"/>
    <n v="7.7999999999999996E-3"/>
    <x v="31"/>
    <n v="1.9699999999999999E-2"/>
    <n v="6.2300000000000001E-2"/>
    <n v="23467730654719.301"/>
    <n v="7.8899999999999998E-2"/>
  </r>
  <r>
    <x v="2"/>
    <x v="0"/>
    <x v="7"/>
    <s v="pct"/>
    <n v="0.3387"/>
    <n v="6.6E-3"/>
    <x v="32"/>
    <n v="1.8599999999999998E-2"/>
    <n v="5.5800000000000002E-2"/>
    <n v="0.13819999999999999"/>
    <n v="8.1100000000000005E-2"/>
  </r>
  <r>
    <x v="2"/>
    <x v="0"/>
    <x v="8"/>
    <s v="pct"/>
    <n v="0.40139999999999998"/>
    <n v="7.7000000000000002E-3"/>
    <x v="33"/>
    <n v="1.95E-2"/>
    <n v="6.0199999999999997E-2"/>
    <n v="24360138439106.301"/>
    <n v="8.7999999999999995E-2"/>
  </r>
  <r>
    <x v="2"/>
    <x v="0"/>
    <x v="9"/>
    <s v="pct"/>
    <n v="0.52639999999999998"/>
    <n v="5.7000000000000002E-3"/>
    <x v="34"/>
    <n v="1.66E-2"/>
    <n v="5.7500000000000002E-2"/>
    <n v="0.115"/>
    <n v="7.5200000000000003E-2"/>
  </r>
  <r>
    <x v="2"/>
    <x v="0"/>
    <x v="10"/>
    <s v="pct"/>
    <n v="0.2384"/>
    <n v="6.1999999999999998E-3"/>
    <x v="35"/>
    <n v="1.84E-2"/>
    <n v="5.1499999999999997E-2"/>
    <n v="28280601129597.102"/>
    <n v="0"/>
  </r>
  <r>
    <x v="2"/>
    <x v="0"/>
    <x v="11"/>
    <s v="pct"/>
    <n v="0.217"/>
    <n v="9.1999999999999998E-3"/>
    <x v="36"/>
    <n v="2.1299999999999999E-2"/>
    <n v="7.17E-2"/>
    <n v="23235714800135.398"/>
    <n v="7.4200000000000002E-2"/>
  </r>
  <r>
    <x v="2"/>
    <x v="0"/>
    <x v="12"/>
    <s v="ppm"/>
    <n v="0.22850000000000001"/>
    <n v="8.8000000000000005E-3"/>
    <x v="37"/>
    <n v="2.0899999999999998E-2"/>
    <n v="6.7199999999999996E-2"/>
    <n v="23304259609317.801"/>
    <n v="7.2700000000000001E-2"/>
  </r>
  <r>
    <x v="2"/>
    <x v="1"/>
    <x v="0"/>
    <s v="ppm"/>
    <n v="-0.16239999999999999"/>
    <n v="9.1000000000000004E-3"/>
    <x v="38"/>
    <n v="2.5000000000000001E-2"/>
    <n v="7.4300000000000005E-2"/>
    <n v="0.14849999999999999"/>
    <n v="7.3899999999999993E-2"/>
  </r>
  <r>
    <x v="2"/>
    <x v="1"/>
    <x v="1"/>
    <s v="ppm"/>
    <n v="9.8199999999999996E-2"/>
    <n v="1.2200000000000001E-2"/>
    <x v="39"/>
    <n v="3.0200000000000001E-2"/>
    <n v="8.5199999999999998E-2"/>
    <n v="33474346802550.898"/>
    <n v="9.8699999999999996E-2"/>
  </r>
  <r>
    <x v="2"/>
    <x v="1"/>
    <x v="2"/>
    <s v="pct"/>
    <n v="-0.41160000000000002"/>
    <n v="1.4999999999999999E-2"/>
    <x v="40"/>
    <n v="3.3599999999999998E-2"/>
    <n v="9.8799999999999999E-2"/>
    <n v="0.24859999999999999"/>
    <n v="9.5000000000000001E-2"/>
  </r>
  <r>
    <x v="2"/>
    <x v="1"/>
    <x v="3"/>
    <s v="ppm"/>
    <n v="-0.59499999999999997"/>
    <n v="5.7099999999999998E-2"/>
    <x v="41"/>
    <n v="6.1100000000000002E-2"/>
    <n v="0.1837"/>
    <n v="67801533903488.398"/>
    <n v="0.18509999999999999"/>
  </r>
  <r>
    <x v="2"/>
    <x v="1"/>
    <x v="4"/>
    <s v="ppm"/>
    <n v="-0.44690000000000002"/>
    <n v="1.9400000000000001E-2"/>
    <x v="42"/>
    <n v="3.6499999999999998E-2"/>
    <n v="0.10009999999999999"/>
    <n v="26704474416969.301"/>
    <n v="0.1079"/>
  </r>
  <r>
    <x v="2"/>
    <x v="1"/>
    <x v="5"/>
    <s v="pct"/>
    <n v="0.3871"/>
    <n v="6.1000000000000004E-3"/>
    <x v="43"/>
    <n v="2.0799999999999999E-2"/>
    <n v="6.2700000000000006E-2"/>
    <n v="0.12659999999999999"/>
    <n v="6.0600000000000001E-2"/>
  </r>
  <r>
    <x v="2"/>
    <x v="1"/>
    <x v="6"/>
    <s v="ppm"/>
    <n v="-0.1366"/>
    <n v="1.5100000000000001E-2"/>
    <x v="44"/>
    <n v="3.2899999999999999E-2"/>
    <n v="9.3100000000000002E-2"/>
    <n v="36763789283481.602"/>
    <n v="0.10979999999999999"/>
  </r>
  <r>
    <x v="2"/>
    <x v="1"/>
    <x v="7"/>
    <s v="pct"/>
    <n v="-2.4247000000000001"/>
    <n v="2.18E-2"/>
    <x v="45"/>
    <n v="3.78E-2"/>
    <n v="0.1263"/>
    <n v="0.24049999999999999"/>
    <n v="0.14779999999999999"/>
  </r>
  <r>
    <x v="2"/>
    <x v="1"/>
    <x v="8"/>
    <s v="pct"/>
    <n v="-0.81089999999999995"/>
    <n v="2.0799999999999999E-2"/>
    <x v="46"/>
    <n v="3.7199999999999997E-2"/>
    <n v="0.114"/>
    <n v="24163764389096.199"/>
    <n v="0.14430000000000001"/>
  </r>
  <r>
    <x v="2"/>
    <x v="1"/>
    <x v="9"/>
    <s v="pct"/>
    <n v="0.1988"/>
    <n v="6.7000000000000002E-3"/>
    <x v="47"/>
    <n v="2.1000000000000001E-2"/>
    <n v="6.5600000000000006E-2"/>
    <n v="0.1246"/>
    <n v="8.1799999999999998E-2"/>
  </r>
  <r>
    <x v="2"/>
    <x v="1"/>
    <x v="10"/>
    <s v="pct"/>
    <n v="7.1199999999999999E-2"/>
    <n v="6.1000000000000004E-3"/>
    <x v="48"/>
    <n v="2.0199999999999999E-2"/>
    <n v="5.8299999999999998E-2"/>
    <n v="0.1113"/>
    <n v="0"/>
  </r>
  <r>
    <x v="2"/>
    <x v="1"/>
    <x v="11"/>
    <s v="pct"/>
    <n v="-0.98270000000000002"/>
    <n v="1.12E-2"/>
    <x v="49"/>
    <n v="2.7099999999999999E-2"/>
    <n v="8.6699999999999999E-2"/>
    <n v="0.17760000000000001"/>
    <n v="8.1900000000000001E-2"/>
  </r>
  <r>
    <x v="2"/>
    <x v="1"/>
    <x v="12"/>
    <s v="ppm"/>
    <n v="8.7999999999999995E-2"/>
    <n v="6.4999999999999997E-3"/>
    <x v="50"/>
    <n v="2.07E-2"/>
    <n v="6.1400000000000003E-2"/>
    <n v="0.125"/>
    <n v="6.2300000000000001E-2"/>
  </r>
  <r>
    <x v="3"/>
    <x v="0"/>
    <x v="0"/>
    <s v="ppm"/>
    <n v="0.48259999999999997"/>
    <n v="4.1000000000000003E-3"/>
    <x v="51"/>
    <n v="1.43E-2"/>
    <n v="5.0599999999999999E-2"/>
    <n v="0.1053"/>
    <n v="4.9799999999999997E-2"/>
  </r>
  <r>
    <x v="3"/>
    <x v="0"/>
    <x v="1"/>
    <s v="ppm"/>
    <n v="0.58560000000000001"/>
    <n v="4.4999999999999997E-3"/>
    <x v="52"/>
    <n v="1.5900000000000001E-2"/>
    <n v="4.7199999999999999E-2"/>
    <n v="21796647952295.602"/>
    <n v="6.0299999999999999E-2"/>
  </r>
  <r>
    <x v="3"/>
    <x v="0"/>
    <x v="2"/>
    <s v="pct"/>
    <n v="0.39910000000000001"/>
    <n v="7.1999999999999998E-3"/>
    <x v="53"/>
    <n v="2.0400000000000001E-2"/>
    <n v="6.54E-2"/>
    <n v="0.1668"/>
    <n v="6.59E-2"/>
  </r>
  <r>
    <x v="3"/>
    <x v="0"/>
    <x v="3"/>
    <s v="ppm"/>
    <n v="0.1923"/>
    <n v="1.5100000000000001E-2"/>
    <x v="54"/>
    <n v="2.7799999999999998E-2"/>
    <n v="8.5599999999999996E-2"/>
    <n v="73529549776781.5"/>
    <n v="9.5299999999999996E-2"/>
  </r>
  <r>
    <x v="3"/>
    <x v="0"/>
    <x v="4"/>
    <s v="ppm"/>
    <n v="0.2157"/>
    <n v="1.0200000000000001E-2"/>
    <x v="55"/>
    <n v="2.2599999999999999E-2"/>
    <n v="6.8199999999999997E-2"/>
    <n v="24326314689747.602"/>
    <n v="7.8200000000000006E-2"/>
  </r>
  <r>
    <x v="3"/>
    <x v="0"/>
    <x v="5"/>
    <s v="pct"/>
    <n v="0.51290000000000002"/>
    <n v="8.3999999999999995E-3"/>
    <x v="56"/>
    <n v="2.1600000000000001E-2"/>
    <n v="6.2799999999999995E-2"/>
    <n v="49504993608894.398"/>
    <n v="7.0999999999999994E-2"/>
  </r>
  <r>
    <x v="3"/>
    <x v="0"/>
    <x v="6"/>
    <s v="ppm"/>
    <n v="0.30020000000000002"/>
    <n v="1.01E-2"/>
    <x v="57"/>
    <n v="2.24E-2"/>
    <n v="7.5800000000000006E-2"/>
    <n v="23937619277038"/>
    <n v="8.9800000000000005E-2"/>
  </r>
  <r>
    <x v="3"/>
    <x v="0"/>
    <x v="7"/>
    <s v="pct"/>
    <n v="0.3211"/>
    <n v="6.7999999999999996E-3"/>
    <x v="58"/>
    <n v="1.8800000000000001E-2"/>
    <n v="5.57E-2"/>
    <n v="0.13830000000000001"/>
    <n v="8.2199999999999995E-2"/>
  </r>
  <r>
    <x v="3"/>
    <x v="0"/>
    <x v="8"/>
    <s v="pct"/>
    <n v="0.40439999999999998"/>
    <n v="7.7000000000000002E-3"/>
    <x v="59"/>
    <n v="1.95E-2"/>
    <n v="6.2600000000000003E-2"/>
    <n v="23499923984857.5"/>
    <n v="8.77E-2"/>
  </r>
  <r>
    <x v="3"/>
    <x v="0"/>
    <x v="9"/>
    <s v="pct"/>
    <n v="0.56730000000000003"/>
    <n v="5.1999999999999998E-3"/>
    <x v="60"/>
    <n v="1.5900000000000001E-2"/>
    <n v="5.5300000000000002E-2"/>
    <n v="0.1084"/>
    <n v="7.1900000000000006E-2"/>
  </r>
  <r>
    <x v="3"/>
    <x v="0"/>
    <x v="10"/>
    <s v="pct"/>
    <n v="0.2697"/>
    <n v="5.8999999999999999E-3"/>
    <x v="61"/>
    <n v="1.7999999999999999E-2"/>
    <n v="4.7899999999999998E-2"/>
    <n v="28816135153324.898"/>
    <n v="0"/>
  </r>
  <r>
    <x v="3"/>
    <x v="0"/>
    <x v="11"/>
    <s v="pct"/>
    <n v="0.29170000000000001"/>
    <n v="8.3000000000000001E-3"/>
    <x v="62"/>
    <n v="2.0199999999999999E-2"/>
    <n v="6.6600000000000006E-2"/>
    <n v="21468833931831.5"/>
    <n v="7.0499999999999993E-2"/>
  </r>
  <r>
    <x v="3"/>
    <x v="0"/>
    <x v="12"/>
    <s v="ppm"/>
    <n v="0.18809999999999999"/>
    <n v="9.2999999999999992E-3"/>
    <x v="63"/>
    <n v="2.1399999999999999E-2"/>
    <n v="6.8400000000000002E-2"/>
    <n v="23798583187411.301"/>
    <n v="7.46E-2"/>
  </r>
  <r>
    <x v="3"/>
    <x v="1"/>
    <x v="0"/>
    <s v="ppm"/>
    <n v="-0.61619999999999997"/>
    <n v="1.2699999999999999E-2"/>
    <x v="64"/>
    <n v="2.9499999999999998E-2"/>
    <n v="8.2500000000000004E-2"/>
    <n v="0.1565"/>
    <n v="8.72E-2"/>
  </r>
  <r>
    <x v="3"/>
    <x v="1"/>
    <x v="1"/>
    <s v="ppm"/>
    <n v="0.35580000000000001"/>
    <n v="8.6999999999999994E-3"/>
    <x v="30"/>
    <n v="2.5600000000000001E-2"/>
    <n v="6.88E-2"/>
    <n v="26883805728171.102"/>
    <n v="8.3400000000000002E-2"/>
  </r>
  <r>
    <x v="3"/>
    <x v="1"/>
    <x v="2"/>
    <s v="pct"/>
    <n v="0.19270000000000001"/>
    <n v="8.6E-3"/>
    <x v="65"/>
    <n v="2.5399999999999999E-2"/>
    <n v="7.3099999999999998E-2"/>
    <n v="0.1825"/>
    <n v="7.1900000000000006E-2"/>
  </r>
  <r>
    <x v="3"/>
    <x v="1"/>
    <x v="3"/>
    <s v="ppm"/>
    <n v="7.3499999999999996E-2"/>
    <n v="3.32E-2"/>
    <x v="66"/>
    <n v="4.6600000000000003E-2"/>
    <n v="0.1154"/>
    <n v="99847900960219"/>
    <n v="0.1411"/>
  </r>
  <r>
    <x v="3"/>
    <x v="1"/>
    <x v="4"/>
    <s v="ppm"/>
    <n v="-0.2954"/>
    <n v="1.7399999999999999E-2"/>
    <x v="67"/>
    <n v="3.4500000000000003E-2"/>
    <n v="8.8099999999999998E-2"/>
    <n v="27162805581363.801"/>
    <n v="0.1021"/>
  </r>
  <r>
    <x v="3"/>
    <x v="1"/>
    <x v="5"/>
    <s v="pct"/>
    <n v="-0.86719999999999997"/>
    <n v="1.8599999999999998E-2"/>
    <x v="13"/>
    <n v="3.6299999999999999E-2"/>
    <n v="0.1203"/>
    <n v="0.24179999999999999"/>
    <n v="0.1057"/>
  </r>
  <r>
    <x v="3"/>
    <x v="1"/>
    <x v="6"/>
    <s v="ppm"/>
    <n v="-0.21679999999999999"/>
    <n v="1.61E-2"/>
    <x v="68"/>
    <n v="3.4099999999999998E-2"/>
    <n v="0.1075"/>
    <n v="21890839788437.898"/>
    <n v="0.11360000000000001"/>
  </r>
  <r>
    <x v="3"/>
    <x v="1"/>
    <x v="7"/>
    <s v="pct"/>
    <n v="-0.52629999999999999"/>
    <n v="9.7000000000000003E-3"/>
    <x v="69"/>
    <n v="2.52E-2"/>
    <n v="7.6300000000000007E-2"/>
    <n v="0.1482"/>
    <n v="9.8699999999999996E-2"/>
  </r>
  <r>
    <x v="3"/>
    <x v="1"/>
    <x v="8"/>
    <s v="pct"/>
    <n v="-3.3451"/>
    <n v="0.05"/>
    <x v="70"/>
    <n v="5.7700000000000001E-2"/>
    <n v="0.19900000000000001"/>
    <n v="15149224863321.801"/>
    <n v="0.2235"/>
  </r>
  <r>
    <x v="3"/>
    <x v="1"/>
    <x v="9"/>
    <s v="pct"/>
    <n v="-2.0577999999999999"/>
    <n v="2.5499999999999998E-2"/>
    <x v="71"/>
    <n v="4.1000000000000002E-2"/>
    <n v="0.14599999999999999"/>
    <n v="0.30780000000000002"/>
    <n v="0.1598"/>
  </r>
  <r>
    <x v="3"/>
    <x v="1"/>
    <x v="10"/>
    <s v="pct"/>
    <n v="-0.69089999999999996"/>
    <n v="1.11E-2"/>
    <x v="72"/>
    <n v="2.7300000000000001E-2"/>
    <n v="8.4199999999999997E-2"/>
    <n v="0.1615"/>
    <n v="0"/>
  </r>
  <r>
    <x v="3"/>
    <x v="1"/>
    <x v="11"/>
    <s v="pct"/>
    <n v="-7.2370999999999999"/>
    <n v="4.65E-2"/>
    <x v="73"/>
    <n v="5.5199999999999999E-2"/>
    <n v="0.1958"/>
    <n v="0.37819999999999998"/>
    <n v="0.16700000000000001"/>
  </r>
  <r>
    <x v="3"/>
    <x v="1"/>
    <x v="12"/>
    <s v="ppm"/>
    <n v="-5.5414000000000003"/>
    <n v="4.6399999999999997E-2"/>
    <x v="74"/>
    <n v="5.5399999999999998E-2"/>
    <n v="0.2011"/>
    <n v="0.39850000000000002"/>
    <n v="0.1668"/>
  </r>
  <r>
    <x v="4"/>
    <x v="0"/>
    <x v="0"/>
    <s v="ppm"/>
    <n v="0.56469999999999998"/>
    <n v="3.5000000000000001E-3"/>
    <x v="75"/>
    <n v="1.32E-2"/>
    <n v="4.4699999999999997E-2"/>
    <n v="9.1300000000000006E-2"/>
    <n v="4.5699999999999998E-2"/>
  </r>
  <r>
    <x v="4"/>
    <x v="0"/>
    <x v="1"/>
    <s v="ppm"/>
    <n v="0.6149"/>
    <n v="4.1999999999999997E-3"/>
    <x v="76"/>
    <n v="1.54E-2"/>
    <n v="4.4200000000000003E-2"/>
    <n v="20711793022450.602"/>
    <n v="5.8099999999999999E-2"/>
  </r>
  <r>
    <x v="4"/>
    <x v="0"/>
    <x v="2"/>
    <s v="pct"/>
    <n v="0.51039999999999996"/>
    <n v="5.8999999999999999E-3"/>
    <x v="77"/>
    <n v="1.84E-2"/>
    <n v="6.2199999999999998E-2"/>
    <n v="0.1512"/>
    <n v="5.9499999999999997E-2"/>
  </r>
  <r>
    <x v="4"/>
    <x v="0"/>
    <x v="3"/>
    <s v="ppm"/>
    <n v="0.26519999999999999"/>
    <n v="1.38E-2"/>
    <x v="78"/>
    <n v="2.6499999999999999E-2"/>
    <n v="7.8200000000000006E-2"/>
    <n v="72470641810142.203"/>
    <n v="9.0899999999999995E-2"/>
  </r>
  <r>
    <x v="4"/>
    <x v="0"/>
    <x v="4"/>
    <s v="ppm"/>
    <n v="0.29530000000000001"/>
    <n v="9.1999999999999998E-3"/>
    <x v="79"/>
    <n v="2.1399999999999999E-2"/>
    <n v="6.5600000000000006E-2"/>
    <n v="21777915974883.5"/>
    <n v="7.4200000000000002E-2"/>
  </r>
  <r>
    <x v="4"/>
    <x v="0"/>
    <x v="5"/>
    <s v="pct"/>
    <n v="0.50960000000000005"/>
    <n v="8.3999999999999995E-3"/>
    <x v="80"/>
    <n v="2.1600000000000001E-2"/>
    <n v="5.8799999999999998E-2"/>
    <n v="48564777106688.102"/>
    <n v="7.1199999999999999E-2"/>
  </r>
  <r>
    <x v="4"/>
    <x v="0"/>
    <x v="6"/>
    <s v="ppm"/>
    <n v="0.30209999999999998"/>
    <n v="1.01E-2"/>
    <x v="81"/>
    <n v="2.24E-2"/>
    <n v="6.6600000000000006E-2"/>
    <n v="28006621057012"/>
    <n v="8.9700000000000002E-2"/>
  </r>
  <r>
    <x v="4"/>
    <x v="0"/>
    <x v="7"/>
    <s v="pct"/>
    <n v="0.45300000000000001"/>
    <n v="5.4000000000000003E-3"/>
    <x v="82"/>
    <n v="1.6899999999999998E-2"/>
    <n v="4.7300000000000002E-2"/>
    <n v="0.1182"/>
    <n v="7.3800000000000004E-2"/>
  </r>
  <r>
    <x v="4"/>
    <x v="0"/>
    <x v="8"/>
    <s v="pct"/>
    <n v="0.49680000000000002"/>
    <n v="6.4999999999999997E-3"/>
    <x v="83"/>
    <n v="1.7899999999999999E-2"/>
    <n v="5.6899999999999999E-2"/>
    <n v="19106543513024"/>
    <n v="8.0600000000000005E-2"/>
  </r>
  <r>
    <x v="4"/>
    <x v="0"/>
    <x v="9"/>
    <s v="pct"/>
    <n v="0.55820000000000003"/>
    <n v="5.3E-3"/>
    <x v="84"/>
    <n v="1.6E-2"/>
    <n v="5.28E-2"/>
    <n v="0.1057"/>
    <n v="7.2599999999999998E-2"/>
  </r>
  <r>
    <x v="4"/>
    <x v="0"/>
    <x v="10"/>
    <s v="pct"/>
    <n v="0.36470000000000002"/>
    <n v="5.1000000000000004E-3"/>
    <x v="85"/>
    <n v="1.6799999999999999E-2"/>
    <n v="4.5499999999999999E-2"/>
    <n v="27416675130498.602"/>
    <n v="0"/>
  </r>
  <r>
    <x v="4"/>
    <x v="0"/>
    <x v="11"/>
    <s v="pct"/>
    <n v="0.2742"/>
    <n v="8.5000000000000006E-3"/>
    <x v="86"/>
    <n v="2.0500000000000001E-2"/>
    <n v="6.4399999999999999E-2"/>
    <n v="25256961311268.699"/>
    <n v="7.1400000000000005E-2"/>
  </r>
  <r>
    <x v="4"/>
    <x v="0"/>
    <x v="12"/>
    <s v="ppm"/>
    <n v="0.28589999999999999"/>
    <n v="8.2000000000000007E-3"/>
    <x v="87"/>
    <n v="2.01E-2"/>
    <n v="6.1800000000000001E-2"/>
    <n v="29366020087768.602"/>
    <n v="7.0000000000000007E-2"/>
  </r>
  <r>
    <x v="4"/>
    <x v="1"/>
    <x v="0"/>
    <s v="ppm"/>
    <n v="0.1077"/>
    <n v="7.0000000000000001E-3"/>
    <x v="88"/>
    <n v="2.1899999999999999E-2"/>
    <n v="6.3799999999999996E-2"/>
    <n v="0.13780000000000001"/>
    <n v="6.4799999999999996E-2"/>
  </r>
  <r>
    <x v="4"/>
    <x v="1"/>
    <x v="1"/>
    <s v="ppm"/>
    <n v="-2.1499999999999998E-2"/>
    <n v="1.38E-2"/>
    <x v="78"/>
    <n v="3.2199999999999999E-2"/>
    <n v="7.9000000000000001E-2"/>
    <n v="39916583426081.5"/>
    <n v="0.105"/>
  </r>
  <r>
    <x v="4"/>
    <x v="1"/>
    <x v="2"/>
    <s v="pct"/>
    <n v="-3.4799999999999998E-2"/>
    <n v="1.0999999999999999E-2"/>
    <x v="4"/>
    <n v="2.8799999999999999E-2"/>
    <n v="8.1900000000000001E-2"/>
    <n v="0.21229999999999999"/>
    <n v="8.14E-2"/>
  </r>
  <r>
    <x v="4"/>
    <x v="1"/>
    <x v="3"/>
    <s v="ppm"/>
    <n v="-0.26079999999999998"/>
    <n v="4.5100000000000001E-2"/>
    <x v="89"/>
    <n v="5.4300000000000001E-2"/>
    <n v="0.14560000000000001"/>
    <n v="77427517839009.703"/>
    <n v="0.1646"/>
  </r>
  <r>
    <x v="4"/>
    <x v="1"/>
    <x v="4"/>
    <s v="ppm"/>
    <n v="0.13750000000000001"/>
    <n v="1.1599999999999999E-2"/>
    <x v="90"/>
    <n v="2.8199999999999999E-2"/>
    <n v="6.5600000000000006E-2"/>
    <n v="34633146987664.301"/>
    <n v="8.3299999999999999E-2"/>
  </r>
  <r>
    <x v="4"/>
    <x v="1"/>
    <x v="5"/>
    <s v="pct"/>
    <n v="0.29699999999999999"/>
    <n v="7.0000000000000001E-3"/>
    <x v="91"/>
    <n v="2.23E-2"/>
    <n v="6.4399999999999999E-2"/>
    <n v="0.1492"/>
    <n v="6.4899999999999999E-2"/>
  </r>
  <r>
    <x v="4"/>
    <x v="1"/>
    <x v="6"/>
    <s v="ppm"/>
    <n v="0.1139"/>
    <n v="1.18E-2"/>
    <x v="92"/>
    <n v="2.9100000000000001E-2"/>
    <n v="8.7400000000000005E-2"/>
    <n v="27971642156310.199"/>
    <n v="9.7000000000000003E-2"/>
  </r>
  <r>
    <x v="4"/>
    <x v="1"/>
    <x v="7"/>
    <s v="pct"/>
    <n v="-1.77E-2"/>
    <n v="6.4999999999999997E-3"/>
    <x v="83"/>
    <n v="2.06E-2"/>
    <n v="5.6000000000000001E-2"/>
    <n v="0.1139"/>
    <n v="8.0600000000000005E-2"/>
  </r>
  <r>
    <x v="4"/>
    <x v="1"/>
    <x v="8"/>
    <s v="pct"/>
    <n v="-1.7500000000000002E-2"/>
    <n v="1.17E-2"/>
    <x v="93"/>
    <n v="2.7900000000000001E-2"/>
    <n v="8.2199999999999995E-2"/>
    <n v="34488685395814.801"/>
    <n v="0.1082"/>
  </r>
  <r>
    <x v="4"/>
    <x v="1"/>
    <x v="9"/>
    <s v="pct"/>
    <n v="0.13519999999999999"/>
    <n v="7.1999999999999998E-3"/>
    <x v="94"/>
    <n v="2.18E-2"/>
    <n v="6.7599999999999993E-2"/>
    <n v="0.12939999999999999"/>
    <n v="8.5000000000000006E-2"/>
  </r>
  <r>
    <x v="4"/>
    <x v="1"/>
    <x v="10"/>
    <s v="pct"/>
    <n v="0.22159999999999999"/>
    <n v="5.1000000000000004E-3"/>
    <x v="95"/>
    <n v="1.8499999999999999E-2"/>
    <n v="5.3199999999999997E-2"/>
    <n v="0.10299999999999999"/>
    <n v="0"/>
  </r>
  <r>
    <x v="4"/>
    <x v="1"/>
    <x v="11"/>
    <s v="pct"/>
    <n v="-0.25740000000000002"/>
    <n v="7.1000000000000004E-3"/>
    <x v="96"/>
    <n v="2.1600000000000001E-2"/>
    <n v="6.6299999999999998E-2"/>
    <n v="0.12809999999999999"/>
    <n v="6.5299999999999997E-2"/>
  </r>
  <r>
    <x v="4"/>
    <x v="1"/>
    <x v="12"/>
    <s v="ppm"/>
    <n v="-8.1900000000000001E-2"/>
    <n v="7.7000000000000002E-3"/>
    <x v="97"/>
    <n v="2.2499999999999999E-2"/>
    <n v="7.5200000000000003E-2"/>
    <n v="0.15290000000000001"/>
    <n v="6.77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AD677F-82FE-4396-BBF9-4E0564410F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C35" firstHeaderRow="1" firstDataRow="2" firstDataCol="1" rowPageCount="3" colPageCount="1"/>
  <pivotFields count="17">
    <pivotField axis="axisPage" showAll="0">
      <items count="5">
        <item x="0"/>
        <item x="1"/>
        <item x="2"/>
        <item x="3"/>
        <item t="default"/>
      </items>
    </pivotField>
    <pivotField axis="axisCol" showAll="0">
      <items count="3">
        <item x="0"/>
        <item x="1"/>
        <item t="default"/>
      </items>
    </pivotField>
    <pivotField axis="axisPage" showAll="0">
      <items count="5">
        <item x="1"/>
        <item x="3"/>
        <item x="0"/>
        <item x="2"/>
        <item t="default"/>
      </items>
    </pivotField>
    <pivotField showAll="0"/>
    <pivotField showAll="0"/>
    <pivotField axis="axisPage" showAll="0">
      <items count="10">
        <item x="6"/>
        <item x="7"/>
        <item x="8"/>
        <item x="1"/>
        <item x="2"/>
        <item x="3"/>
        <item x="4"/>
        <item x="5"/>
        <item x="0"/>
        <item t="default"/>
      </items>
    </pivotField>
    <pivotField showAll="0"/>
    <pivotField showAll="0"/>
    <pivotField showAll="0"/>
    <pivotField showAll="0"/>
    <pivotField axis="axisRow" showAll="0">
      <items count="37">
        <item x="1"/>
        <item x="16"/>
        <item x="11"/>
        <item x="17"/>
        <item x="12"/>
        <item x="18"/>
        <item x="13"/>
        <item x="19"/>
        <item x="2"/>
        <item x="20"/>
        <item x="14"/>
        <item x="21"/>
        <item x="15"/>
        <item x="22"/>
        <item x="23"/>
        <item x="24"/>
        <item x="25"/>
        <item x="26"/>
        <item x="3"/>
        <item x="27"/>
        <item x="28"/>
        <item x="29"/>
        <item x="30"/>
        <item x="31"/>
        <item x="32"/>
        <item x="33"/>
        <item x="34"/>
        <item x="35"/>
        <item x="4"/>
        <item x="5"/>
        <item x="6"/>
        <item x="10"/>
        <item x="7"/>
        <item x="8"/>
        <item x="9"/>
        <item h="1" x="0"/>
        <item t="default"/>
      </items>
    </pivotField>
    <pivotField showAll="0"/>
    <pivotField showAll="0"/>
    <pivotField showAll="0"/>
    <pivotField showAll="0"/>
    <pivotField showAll="0"/>
    <pivotField dataField="1" showAll="0"/>
  </pivotFields>
  <rowFields count="1">
    <field x="1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
  </colFields>
  <colItems count="2">
    <i>
      <x/>
    </i>
    <i t="grand">
      <x/>
    </i>
  </colItems>
  <pageFields count="3">
    <pageField fld="0" item="3" hier="-1"/>
    <pageField fld="5" item="8" hier="-1"/>
    <pageField fld="2" item="2" hier="-1"/>
  </pageFields>
  <dataFields count="1">
    <dataField name="Sum of avg_val_rsme" fld="16" baseField="0" baseItem="0"/>
  </dataFields>
  <chartFormats count="2">
    <chartFormat chart="0" format="0" series="1">
      <pivotArea type="data" outline="0" fieldPosition="0">
        <references count="1">
          <reference field="1"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4A492A-C680-471D-B7D8-8FC1F564EC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5" firstHeaderRow="1" firstDataRow="2" firstDataCol="1" rowPageCount="2" colPageCount="1"/>
  <pivotFields count="17">
    <pivotField axis="axisPage" showAll="0">
      <items count="5">
        <item x="0"/>
        <item x="1"/>
        <item x="2"/>
        <item x="3"/>
        <item t="default"/>
      </items>
    </pivotField>
    <pivotField axis="axisCol" showAll="0">
      <items count="3">
        <item x="0"/>
        <item x="1"/>
        <item t="default"/>
      </items>
    </pivotField>
    <pivotField axis="axisPage" showAll="0">
      <items count="5">
        <item x="1"/>
        <item x="3"/>
        <item x="0"/>
        <item x="2"/>
        <item t="default"/>
      </items>
    </pivotField>
    <pivotField showAll="0"/>
    <pivotField showAll="0"/>
    <pivotField showAll="0"/>
    <pivotField showAll="0"/>
    <pivotField showAll="0"/>
    <pivotField showAll="0"/>
    <pivotField showAll="0"/>
    <pivotField showAll="0"/>
    <pivotField axis="axisRow" showAll="0" sortType="ascending">
      <items count="83">
        <item x="16"/>
        <item x="1"/>
        <item x="17"/>
        <item x="2"/>
        <item x="14"/>
        <item x="3"/>
        <item x="18"/>
        <item x="4"/>
        <item x="19"/>
        <item x="5"/>
        <item x="20"/>
        <item x="6"/>
        <item x="21"/>
        <item x="7"/>
        <item x="22"/>
        <item x="8"/>
        <item x="23"/>
        <item x="9"/>
        <item x="24"/>
        <item x="15"/>
        <item x="25"/>
        <item x="26"/>
        <item x="27"/>
        <item x="28"/>
        <item x="29"/>
        <item x="30"/>
        <item x="31"/>
        <item x="32"/>
        <item x="33"/>
        <item x="10"/>
        <item x="34"/>
        <item x="35"/>
        <item x="36"/>
        <item x="37"/>
        <item x="38"/>
        <item x="39"/>
        <item x="40"/>
        <item x="41"/>
        <item x="42"/>
        <item x="43"/>
        <item x="44"/>
        <item x="45"/>
        <item x="46"/>
        <item x="47"/>
        <item x="48"/>
        <item x="49"/>
        <item x="50"/>
        <item x="51"/>
        <item x="52"/>
        <item x="11"/>
        <item x="53"/>
        <item x="54"/>
        <item x="55"/>
        <item x="56"/>
        <item x="57"/>
        <item x="58"/>
        <item x="59"/>
        <item x="60"/>
        <item x="61"/>
        <item x="62"/>
        <item x="63"/>
        <item x="64"/>
        <item x="65"/>
        <item x="66"/>
        <item x="67"/>
        <item x="68"/>
        <item x="69"/>
        <item x="70"/>
        <item x="71"/>
        <item x="72"/>
        <item x="73"/>
        <item x="74"/>
        <item x="75"/>
        <item x="76"/>
        <item x="77"/>
        <item x="78"/>
        <item x="79"/>
        <item x="80"/>
        <item x="81"/>
        <item x="12"/>
        <item h="1" x="0"/>
        <item h="1" x="13"/>
        <item t="default"/>
      </items>
    </pivotField>
    <pivotField showAll="0"/>
    <pivotField showAll="0"/>
    <pivotField showAll="0"/>
    <pivotField showAll="0"/>
    <pivotField dataField="1" showAll="0"/>
  </pivotFields>
  <rowFields count="1">
    <field x="11"/>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1"/>
  </colFields>
  <colItems count="3">
    <i>
      <x/>
    </i>
    <i>
      <x v="1"/>
    </i>
    <i t="grand">
      <x/>
    </i>
  </colItems>
  <pageFields count="2">
    <pageField fld="0" item="3" hier="-1"/>
    <pageField fld="2" item="2" hier="-1"/>
  </pageFields>
  <dataFields count="1">
    <dataField name="Sum of avg_val_rsme" fld="16"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AB3235-0612-4D40-9392-78B88DB840E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9" firstHeaderRow="1" firstDataRow="3" firstDataCol="1" rowPageCount="1" colPageCount="1"/>
  <pivotFields count="11">
    <pivotField axis="axisCol" showAll="0">
      <items count="6">
        <item x="0"/>
        <item h="1" x="2"/>
        <item x="1"/>
        <item x="3"/>
        <item x="4"/>
        <item t="default"/>
      </items>
    </pivotField>
    <pivotField axis="axisPage" showAll="0">
      <items count="3">
        <item x="0"/>
        <item x="1"/>
        <item t="default"/>
      </items>
    </pivotField>
    <pivotField axis="axisRow" showAll="0">
      <items count="14">
        <item x="0"/>
        <item x="1"/>
        <item x="2"/>
        <item x="3"/>
        <item x="4"/>
        <item x="9"/>
        <item x="5"/>
        <item x="6"/>
        <item x="7"/>
        <item x="10"/>
        <item x="8"/>
        <item x="11"/>
        <item x="12"/>
        <item t="default"/>
      </items>
    </pivotField>
    <pivotField showAll="0"/>
    <pivotField dataField="1" showAll="0"/>
    <pivotField showAll="0"/>
    <pivotField dataField="1" showAll="0">
      <items count="99">
        <item x="75"/>
        <item x="51"/>
        <item x="76"/>
        <item x="25"/>
        <item x="26"/>
        <item x="52"/>
        <item x="1"/>
        <item x="95"/>
        <item x="85"/>
        <item x="60"/>
        <item x="84"/>
        <item x="7"/>
        <item x="82"/>
        <item x="34"/>
        <item x="0"/>
        <item x="10"/>
        <item x="77"/>
        <item x="61"/>
        <item x="9"/>
        <item x="48"/>
        <item x="43"/>
        <item x="35"/>
        <item x="50"/>
        <item x="83"/>
        <item x="32"/>
        <item x="47"/>
        <item x="58"/>
        <item x="88"/>
        <item x="91"/>
        <item x="96"/>
        <item x="27"/>
        <item x="94"/>
        <item x="53"/>
        <item x="6"/>
        <item x="8"/>
        <item x="97"/>
        <item x="59"/>
        <item x="33"/>
        <item x="31"/>
        <item x="22"/>
        <item x="2"/>
        <item x="87"/>
        <item x="62"/>
        <item x="56"/>
        <item x="80"/>
        <item x="86"/>
        <item x="12"/>
        <item x="65"/>
        <item x="30"/>
        <item x="37"/>
        <item x="11"/>
        <item x="5"/>
        <item x="38"/>
        <item x="79"/>
        <item x="36"/>
        <item x="19"/>
        <item x="63"/>
        <item x="29"/>
        <item x="69"/>
        <item x="81"/>
        <item x="57"/>
        <item x="55"/>
        <item x="4"/>
        <item x="72"/>
        <item x="49"/>
        <item x="90"/>
        <item x="93"/>
        <item x="92"/>
        <item x="18"/>
        <item x="39"/>
        <item x="3"/>
        <item x="64"/>
        <item x="21"/>
        <item x="78"/>
        <item x="28"/>
        <item x="40"/>
        <item x="44"/>
        <item x="54"/>
        <item x="68"/>
        <item x="67"/>
        <item x="13"/>
        <item x="42"/>
        <item x="23"/>
        <item x="46"/>
        <item x="17"/>
        <item x="45"/>
        <item x="71"/>
        <item x="66"/>
        <item x="16"/>
        <item x="24"/>
        <item x="89"/>
        <item x="74"/>
        <item x="73"/>
        <item x="70"/>
        <item x="41"/>
        <item x="14"/>
        <item x="20"/>
        <item x="15"/>
        <item t="default"/>
      </items>
    </pivotField>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Fields count="2">
    <field x="0"/>
    <field x="-2"/>
  </colFields>
  <colItems count="10">
    <i>
      <x/>
      <x/>
    </i>
    <i r="1" i="1">
      <x v="1"/>
    </i>
    <i>
      <x v="2"/>
      <x/>
    </i>
    <i r="1" i="1">
      <x v="1"/>
    </i>
    <i>
      <x v="3"/>
      <x/>
    </i>
    <i r="1" i="1">
      <x v="1"/>
    </i>
    <i>
      <x v="4"/>
      <x/>
    </i>
    <i r="1" i="1">
      <x v="1"/>
    </i>
    <i t="grand">
      <x/>
    </i>
    <i t="grand" i="1">
      <x/>
    </i>
  </colItems>
  <pageFields count="1">
    <pageField fld="1" item="0" hier="-1"/>
  </pageFields>
  <dataFields count="2">
    <dataField name="Sum of r2" fld="4" baseField="0" baseItem="0"/>
    <dataField name="Sum of rms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374B39-0AAF-415B-A9B6-0D35DFA6A11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9" firstHeaderRow="1" firstDataRow="3" firstDataCol="1" rowPageCount="1" colPageCount="1"/>
  <pivotFields count="11">
    <pivotField axis="axisCol" showAll="0">
      <items count="6">
        <item x="0"/>
        <item h="1" x="2"/>
        <item x="1"/>
        <item x="3"/>
        <item x="4"/>
        <item t="default"/>
      </items>
    </pivotField>
    <pivotField axis="axisPage" showAll="0">
      <items count="3">
        <item x="0"/>
        <item x="1"/>
        <item t="default"/>
      </items>
    </pivotField>
    <pivotField axis="axisRow" showAll="0">
      <items count="14">
        <item x="0"/>
        <item x="1"/>
        <item x="2"/>
        <item x="3"/>
        <item x="4"/>
        <item x="9"/>
        <item x="5"/>
        <item x="6"/>
        <item x="7"/>
        <item x="10"/>
        <item x="8"/>
        <item x="11"/>
        <item x="12"/>
        <item t="default"/>
      </items>
    </pivotField>
    <pivotField showAll="0"/>
    <pivotField dataField="1" showAll="0"/>
    <pivotField showAll="0"/>
    <pivotField dataField="1" showAll="0">
      <items count="99">
        <item x="75"/>
        <item x="51"/>
        <item x="76"/>
        <item x="25"/>
        <item x="26"/>
        <item x="52"/>
        <item x="1"/>
        <item x="95"/>
        <item x="85"/>
        <item x="60"/>
        <item x="84"/>
        <item x="7"/>
        <item x="82"/>
        <item x="34"/>
        <item x="0"/>
        <item x="10"/>
        <item x="77"/>
        <item x="61"/>
        <item x="9"/>
        <item x="48"/>
        <item x="43"/>
        <item x="35"/>
        <item x="50"/>
        <item x="83"/>
        <item x="32"/>
        <item x="47"/>
        <item x="58"/>
        <item x="88"/>
        <item x="91"/>
        <item x="96"/>
        <item x="27"/>
        <item x="94"/>
        <item x="53"/>
        <item x="6"/>
        <item x="8"/>
        <item x="97"/>
        <item x="59"/>
        <item x="33"/>
        <item x="31"/>
        <item x="22"/>
        <item x="2"/>
        <item x="87"/>
        <item x="62"/>
        <item x="56"/>
        <item x="80"/>
        <item x="86"/>
        <item x="12"/>
        <item x="65"/>
        <item x="30"/>
        <item x="37"/>
        <item x="11"/>
        <item x="5"/>
        <item x="38"/>
        <item x="79"/>
        <item x="36"/>
        <item x="19"/>
        <item x="63"/>
        <item x="29"/>
        <item x="69"/>
        <item x="81"/>
        <item x="57"/>
        <item x="55"/>
        <item x="4"/>
        <item x="72"/>
        <item x="49"/>
        <item x="90"/>
        <item x="93"/>
        <item x="92"/>
        <item x="18"/>
        <item x="39"/>
        <item x="3"/>
        <item x="64"/>
        <item x="21"/>
        <item x="78"/>
        <item x="28"/>
        <item x="40"/>
        <item x="44"/>
        <item x="54"/>
        <item x="68"/>
        <item x="67"/>
        <item x="13"/>
        <item x="42"/>
        <item x="23"/>
        <item x="46"/>
        <item x="17"/>
        <item x="45"/>
        <item x="71"/>
        <item x="66"/>
        <item x="16"/>
        <item x="24"/>
        <item x="89"/>
        <item x="74"/>
        <item x="73"/>
        <item x="70"/>
        <item x="41"/>
        <item x="14"/>
        <item x="20"/>
        <item x="15"/>
        <item t="default"/>
      </items>
    </pivotField>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Fields count="2">
    <field x="0"/>
    <field x="-2"/>
  </colFields>
  <colItems count="10">
    <i>
      <x/>
      <x/>
    </i>
    <i r="1" i="1">
      <x v="1"/>
    </i>
    <i>
      <x v="2"/>
      <x/>
    </i>
    <i r="1" i="1">
      <x v="1"/>
    </i>
    <i>
      <x v="3"/>
      <x/>
    </i>
    <i r="1" i="1">
      <x v="1"/>
    </i>
    <i>
      <x v="4"/>
      <x/>
    </i>
    <i r="1" i="1">
      <x v="1"/>
    </i>
    <i t="grand">
      <x/>
    </i>
    <i t="grand" i="1">
      <x/>
    </i>
  </colItems>
  <pageFields count="1">
    <pageField fld="1" item="1" hier="-1"/>
  </pageFields>
  <dataFields count="2">
    <dataField name="Sum of r2" fld="4" baseField="0" baseItem="0"/>
    <dataField name="Sum of rms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31F2A2E1-0A1A-4169-8B19-A0B5BDEA3A0B}" sourceName="Model">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f_state" xr10:uid="{46EE158D-E396-496D-9AB0-1EA26809A2BA}" sourceName="leaf_state">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ve_outliers" xr10:uid="{82597A5E-0F30-4B45-92F7-EF5C1D269694}" sourceName="remove_outliers">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Scaler" xr10:uid="{61849AE3-C8A7-45D8-AEB3-114E5E570BEA}" sourceName="TargetScaler">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D733210D-1C0A-4643-B748-A44AB36792E6}" cache="Slicer_Model" caption="Model" rowHeight="247650"/>
  <slicer name="leaf_state" xr10:uid="{E74E2DE5-666D-4CA6-B39E-F7CABC3EC852}" cache="Slicer_leaf_state" caption="leaf_state" rowHeight="247650"/>
  <slicer name="remove_outliers" xr10:uid="{33A65250-4236-4C2E-A135-C04B7E2E4D1E}" cache="Slicer_remove_outliers" caption="remove_outliers" rowHeight="247650"/>
  <slicer name="TargetScaler" xr10:uid="{282508C1-F509-4AD6-B79E-B44B20ADF27A}" cache="Slicer_TargetScaler" caption="TargetScal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31F5C-87C2-4736-B87A-8E262D967FE5}" name="Table1" displayName="Table1" ref="A3:Q448" totalsRowShown="0" headerRowDxfId="0">
  <autoFilter ref="A3:Q448" xr:uid="{03631F5C-87C2-4736-B87A-8E262D967FE5}"/>
  <tableColumns count="17">
    <tableColumn id="1" xr3:uid="{E621CE5C-C027-4F49-B66A-C721F70D731B}" name="Model"/>
    <tableColumn id="2" xr3:uid="{1F188EA6-A9B3-4B50-8DD4-DD702D1050A9}" name="leaf_state"/>
    <tableColumn id="3" xr3:uid="{AA187668-8C14-4088-A3BD-99325DA8ED2F}" name="remove_outliers"/>
    <tableColumn id="4" xr3:uid="{1E53F7C2-6B4D-414E-BA62-967960279BA4}" name="TargetScaler"/>
    <tableColumn id="5" xr3:uid="{0BF86244-93EB-474F-9123-26BBEC25081B}" name="peak extractor"/>
    <tableColumn id="6" xr3:uid="{2951DB08-2E7C-4C6F-9C32-4606F507A902}" name="lam"/>
    <tableColumn id="7" xr3:uid="{FC89A9FA-C9BF-45CA-9692-92232E8AAF98}" name="p"/>
    <tableColumn id="8" xr3:uid="{C1A8939E-1942-4B86-9838-A6705071DE7A}" name="n"/>
    <tableColumn id="9" xr3:uid="{411EBE91-B5F5-4FFB-B226-A2686CD1DE05}" name="poly_order"/>
    <tableColumn id="10" xr3:uid="{0DA6F246-BE20-4AA9-9DBE-8F0B2A53D5ED}" name="mean_based"/>
    <tableColumn id="11" xr3:uid="{EA82BA10-BD0B-41BC-B771-12FD00AF5148}" name="pca"/>
    <tableColumn id="12" xr3:uid="{53AEFC1B-B03A-46CE-B7AC-3CE6C05EF770}" name="binning"/>
    <tableColumn id="13" xr3:uid="{2126C73E-5CBD-4C73-A565-2AC4F01FEAAB}" name="alpha"/>
    <tableColumn id="14" xr3:uid="{512266BD-1995-4B92-BE1E-A0BE07F25DC3}" name="l1_ratio"/>
    <tableColumn id="15" xr3:uid="{1CFF4C11-A1B6-4DB5-A686-81A5A9A7D4ED}" name="max_iter"/>
    <tableColumn id="16" xr3:uid="{287D3C86-970B-4357-8CDC-988227DE9A42}" name="n_components"/>
    <tableColumn id="17" xr3:uid="{D9D76D69-1E5E-4BED-9FD9-6C51F93C4A71}" name="avg_val_rsm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6BEFC-0912-43D2-BE95-AD86620304B5}">
  <sheetPr>
    <tabColor theme="5"/>
  </sheetPr>
  <dimension ref="A1:M89"/>
  <sheetViews>
    <sheetView workbookViewId="0">
      <selection activeCell="R180" sqref="R180:R188"/>
    </sheetView>
  </sheetViews>
  <sheetFormatPr defaultRowHeight="14.4" x14ac:dyDescent="0.3"/>
  <cols>
    <col min="1" max="1" width="3" bestFit="1" customWidth="1"/>
    <col min="2" max="2" width="8.6640625" bestFit="1" customWidth="1"/>
    <col min="3" max="3" width="14.33203125" bestFit="1" customWidth="1"/>
    <col min="4" max="5" width="14.33203125" customWidth="1"/>
    <col min="9" max="9" width="9.33203125" bestFit="1" customWidth="1"/>
    <col min="10" max="10" width="11.33203125" bestFit="1" customWidth="1"/>
    <col min="13" max="13" width="11.5546875" bestFit="1" customWidth="1"/>
  </cols>
  <sheetData>
    <row r="1" spans="1:13" x14ac:dyDescent="0.3">
      <c r="A1" s="14"/>
      <c r="B1" s="13" t="s">
        <v>5</v>
      </c>
      <c r="C1" s="13" t="s">
        <v>6</v>
      </c>
      <c r="D1" s="13" t="s">
        <v>16</v>
      </c>
      <c r="E1" s="3"/>
      <c r="F1" s="13" t="s">
        <v>9</v>
      </c>
      <c r="G1" s="13"/>
      <c r="H1" s="13"/>
      <c r="I1" s="13"/>
      <c r="J1" s="13"/>
      <c r="K1" s="13" t="s">
        <v>3</v>
      </c>
      <c r="L1" s="13"/>
      <c r="M1" s="13" t="s">
        <v>14</v>
      </c>
    </row>
    <row r="2" spans="1:13" x14ac:dyDescent="0.3">
      <c r="A2" s="14"/>
      <c r="B2" s="13"/>
      <c r="C2" s="13"/>
      <c r="D2" s="13"/>
      <c r="E2" s="3"/>
      <c r="F2" s="13" t="s">
        <v>12</v>
      </c>
      <c r="G2" s="13"/>
      <c r="H2" s="13"/>
      <c r="I2" s="13" t="s">
        <v>17</v>
      </c>
      <c r="J2" s="13"/>
      <c r="K2" s="13" t="s">
        <v>10</v>
      </c>
      <c r="L2" s="13" t="s">
        <v>11</v>
      </c>
      <c r="M2" s="13"/>
    </row>
    <row r="3" spans="1:13" x14ac:dyDescent="0.3">
      <c r="A3" s="14"/>
      <c r="B3" s="13"/>
      <c r="C3" s="13"/>
      <c r="D3" s="13"/>
      <c r="E3" s="3"/>
      <c r="F3" s="1" t="s">
        <v>4</v>
      </c>
      <c r="G3" s="1" t="s">
        <v>7</v>
      </c>
      <c r="H3" s="1" t="s">
        <v>8</v>
      </c>
      <c r="I3" s="1" t="s">
        <v>18</v>
      </c>
      <c r="J3" s="1" t="s">
        <v>19</v>
      </c>
      <c r="K3" s="13"/>
      <c r="L3" s="13"/>
      <c r="M3" s="13"/>
    </row>
    <row r="4" spans="1:13" x14ac:dyDescent="0.3">
      <c r="A4">
        <v>1</v>
      </c>
      <c r="B4" t="s">
        <v>15</v>
      </c>
      <c r="C4" t="s">
        <v>13</v>
      </c>
      <c r="D4" t="s">
        <v>13</v>
      </c>
      <c r="F4" t="s">
        <v>13</v>
      </c>
      <c r="G4" t="s">
        <v>13</v>
      </c>
      <c r="H4" t="s">
        <v>13</v>
      </c>
      <c r="I4" t="s">
        <v>13</v>
      </c>
      <c r="J4" t="s">
        <v>13</v>
      </c>
      <c r="K4" t="s">
        <v>13</v>
      </c>
      <c r="L4" t="s">
        <v>13</v>
      </c>
      <c r="M4">
        <v>110.47261</v>
      </c>
    </row>
    <row r="5" spans="1:13" x14ac:dyDescent="0.3">
      <c r="A5">
        <v>2</v>
      </c>
      <c r="B5" t="s">
        <v>15</v>
      </c>
      <c r="C5" t="s">
        <v>0</v>
      </c>
      <c r="D5" t="s">
        <v>13</v>
      </c>
      <c r="F5" t="s">
        <v>13</v>
      </c>
      <c r="G5" t="s">
        <v>13</v>
      </c>
      <c r="H5" t="s">
        <v>13</v>
      </c>
      <c r="I5" t="s">
        <v>13</v>
      </c>
      <c r="J5" t="s">
        <v>13</v>
      </c>
      <c r="K5" t="s">
        <v>13</v>
      </c>
      <c r="L5" t="s">
        <v>13</v>
      </c>
      <c r="M5">
        <v>78.274889999999999</v>
      </c>
    </row>
    <row r="6" spans="1:13" x14ac:dyDescent="0.3">
      <c r="A6">
        <v>3</v>
      </c>
      <c r="B6" t="s">
        <v>15</v>
      </c>
      <c r="C6" t="s">
        <v>1</v>
      </c>
      <c r="D6" t="s">
        <v>13</v>
      </c>
      <c r="F6" t="s">
        <v>13</v>
      </c>
      <c r="G6" t="s">
        <v>13</v>
      </c>
      <c r="H6" t="s">
        <v>13</v>
      </c>
      <c r="I6" t="s">
        <v>13</v>
      </c>
      <c r="J6" t="s">
        <v>13</v>
      </c>
      <c r="K6" t="s">
        <v>13</v>
      </c>
      <c r="L6" t="s">
        <v>13</v>
      </c>
      <c r="M6">
        <v>109.65591999999999</v>
      </c>
    </row>
    <row r="7" spans="1:13" x14ac:dyDescent="0.3">
      <c r="A7">
        <v>4</v>
      </c>
      <c r="B7" t="s">
        <v>15</v>
      </c>
      <c r="C7" t="s">
        <v>2</v>
      </c>
      <c r="D7" t="s">
        <v>13</v>
      </c>
      <c r="F7" t="s">
        <v>13</v>
      </c>
      <c r="G7" t="s">
        <v>13</v>
      </c>
      <c r="H7" t="s">
        <v>13</v>
      </c>
      <c r="I7" t="s">
        <v>13</v>
      </c>
      <c r="J7" t="s">
        <v>13</v>
      </c>
      <c r="K7" t="s">
        <v>13</v>
      </c>
      <c r="L7" t="s">
        <v>13</v>
      </c>
      <c r="M7">
        <v>80.940269999999998</v>
      </c>
    </row>
    <row r="8" spans="1:13" x14ac:dyDescent="0.3">
      <c r="A8">
        <v>5</v>
      </c>
      <c r="B8" t="s">
        <v>15</v>
      </c>
      <c r="C8" t="s">
        <v>13</v>
      </c>
      <c r="D8" t="s">
        <v>20</v>
      </c>
      <c r="F8" t="s">
        <v>13</v>
      </c>
      <c r="G8" t="s">
        <v>13</v>
      </c>
      <c r="H8" t="s">
        <v>13</v>
      </c>
      <c r="I8" t="s">
        <v>13</v>
      </c>
      <c r="J8" t="s">
        <v>13</v>
      </c>
      <c r="K8" t="s">
        <v>13</v>
      </c>
      <c r="L8" t="s">
        <v>13</v>
      </c>
      <c r="M8">
        <v>0.28437000000000001</v>
      </c>
    </row>
    <row r="9" spans="1:13" x14ac:dyDescent="0.3">
      <c r="A9">
        <v>6</v>
      </c>
      <c r="B9" t="s">
        <v>15</v>
      </c>
      <c r="C9" t="s">
        <v>13</v>
      </c>
      <c r="D9" t="s">
        <v>21</v>
      </c>
      <c r="F9" t="s">
        <v>13</v>
      </c>
      <c r="G9" t="s">
        <v>13</v>
      </c>
      <c r="H9" t="s">
        <v>13</v>
      </c>
      <c r="I9" t="s">
        <v>13</v>
      </c>
      <c r="J9" t="s">
        <v>13</v>
      </c>
      <c r="K9" t="s">
        <v>13</v>
      </c>
      <c r="L9" t="s">
        <v>13</v>
      </c>
      <c r="M9">
        <v>0.28437000000000001</v>
      </c>
    </row>
    <row r="10" spans="1:13" x14ac:dyDescent="0.3">
      <c r="A10">
        <v>7</v>
      </c>
      <c r="B10" t="s">
        <v>15</v>
      </c>
      <c r="C10" t="s">
        <v>13</v>
      </c>
      <c r="D10" t="s">
        <v>22</v>
      </c>
      <c r="F10" t="s">
        <v>13</v>
      </c>
      <c r="G10" t="s">
        <v>13</v>
      </c>
      <c r="H10" t="s">
        <v>13</v>
      </c>
      <c r="I10" t="s">
        <v>13</v>
      </c>
      <c r="J10" t="s">
        <v>13</v>
      </c>
      <c r="K10" t="s">
        <v>13</v>
      </c>
      <c r="L10" t="s">
        <v>13</v>
      </c>
      <c r="M10">
        <v>0.20821999999999999</v>
      </c>
    </row>
    <row r="11" spans="1:13" x14ac:dyDescent="0.3">
      <c r="A11">
        <v>8</v>
      </c>
      <c r="B11" t="s">
        <v>15</v>
      </c>
      <c r="C11" t="s">
        <v>0</v>
      </c>
      <c r="D11" t="s">
        <v>22</v>
      </c>
      <c r="F11" t="s">
        <v>13</v>
      </c>
      <c r="G11" t="s">
        <v>13</v>
      </c>
      <c r="H11" t="s">
        <v>13</v>
      </c>
      <c r="I11" t="s">
        <v>13</v>
      </c>
      <c r="J11" t="s">
        <v>13</v>
      </c>
      <c r="K11" t="s">
        <v>13</v>
      </c>
      <c r="L11" t="s">
        <v>13</v>
      </c>
      <c r="M11">
        <v>0.21231</v>
      </c>
    </row>
    <row r="12" spans="1:13" x14ac:dyDescent="0.3">
      <c r="A12">
        <v>9</v>
      </c>
      <c r="B12" t="s">
        <v>15</v>
      </c>
      <c r="C12" t="s">
        <v>1</v>
      </c>
      <c r="D12" t="s">
        <v>22</v>
      </c>
      <c r="F12" t="s">
        <v>13</v>
      </c>
      <c r="G12" t="s">
        <v>13</v>
      </c>
      <c r="H12" t="s">
        <v>13</v>
      </c>
      <c r="I12" t="s">
        <v>13</v>
      </c>
      <c r="J12" t="s">
        <v>13</v>
      </c>
      <c r="K12" t="s">
        <v>13</v>
      </c>
      <c r="L12" t="s">
        <v>13</v>
      </c>
      <c r="M12">
        <v>0.18779999999999999</v>
      </c>
    </row>
    <row r="13" spans="1:13" x14ac:dyDescent="0.3">
      <c r="A13">
        <v>10</v>
      </c>
      <c r="B13" t="s">
        <v>15</v>
      </c>
      <c r="C13" t="s">
        <v>2</v>
      </c>
      <c r="D13" t="s">
        <v>22</v>
      </c>
      <c r="F13" t="s">
        <v>13</v>
      </c>
      <c r="G13" t="s">
        <v>13</v>
      </c>
      <c r="H13" t="s">
        <v>13</v>
      </c>
      <c r="I13" t="s">
        <v>13</v>
      </c>
      <c r="J13" t="s">
        <v>13</v>
      </c>
      <c r="K13" t="s">
        <v>13</v>
      </c>
      <c r="L13" t="s">
        <v>13</v>
      </c>
      <c r="M13">
        <v>0.19717000000000001</v>
      </c>
    </row>
    <row r="14" spans="1:13" x14ac:dyDescent="0.3">
      <c r="A14">
        <v>11</v>
      </c>
      <c r="B14" t="s">
        <v>15</v>
      </c>
      <c r="C14" t="s">
        <v>2</v>
      </c>
      <c r="D14" t="s">
        <v>22</v>
      </c>
      <c r="F14">
        <v>1000</v>
      </c>
      <c r="G14">
        <v>1E-3</v>
      </c>
      <c r="H14">
        <v>5</v>
      </c>
      <c r="I14" t="s">
        <v>13</v>
      </c>
      <c r="J14" t="s">
        <v>13</v>
      </c>
      <c r="K14" t="s">
        <v>13</v>
      </c>
      <c r="L14" t="s">
        <v>13</v>
      </c>
      <c r="M14">
        <v>0.39380999999999999</v>
      </c>
    </row>
    <row r="15" spans="1:13" x14ac:dyDescent="0.3">
      <c r="A15">
        <v>12</v>
      </c>
      <c r="B15" t="s">
        <v>15</v>
      </c>
      <c r="C15" t="s">
        <v>2</v>
      </c>
      <c r="D15" t="s">
        <v>22</v>
      </c>
      <c r="F15">
        <v>10000</v>
      </c>
      <c r="G15">
        <v>1E-3</v>
      </c>
      <c r="H15">
        <v>5</v>
      </c>
      <c r="I15" t="s">
        <v>13</v>
      </c>
      <c r="J15" t="s">
        <v>13</v>
      </c>
      <c r="K15" t="s">
        <v>13</v>
      </c>
      <c r="L15" t="s">
        <v>13</v>
      </c>
      <c r="M15">
        <v>0.37311</v>
      </c>
    </row>
    <row r="16" spans="1:13" x14ac:dyDescent="0.3">
      <c r="A16">
        <v>13</v>
      </c>
      <c r="B16" t="s">
        <v>15</v>
      </c>
      <c r="C16" t="s">
        <v>2</v>
      </c>
      <c r="D16" t="s">
        <v>22</v>
      </c>
      <c r="F16">
        <v>100000</v>
      </c>
      <c r="G16">
        <v>1E-3</v>
      </c>
      <c r="H16">
        <v>5</v>
      </c>
      <c r="I16" t="s">
        <v>13</v>
      </c>
      <c r="J16" t="s">
        <v>13</v>
      </c>
      <c r="K16" t="s">
        <v>13</v>
      </c>
      <c r="L16" t="s">
        <v>13</v>
      </c>
      <c r="M16">
        <v>0.45304</v>
      </c>
    </row>
    <row r="17" spans="1:13" x14ac:dyDescent="0.3">
      <c r="A17">
        <v>14</v>
      </c>
      <c r="B17" t="s">
        <v>15</v>
      </c>
      <c r="C17" t="s">
        <v>2</v>
      </c>
      <c r="D17" t="s">
        <v>22</v>
      </c>
      <c r="F17">
        <v>1000000</v>
      </c>
      <c r="G17">
        <v>1E-3</v>
      </c>
      <c r="H17">
        <v>5</v>
      </c>
      <c r="I17" t="s">
        <v>13</v>
      </c>
      <c r="J17" t="s">
        <v>13</v>
      </c>
      <c r="K17" t="s">
        <v>13</v>
      </c>
      <c r="L17" t="s">
        <v>13</v>
      </c>
      <c r="M17">
        <v>0.38888</v>
      </c>
    </row>
    <row r="18" spans="1:13" x14ac:dyDescent="0.3">
      <c r="A18">
        <v>15</v>
      </c>
      <c r="B18" t="s">
        <v>15</v>
      </c>
      <c r="C18" t="s">
        <v>2</v>
      </c>
      <c r="D18" t="s">
        <v>22</v>
      </c>
      <c r="F18">
        <v>10000000</v>
      </c>
      <c r="G18">
        <v>1E-3</v>
      </c>
      <c r="H18">
        <v>5</v>
      </c>
      <c r="I18" t="s">
        <v>13</v>
      </c>
      <c r="J18" t="s">
        <v>13</v>
      </c>
      <c r="K18" t="s">
        <v>13</v>
      </c>
      <c r="L18" t="s">
        <v>13</v>
      </c>
      <c r="M18">
        <v>0.36824000000000001</v>
      </c>
    </row>
    <row r="19" spans="1:13" x14ac:dyDescent="0.3">
      <c r="A19">
        <v>16</v>
      </c>
      <c r="B19" t="s">
        <v>15</v>
      </c>
      <c r="C19" t="s">
        <v>2</v>
      </c>
      <c r="D19" t="s">
        <v>22</v>
      </c>
      <c r="F19">
        <v>1000</v>
      </c>
      <c r="G19">
        <v>0.01</v>
      </c>
      <c r="H19">
        <v>5</v>
      </c>
      <c r="I19" t="s">
        <v>13</v>
      </c>
      <c r="J19" t="s">
        <v>13</v>
      </c>
      <c r="K19" t="s">
        <v>13</v>
      </c>
      <c r="L19" t="s">
        <v>13</v>
      </c>
      <c r="M19">
        <v>0.38856000000000002</v>
      </c>
    </row>
    <row r="20" spans="1:13" x14ac:dyDescent="0.3">
      <c r="A20">
        <v>17</v>
      </c>
      <c r="B20" t="s">
        <v>15</v>
      </c>
      <c r="C20" t="s">
        <v>2</v>
      </c>
      <c r="D20" t="s">
        <v>22</v>
      </c>
      <c r="F20">
        <v>10000</v>
      </c>
      <c r="G20">
        <v>0.01</v>
      </c>
      <c r="H20">
        <v>5</v>
      </c>
      <c r="I20" t="s">
        <v>13</v>
      </c>
      <c r="J20" t="s">
        <v>13</v>
      </c>
      <c r="K20" t="s">
        <v>13</v>
      </c>
      <c r="L20" t="s">
        <v>13</v>
      </c>
      <c r="M20">
        <v>0.35343999999999998</v>
      </c>
    </row>
    <row r="21" spans="1:13" x14ac:dyDescent="0.3">
      <c r="A21">
        <v>18</v>
      </c>
      <c r="B21" t="s">
        <v>15</v>
      </c>
      <c r="C21" t="s">
        <v>2</v>
      </c>
      <c r="D21" t="s">
        <v>22</v>
      </c>
      <c r="F21">
        <v>100000</v>
      </c>
      <c r="G21">
        <v>0.01</v>
      </c>
      <c r="H21">
        <v>5</v>
      </c>
      <c r="I21" t="s">
        <v>13</v>
      </c>
      <c r="J21" t="s">
        <v>13</v>
      </c>
      <c r="K21" t="s">
        <v>13</v>
      </c>
      <c r="L21" t="s">
        <v>13</v>
      </c>
      <c r="M21">
        <v>0.39255000000000001</v>
      </c>
    </row>
    <row r="22" spans="1:13" x14ac:dyDescent="0.3">
      <c r="A22">
        <v>19</v>
      </c>
      <c r="B22" t="s">
        <v>15</v>
      </c>
      <c r="C22" t="s">
        <v>2</v>
      </c>
      <c r="D22" t="s">
        <v>22</v>
      </c>
      <c r="F22">
        <v>1000000</v>
      </c>
      <c r="G22">
        <v>0.01</v>
      </c>
      <c r="H22">
        <v>5</v>
      </c>
      <c r="I22" t="s">
        <v>13</v>
      </c>
      <c r="J22" t="s">
        <v>13</v>
      </c>
      <c r="K22" t="s">
        <v>13</v>
      </c>
      <c r="L22" t="s">
        <v>13</v>
      </c>
      <c r="M22">
        <v>0.37520999999999999</v>
      </c>
    </row>
    <row r="23" spans="1:13" x14ac:dyDescent="0.3">
      <c r="A23">
        <v>20</v>
      </c>
      <c r="B23" t="s">
        <v>15</v>
      </c>
      <c r="C23" t="s">
        <v>2</v>
      </c>
      <c r="D23" t="s">
        <v>22</v>
      </c>
      <c r="F23">
        <v>10000000</v>
      </c>
      <c r="G23">
        <v>0.01</v>
      </c>
      <c r="H23">
        <v>5</v>
      </c>
      <c r="I23" t="s">
        <v>13</v>
      </c>
      <c r="J23" t="s">
        <v>13</v>
      </c>
      <c r="K23" t="s">
        <v>13</v>
      </c>
      <c r="L23" t="s">
        <v>13</v>
      </c>
      <c r="M23">
        <v>0.38246999999999998</v>
      </c>
    </row>
    <row r="24" spans="1:13" x14ac:dyDescent="0.3">
      <c r="A24">
        <v>21</v>
      </c>
      <c r="B24" t="s">
        <v>15</v>
      </c>
      <c r="C24" t="s">
        <v>2</v>
      </c>
      <c r="D24" t="s">
        <v>22</v>
      </c>
      <c r="F24">
        <v>1000</v>
      </c>
      <c r="G24">
        <v>0.1</v>
      </c>
      <c r="H24">
        <v>5</v>
      </c>
      <c r="I24" t="s">
        <v>13</v>
      </c>
      <c r="J24" t="s">
        <v>13</v>
      </c>
      <c r="K24" t="s">
        <v>13</v>
      </c>
      <c r="L24" t="s">
        <v>13</v>
      </c>
      <c r="M24">
        <v>0.50558999999999998</v>
      </c>
    </row>
    <row r="25" spans="1:13" x14ac:dyDescent="0.3">
      <c r="A25">
        <v>22</v>
      </c>
      <c r="B25" t="s">
        <v>15</v>
      </c>
      <c r="C25" t="s">
        <v>2</v>
      </c>
      <c r="D25" t="s">
        <v>22</v>
      </c>
      <c r="F25">
        <v>10000</v>
      </c>
      <c r="G25">
        <v>0.1</v>
      </c>
      <c r="H25">
        <v>5</v>
      </c>
      <c r="I25" t="s">
        <v>13</v>
      </c>
      <c r="J25" t="s">
        <v>13</v>
      </c>
      <c r="K25" t="s">
        <v>13</v>
      </c>
      <c r="L25" t="s">
        <v>13</v>
      </c>
      <c r="M25">
        <v>0.38793</v>
      </c>
    </row>
    <row r="26" spans="1:13" x14ac:dyDescent="0.3">
      <c r="A26">
        <v>23</v>
      </c>
      <c r="B26" t="s">
        <v>15</v>
      </c>
      <c r="C26" t="s">
        <v>2</v>
      </c>
      <c r="D26" t="s">
        <v>22</v>
      </c>
      <c r="F26">
        <v>100000</v>
      </c>
      <c r="G26">
        <v>0.1</v>
      </c>
      <c r="H26">
        <v>5</v>
      </c>
      <c r="I26" t="s">
        <v>13</v>
      </c>
      <c r="J26" t="s">
        <v>13</v>
      </c>
      <c r="K26" t="s">
        <v>13</v>
      </c>
      <c r="L26" t="s">
        <v>13</v>
      </c>
      <c r="M26">
        <v>0.36886999999999998</v>
      </c>
    </row>
    <row r="27" spans="1:13" x14ac:dyDescent="0.3">
      <c r="A27">
        <v>24</v>
      </c>
      <c r="B27" t="s">
        <v>15</v>
      </c>
      <c r="C27" t="s">
        <v>2</v>
      </c>
      <c r="D27" t="s">
        <v>22</v>
      </c>
      <c r="F27">
        <v>1000000</v>
      </c>
      <c r="G27">
        <v>0.1</v>
      </c>
      <c r="H27">
        <v>5</v>
      </c>
      <c r="I27" t="s">
        <v>13</v>
      </c>
      <c r="J27" t="s">
        <v>13</v>
      </c>
      <c r="K27" t="s">
        <v>13</v>
      </c>
      <c r="L27" t="s">
        <v>13</v>
      </c>
      <c r="M27">
        <v>0.37074000000000001</v>
      </c>
    </row>
    <row r="28" spans="1:13" x14ac:dyDescent="0.3">
      <c r="A28">
        <v>25</v>
      </c>
      <c r="B28" t="s">
        <v>15</v>
      </c>
      <c r="C28" t="s">
        <v>2</v>
      </c>
      <c r="D28" t="s">
        <v>22</v>
      </c>
      <c r="F28">
        <v>10000000</v>
      </c>
      <c r="G28">
        <v>0.1</v>
      </c>
      <c r="H28">
        <v>5</v>
      </c>
      <c r="I28" t="s">
        <v>13</v>
      </c>
      <c r="J28" t="s">
        <v>13</v>
      </c>
      <c r="K28" t="s">
        <v>13</v>
      </c>
      <c r="L28" t="s">
        <v>13</v>
      </c>
      <c r="M28">
        <v>0.38046000000000002</v>
      </c>
    </row>
    <row r="29" spans="1:13" x14ac:dyDescent="0.3">
      <c r="A29">
        <v>26</v>
      </c>
      <c r="B29" t="s">
        <v>15</v>
      </c>
      <c r="C29" t="s">
        <v>1</v>
      </c>
      <c r="D29" t="s">
        <v>22</v>
      </c>
      <c r="F29" t="s">
        <v>13</v>
      </c>
      <c r="G29" t="s">
        <v>13</v>
      </c>
      <c r="H29" t="s">
        <v>13</v>
      </c>
      <c r="I29">
        <v>2</v>
      </c>
      <c r="J29" t="b">
        <v>1</v>
      </c>
      <c r="K29" t="s">
        <v>13</v>
      </c>
      <c r="L29" t="s">
        <v>13</v>
      </c>
      <c r="M29">
        <v>0.18779999999999999</v>
      </c>
    </row>
    <row r="30" spans="1:13" x14ac:dyDescent="0.3">
      <c r="A30">
        <v>27</v>
      </c>
      <c r="B30" t="s">
        <v>15</v>
      </c>
      <c r="C30" t="s">
        <v>1</v>
      </c>
      <c r="D30" t="s">
        <v>22</v>
      </c>
      <c r="F30" t="s">
        <v>13</v>
      </c>
      <c r="G30" t="s">
        <v>13</v>
      </c>
      <c r="H30" t="s">
        <v>13</v>
      </c>
      <c r="I30">
        <v>2</v>
      </c>
      <c r="J30" t="b">
        <v>0</v>
      </c>
      <c r="K30" t="s">
        <v>13</v>
      </c>
      <c r="L30" t="s">
        <v>13</v>
      </c>
      <c r="M30">
        <v>0.18779999999999999</v>
      </c>
    </row>
    <row r="31" spans="1:13" x14ac:dyDescent="0.3">
      <c r="A31">
        <v>28</v>
      </c>
      <c r="B31" t="s">
        <v>15</v>
      </c>
      <c r="C31" t="s">
        <v>1</v>
      </c>
      <c r="D31" t="s">
        <v>22</v>
      </c>
      <c r="F31" t="s">
        <v>13</v>
      </c>
      <c r="G31" t="s">
        <v>13</v>
      </c>
      <c r="H31" t="s">
        <v>13</v>
      </c>
      <c r="I31">
        <v>3</v>
      </c>
      <c r="J31" t="b">
        <v>1</v>
      </c>
      <c r="K31" t="s">
        <v>13</v>
      </c>
      <c r="L31" t="s">
        <v>13</v>
      </c>
      <c r="M31">
        <v>0.18779999999999999</v>
      </c>
    </row>
    <row r="32" spans="1:13" x14ac:dyDescent="0.3">
      <c r="A32">
        <v>29</v>
      </c>
      <c r="B32" t="s">
        <v>15</v>
      </c>
      <c r="C32" t="s">
        <v>1</v>
      </c>
      <c r="D32" t="s">
        <v>22</v>
      </c>
      <c r="F32" t="s">
        <v>13</v>
      </c>
      <c r="G32" t="s">
        <v>13</v>
      </c>
      <c r="H32" t="s">
        <v>13</v>
      </c>
      <c r="I32">
        <v>3</v>
      </c>
      <c r="J32" t="b">
        <v>0</v>
      </c>
      <c r="K32" t="s">
        <v>13</v>
      </c>
      <c r="L32" t="s">
        <v>13</v>
      </c>
      <c r="M32">
        <v>0.18779999999999999</v>
      </c>
    </row>
    <row r="33" spans="1:13" x14ac:dyDescent="0.3">
      <c r="A33">
        <v>30</v>
      </c>
      <c r="B33" t="s">
        <v>15</v>
      </c>
      <c r="C33" t="s">
        <v>1</v>
      </c>
      <c r="D33" t="s">
        <v>22</v>
      </c>
      <c r="F33" t="s">
        <v>13</v>
      </c>
      <c r="G33" t="s">
        <v>13</v>
      </c>
      <c r="H33" t="s">
        <v>13</v>
      </c>
      <c r="I33">
        <v>4</v>
      </c>
      <c r="J33" t="b">
        <v>1</v>
      </c>
      <c r="K33" t="s">
        <v>13</v>
      </c>
      <c r="L33" t="s">
        <v>13</v>
      </c>
      <c r="M33">
        <v>0.18779999999999999</v>
      </c>
    </row>
    <row r="34" spans="1:13" x14ac:dyDescent="0.3">
      <c r="A34">
        <v>31</v>
      </c>
      <c r="B34" t="s">
        <v>15</v>
      </c>
      <c r="C34" t="s">
        <v>1</v>
      </c>
      <c r="D34" t="s">
        <v>22</v>
      </c>
      <c r="F34" t="s">
        <v>13</v>
      </c>
      <c r="G34" t="s">
        <v>13</v>
      </c>
      <c r="H34" t="s">
        <v>13</v>
      </c>
      <c r="I34">
        <v>4</v>
      </c>
      <c r="J34" t="b">
        <v>0</v>
      </c>
      <c r="K34" t="s">
        <v>13</v>
      </c>
      <c r="L34" t="s">
        <v>13</v>
      </c>
      <c r="M34">
        <v>0.18779999999999999</v>
      </c>
    </row>
    <row r="35" spans="1:13" x14ac:dyDescent="0.3">
      <c r="A35">
        <v>32</v>
      </c>
      <c r="B35" t="s">
        <v>15</v>
      </c>
      <c r="C35" t="s">
        <v>1</v>
      </c>
      <c r="D35" t="s">
        <v>22</v>
      </c>
      <c r="F35" t="s">
        <v>13</v>
      </c>
      <c r="G35" t="s">
        <v>13</v>
      </c>
      <c r="H35" t="s">
        <v>13</v>
      </c>
      <c r="I35" t="s">
        <v>13</v>
      </c>
      <c r="J35" t="s">
        <v>13</v>
      </c>
      <c r="K35">
        <v>2</v>
      </c>
      <c r="L35" t="s">
        <v>13</v>
      </c>
      <c r="M35">
        <v>0.1046</v>
      </c>
    </row>
    <row r="36" spans="1:13" x14ac:dyDescent="0.3">
      <c r="A36">
        <v>34</v>
      </c>
      <c r="B36" t="s">
        <v>15</v>
      </c>
      <c r="C36" t="s">
        <v>1</v>
      </c>
      <c r="D36" t="s">
        <v>22</v>
      </c>
      <c r="F36" t="s">
        <v>13</v>
      </c>
      <c r="G36" t="s">
        <v>13</v>
      </c>
      <c r="H36" t="s">
        <v>13</v>
      </c>
      <c r="I36" t="s">
        <v>13</v>
      </c>
      <c r="J36" t="s">
        <v>13</v>
      </c>
      <c r="K36">
        <v>10</v>
      </c>
      <c r="L36" t="s">
        <v>13</v>
      </c>
      <c r="M36">
        <v>9.4659999999999994E-2</v>
      </c>
    </row>
    <row r="37" spans="1:13" x14ac:dyDescent="0.3">
      <c r="A37">
        <v>35</v>
      </c>
      <c r="B37" t="s">
        <v>15</v>
      </c>
      <c r="C37" t="s">
        <v>1</v>
      </c>
      <c r="D37" t="s">
        <v>22</v>
      </c>
      <c r="F37" t="s">
        <v>13</v>
      </c>
      <c r="G37" t="s">
        <v>13</v>
      </c>
      <c r="H37" t="s">
        <v>13</v>
      </c>
      <c r="I37" t="s">
        <v>13</v>
      </c>
      <c r="J37" t="s">
        <v>13</v>
      </c>
      <c r="K37">
        <v>20</v>
      </c>
      <c r="L37" t="s">
        <v>13</v>
      </c>
      <c r="M37">
        <v>8.9029999999999998E-2</v>
      </c>
    </row>
    <row r="38" spans="1:13" x14ac:dyDescent="0.3">
      <c r="A38">
        <v>36</v>
      </c>
      <c r="B38" t="s">
        <v>15</v>
      </c>
      <c r="C38" t="s">
        <v>1</v>
      </c>
      <c r="D38" t="s">
        <v>22</v>
      </c>
      <c r="F38" t="s">
        <v>13</v>
      </c>
      <c r="G38" t="s">
        <v>13</v>
      </c>
      <c r="H38" t="s">
        <v>13</v>
      </c>
      <c r="I38" t="s">
        <v>13</v>
      </c>
      <c r="J38" t="s">
        <v>13</v>
      </c>
      <c r="K38">
        <v>30</v>
      </c>
      <c r="L38" t="s">
        <v>13</v>
      </c>
      <c r="M38">
        <v>8.6540000000000006E-2</v>
      </c>
    </row>
    <row r="39" spans="1:13" x14ac:dyDescent="0.3">
      <c r="A39">
        <v>37</v>
      </c>
      <c r="B39" t="s">
        <v>15</v>
      </c>
      <c r="C39" t="s">
        <v>1</v>
      </c>
      <c r="D39" t="s">
        <v>22</v>
      </c>
      <c r="F39" t="s">
        <v>13</v>
      </c>
      <c r="G39" t="s">
        <v>13</v>
      </c>
      <c r="H39" t="s">
        <v>13</v>
      </c>
      <c r="I39" t="s">
        <v>13</v>
      </c>
      <c r="J39" t="s">
        <v>13</v>
      </c>
      <c r="K39">
        <v>40</v>
      </c>
      <c r="L39" t="s">
        <v>13</v>
      </c>
      <c r="M39" s="2">
        <v>8.4209999999999993E-2</v>
      </c>
    </row>
    <row r="40" spans="1:13" x14ac:dyDescent="0.3">
      <c r="A40">
        <v>38</v>
      </c>
      <c r="B40" t="s">
        <v>15</v>
      </c>
      <c r="C40" t="s">
        <v>1</v>
      </c>
      <c r="D40" t="s">
        <v>22</v>
      </c>
      <c r="F40" t="s">
        <v>13</v>
      </c>
      <c r="G40" t="s">
        <v>13</v>
      </c>
      <c r="H40" t="s">
        <v>13</v>
      </c>
      <c r="I40" t="s">
        <v>13</v>
      </c>
      <c r="J40" t="s">
        <v>13</v>
      </c>
      <c r="K40">
        <v>50</v>
      </c>
      <c r="L40" t="s">
        <v>13</v>
      </c>
      <c r="M40">
        <v>8.5309999999999997E-2</v>
      </c>
    </row>
    <row r="41" spans="1:13" x14ac:dyDescent="0.3">
      <c r="A41">
        <v>39</v>
      </c>
      <c r="B41" t="s">
        <v>15</v>
      </c>
      <c r="C41" t="s">
        <v>1</v>
      </c>
      <c r="D41" t="s">
        <v>22</v>
      </c>
      <c r="F41" t="s">
        <v>13</v>
      </c>
      <c r="G41" t="s">
        <v>13</v>
      </c>
      <c r="H41" t="s">
        <v>13</v>
      </c>
      <c r="I41" t="s">
        <v>13</v>
      </c>
      <c r="J41" t="s">
        <v>13</v>
      </c>
      <c r="K41">
        <v>60</v>
      </c>
      <c r="L41" t="s">
        <v>13</v>
      </c>
      <c r="M41">
        <v>8.6809999999999998E-2</v>
      </c>
    </row>
    <row r="42" spans="1:13" x14ac:dyDescent="0.3">
      <c r="A42">
        <v>40</v>
      </c>
      <c r="B42" t="s">
        <v>15</v>
      </c>
      <c r="C42" t="s">
        <v>1</v>
      </c>
      <c r="D42" t="s">
        <v>22</v>
      </c>
      <c r="F42" t="s">
        <v>13</v>
      </c>
      <c r="G42" t="s">
        <v>13</v>
      </c>
      <c r="H42" t="s">
        <v>13</v>
      </c>
      <c r="I42" t="s">
        <v>13</v>
      </c>
      <c r="J42" t="s">
        <v>13</v>
      </c>
      <c r="K42" t="s">
        <v>13</v>
      </c>
      <c r="L42">
        <v>2</v>
      </c>
      <c r="M42">
        <v>0.18609999999999999</v>
      </c>
    </row>
    <row r="43" spans="1:13" x14ac:dyDescent="0.3">
      <c r="A43">
        <v>41</v>
      </c>
      <c r="B43" t="s">
        <v>15</v>
      </c>
      <c r="C43" t="s">
        <v>1</v>
      </c>
      <c r="D43" t="s">
        <v>22</v>
      </c>
      <c r="F43" t="s">
        <v>13</v>
      </c>
      <c r="G43" t="s">
        <v>13</v>
      </c>
      <c r="H43" t="s">
        <v>13</v>
      </c>
      <c r="I43" t="s">
        <v>13</v>
      </c>
      <c r="J43" t="s">
        <v>13</v>
      </c>
      <c r="K43" t="s">
        <v>13</v>
      </c>
      <c r="L43">
        <v>5</v>
      </c>
      <c r="M43">
        <v>0.23419000000000001</v>
      </c>
    </row>
    <row r="44" spans="1:13" x14ac:dyDescent="0.3">
      <c r="A44">
        <v>42</v>
      </c>
      <c r="B44" t="s">
        <v>15</v>
      </c>
      <c r="C44" t="s">
        <v>1</v>
      </c>
      <c r="D44" t="s">
        <v>22</v>
      </c>
      <c r="F44" t="s">
        <v>13</v>
      </c>
      <c r="G44" t="s">
        <v>13</v>
      </c>
      <c r="H44" t="s">
        <v>13</v>
      </c>
      <c r="I44" t="s">
        <v>13</v>
      </c>
      <c r="J44" t="s">
        <v>13</v>
      </c>
      <c r="K44" t="s">
        <v>13</v>
      </c>
      <c r="L44">
        <v>10</v>
      </c>
      <c r="M44">
        <v>0.23133000000000001</v>
      </c>
    </row>
    <row r="45" spans="1:13" x14ac:dyDescent="0.3">
      <c r="A45">
        <v>43</v>
      </c>
      <c r="B45" t="s">
        <v>15</v>
      </c>
      <c r="C45" t="s">
        <v>1</v>
      </c>
      <c r="D45" t="s">
        <v>22</v>
      </c>
      <c r="F45" t="s">
        <v>13</v>
      </c>
      <c r="G45" t="s">
        <v>13</v>
      </c>
      <c r="H45" t="s">
        <v>13</v>
      </c>
      <c r="I45" t="s">
        <v>13</v>
      </c>
      <c r="J45" t="s">
        <v>13</v>
      </c>
      <c r="K45" t="s">
        <v>13</v>
      </c>
      <c r="L45">
        <v>20</v>
      </c>
      <c r="M45">
        <v>9.8070000000000004E-2</v>
      </c>
    </row>
    <row r="46" spans="1:13" x14ac:dyDescent="0.3">
      <c r="A46">
        <v>44</v>
      </c>
      <c r="B46" t="s">
        <v>15</v>
      </c>
      <c r="C46" t="s">
        <v>1</v>
      </c>
      <c r="D46" t="s">
        <v>22</v>
      </c>
      <c r="F46" t="s">
        <v>13</v>
      </c>
      <c r="G46" t="s">
        <v>13</v>
      </c>
      <c r="H46" t="s">
        <v>13</v>
      </c>
      <c r="I46" t="s">
        <v>13</v>
      </c>
      <c r="J46" t="s">
        <v>13</v>
      </c>
      <c r="K46" t="s">
        <v>13</v>
      </c>
      <c r="L46">
        <v>50</v>
      </c>
      <c r="M46">
        <v>8.5290000000000005E-2</v>
      </c>
    </row>
    <row r="48" spans="1:13" x14ac:dyDescent="0.3">
      <c r="A48">
        <v>45</v>
      </c>
      <c r="B48" t="s">
        <v>23</v>
      </c>
      <c r="C48" t="s">
        <v>13</v>
      </c>
      <c r="D48" t="s">
        <v>13</v>
      </c>
      <c r="F48" t="s">
        <v>13</v>
      </c>
      <c r="G48" t="s">
        <v>13</v>
      </c>
      <c r="H48" t="s">
        <v>13</v>
      </c>
      <c r="I48" t="s">
        <v>13</v>
      </c>
      <c r="J48" t="s">
        <v>13</v>
      </c>
      <c r="K48" t="s">
        <v>13</v>
      </c>
      <c r="L48" t="s">
        <v>13</v>
      </c>
      <c r="M48">
        <v>103.02772</v>
      </c>
    </row>
    <row r="49" spans="1:13" x14ac:dyDescent="0.3">
      <c r="A49">
        <v>46</v>
      </c>
      <c r="B49" t="s">
        <v>23</v>
      </c>
      <c r="C49" t="s">
        <v>0</v>
      </c>
      <c r="D49" t="s">
        <v>13</v>
      </c>
      <c r="F49" t="s">
        <v>13</v>
      </c>
      <c r="G49" t="s">
        <v>13</v>
      </c>
      <c r="H49" t="s">
        <v>13</v>
      </c>
      <c r="I49" t="s">
        <v>13</v>
      </c>
      <c r="J49" t="s">
        <v>13</v>
      </c>
      <c r="K49" t="s">
        <v>13</v>
      </c>
      <c r="L49" t="s">
        <v>13</v>
      </c>
      <c r="M49">
        <v>70.429879999999997</v>
      </c>
    </row>
    <row r="50" spans="1:13" x14ac:dyDescent="0.3">
      <c r="A50">
        <v>47</v>
      </c>
      <c r="B50" t="s">
        <v>23</v>
      </c>
      <c r="C50" t="s">
        <v>1</v>
      </c>
      <c r="D50" t="s">
        <v>13</v>
      </c>
      <c r="F50" t="s">
        <v>13</v>
      </c>
      <c r="G50" t="s">
        <v>13</v>
      </c>
      <c r="H50" t="s">
        <v>13</v>
      </c>
      <c r="I50" t="s">
        <v>13</v>
      </c>
      <c r="J50" t="s">
        <v>13</v>
      </c>
      <c r="K50" t="s">
        <v>13</v>
      </c>
      <c r="L50" t="s">
        <v>13</v>
      </c>
      <c r="M50">
        <v>97.997100000000003</v>
      </c>
    </row>
    <row r="51" spans="1:13" x14ac:dyDescent="0.3">
      <c r="A51">
        <v>48</v>
      </c>
      <c r="B51" t="s">
        <v>23</v>
      </c>
      <c r="C51" t="s">
        <v>2</v>
      </c>
      <c r="D51" t="s">
        <v>13</v>
      </c>
      <c r="F51" t="s">
        <v>13</v>
      </c>
      <c r="G51" t="s">
        <v>13</v>
      </c>
      <c r="H51" t="s">
        <v>13</v>
      </c>
      <c r="I51" t="s">
        <v>13</v>
      </c>
      <c r="J51" t="s">
        <v>13</v>
      </c>
      <c r="K51" t="s">
        <v>13</v>
      </c>
      <c r="L51" t="s">
        <v>13</v>
      </c>
      <c r="M51">
        <v>77.607569999999996</v>
      </c>
    </row>
    <row r="52" spans="1:13" x14ac:dyDescent="0.3">
      <c r="A52">
        <v>49</v>
      </c>
      <c r="B52" t="s">
        <v>23</v>
      </c>
      <c r="C52" t="s">
        <v>13</v>
      </c>
      <c r="D52" t="s">
        <v>20</v>
      </c>
      <c r="F52" t="s">
        <v>13</v>
      </c>
      <c r="G52" t="s">
        <v>13</v>
      </c>
      <c r="H52" t="s">
        <v>13</v>
      </c>
      <c r="I52" t="s">
        <v>13</v>
      </c>
      <c r="J52" t="s">
        <v>13</v>
      </c>
      <c r="K52" t="s">
        <v>13</v>
      </c>
      <c r="L52" t="s">
        <v>13</v>
      </c>
      <c r="M52">
        <v>0.26024000000000003</v>
      </c>
    </row>
    <row r="53" spans="1:13" x14ac:dyDescent="0.3">
      <c r="A53">
        <v>50</v>
      </c>
      <c r="B53" t="s">
        <v>23</v>
      </c>
      <c r="C53" t="s">
        <v>13</v>
      </c>
      <c r="D53" t="s">
        <v>21</v>
      </c>
      <c r="F53" t="s">
        <v>13</v>
      </c>
      <c r="G53" t="s">
        <v>13</v>
      </c>
      <c r="H53" t="s">
        <v>13</v>
      </c>
      <c r="I53" t="s">
        <v>13</v>
      </c>
      <c r="J53" t="s">
        <v>13</v>
      </c>
      <c r="K53" t="s">
        <v>13</v>
      </c>
      <c r="L53" t="s">
        <v>13</v>
      </c>
      <c r="M53">
        <v>0.26024000000000003</v>
      </c>
    </row>
    <row r="54" spans="1:13" x14ac:dyDescent="0.3">
      <c r="A54">
        <v>51</v>
      </c>
      <c r="B54" t="s">
        <v>23</v>
      </c>
      <c r="C54" t="s">
        <v>13</v>
      </c>
      <c r="D54" t="s">
        <v>22</v>
      </c>
      <c r="F54" t="s">
        <v>13</v>
      </c>
      <c r="G54" t="s">
        <v>13</v>
      </c>
      <c r="H54" t="s">
        <v>13</v>
      </c>
      <c r="I54" t="s">
        <v>13</v>
      </c>
      <c r="J54" t="s">
        <v>13</v>
      </c>
      <c r="K54" t="s">
        <v>13</v>
      </c>
      <c r="L54" t="s">
        <v>13</v>
      </c>
      <c r="M54">
        <v>0.17147999999999999</v>
      </c>
    </row>
    <row r="55" spans="1:13" x14ac:dyDescent="0.3">
      <c r="A55">
        <v>52</v>
      </c>
      <c r="B55" t="s">
        <v>23</v>
      </c>
      <c r="C55" t="s">
        <v>0</v>
      </c>
      <c r="D55" t="s">
        <v>22</v>
      </c>
      <c r="F55" t="s">
        <v>13</v>
      </c>
      <c r="G55" t="s">
        <v>13</v>
      </c>
      <c r="H55" t="s">
        <v>13</v>
      </c>
      <c r="I55" t="s">
        <v>13</v>
      </c>
      <c r="J55" t="s">
        <v>13</v>
      </c>
      <c r="K55" t="s">
        <v>13</v>
      </c>
      <c r="L55" t="s">
        <v>13</v>
      </c>
      <c r="M55">
        <v>0.17315</v>
      </c>
    </row>
    <row r="56" spans="1:13" x14ac:dyDescent="0.3">
      <c r="A56">
        <v>53</v>
      </c>
      <c r="B56" t="s">
        <v>23</v>
      </c>
      <c r="C56" t="s">
        <v>1</v>
      </c>
      <c r="D56" t="s">
        <v>22</v>
      </c>
      <c r="F56" t="s">
        <v>13</v>
      </c>
      <c r="G56" t="s">
        <v>13</v>
      </c>
      <c r="H56" t="s">
        <v>13</v>
      </c>
      <c r="I56" t="s">
        <v>13</v>
      </c>
      <c r="J56" t="s">
        <v>13</v>
      </c>
      <c r="K56" t="s">
        <v>13</v>
      </c>
      <c r="L56" t="s">
        <v>13</v>
      </c>
      <c r="M56">
        <v>0.16450000000000001</v>
      </c>
    </row>
    <row r="57" spans="1:13" x14ac:dyDescent="0.3">
      <c r="A57">
        <v>54</v>
      </c>
      <c r="B57" t="s">
        <v>23</v>
      </c>
      <c r="C57" t="s">
        <v>2</v>
      </c>
      <c r="D57" t="s">
        <v>22</v>
      </c>
      <c r="F57" t="s">
        <v>13</v>
      </c>
      <c r="G57" t="s">
        <v>13</v>
      </c>
      <c r="H57" t="s">
        <v>13</v>
      </c>
      <c r="I57" t="s">
        <v>13</v>
      </c>
      <c r="J57" t="s">
        <v>13</v>
      </c>
      <c r="K57" t="s">
        <v>13</v>
      </c>
      <c r="L57" t="s">
        <v>13</v>
      </c>
      <c r="M57">
        <v>0.16614000000000001</v>
      </c>
    </row>
    <row r="58" spans="1:13" x14ac:dyDescent="0.3">
      <c r="A58">
        <v>55</v>
      </c>
      <c r="B58" t="s">
        <v>23</v>
      </c>
      <c r="C58" t="s">
        <v>2</v>
      </c>
      <c r="D58" t="s">
        <v>22</v>
      </c>
      <c r="F58">
        <v>1000</v>
      </c>
      <c r="G58">
        <v>1E-3</v>
      </c>
      <c r="H58">
        <v>5</v>
      </c>
      <c r="I58" t="s">
        <v>13</v>
      </c>
      <c r="J58" t="s">
        <v>13</v>
      </c>
      <c r="K58" t="s">
        <v>13</v>
      </c>
      <c r="L58" t="s">
        <v>13</v>
      </c>
      <c r="M58">
        <v>0.18897</v>
      </c>
    </row>
    <row r="59" spans="1:13" x14ac:dyDescent="0.3">
      <c r="A59">
        <v>56</v>
      </c>
      <c r="B59" t="s">
        <v>23</v>
      </c>
      <c r="C59" t="s">
        <v>2</v>
      </c>
      <c r="D59" t="s">
        <v>22</v>
      </c>
      <c r="F59">
        <v>10000</v>
      </c>
      <c r="G59">
        <v>1E-3</v>
      </c>
      <c r="H59">
        <v>5</v>
      </c>
      <c r="I59" t="s">
        <v>13</v>
      </c>
      <c r="J59" t="s">
        <v>13</v>
      </c>
      <c r="K59" t="s">
        <v>13</v>
      </c>
      <c r="L59" t="s">
        <v>13</v>
      </c>
      <c r="M59">
        <v>0.18704000000000001</v>
      </c>
    </row>
    <row r="60" spans="1:13" x14ac:dyDescent="0.3">
      <c r="A60">
        <v>57</v>
      </c>
      <c r="B60" t="s">
        <v>23</v>
      </c>
      <c r="C60" t="s">
        <v>2</v>
      </c>
      <c r="D60" t="s">
        <v>22</v>
      </c>
      <c r="F60">
        <v>100000</v>
      </c>
      <c r="G60">
        <v>1E-3</v>
      </c>
      <c r="H60">
        <v>5</v>
      </c>
      <c r="I60" t="s">
        <v>13</v>
      </c>
      <c r="J60" t="s">
        <v>13</v>
      </c>
      <c r="K60" t="s">
        <v>13</v>
      </c>
      <c r="L60" t="s">
        <v>13</v>
      </c>
      <c r="M60">
        <v>0.18945000000000001</v>
      </c>
    </row>
    <row r="61" spans="1:13" x14ac:dyDescent="0.3">
      <c r="A61">
        <v>58</v>
      </c>
      <c r="B61" t="s">
        <v>23</v>
      </c>
      <c r="C61" t="s">
        <v>2</v>
      </c>
      <c r="D61" t="s">
        <v>22</v>
      </c>
      <c r="F61">
        <v>1000000</v>
      </c>
      <c r="G61">
        <v>1E-3</v>
      </c>
      <c r="H61">
        <v>5</v>
      </c>
      <c r="I61" t="s">
        <v>13</v>
      </c>
      <c r="J61" t="s">
        <v>13</v>
      </c>
      <c r="K61" t="s">
        <v>13</v>
      </c>
      <c r="L61" t="s">
        <v>13</v>
      </c>
      <c r="M61">
        <v>0.18401000000000001</v>
      </c>
    </row>
    <row r="62" spans="1:13" x14ac:dyDescent="0.3">
      <c r="A62">
        <v>59</v>
      </c>
      <c r="B62" t="s">
        <v>23</v>
      </c>
      <c r="C62" t="s">
        <v>2</v>
      </c>
      <c r="D62" t="s">
        <v>22</v>
      </c>
      <c r="F62">
        <v>10000000</v>
      </c>
      <c r="G62">
        <v>1E-3</v>
      </c>
      <c r="H62">
        <v>5</v>
      </c>
      <c r="I62" t="s">
        <v>13</v>
      </c>
      <c r="J62" t="s">
        <v>13</v>
      </c>
      <c r="K62" t="s">
        <v>13</v>
      </c>
      <c r="L62" t="s">
        <v>13</v>
      </c>
      <c r="M62">
        <v>0.1832</v>
      </c>
    </row>
    <row r="63" spans="1:13" x14ac:dyDescent="0.3">
      <c r="A63">
        <v>60</v>
      </c>
      <c r="B63" t="s">
        <v>23</v>
      </c>
      <c r="C63" t="s">
        <v>2</v>
      </c>
      <c r="D63" t="s">
        <v>22</v>
      </c>
      <c r="F63">
        <v>1000</v>
      </c>
      <c r="G63">
        <v>0.01</v>
      </c>
      <c r="H63">
        <v>5</v>
      </c>
      <c r="I63" t="s">
        <v>13</v>
      </c>
      <c r="J63" t="s">
        <v>13</v>
      </c>
      <c r="K63" t="s">
        <v>13</v>
      </c>
      <c r="L63" t="s">
        <v>13</v>
      </c>
      <c r="M63">
        <v>0.17313999999999999</v>
      </c>
    </row>
    <row r="64" spans="1:13" x14ac:dyDescent="0.3">
      <c r="A64">
        <v>61</v>
      </c>
      <c r="B64" t="s">
        <v>23</v>
      </c>
      <c r="C64" t="s">
        <v>2</v>
      </c>
      <c r="D64" t="s">
        <v>22</v>
      </c>
      <c r="F64">
        <v>10000</v>
      </c>
      <c r="G64">
        <v>0.01</v>
      </c>
      <c r="H64">
        <v>5</v>
      </c>
      <c r="I64" t="s">
        <v>13</v>
      </c>
      <c r="J64" t="s">
        <v>13</v>
      </c>
      <c r="K64" t="s">
        <v>13</v>
      </c>
      <c r="L64" t="s">
        <v>13</v>
      </c>
      <c r="M64">
        <v>0.18421000000000001</v>
      </c>
    </row>
    <row r="65" spans="1:13" x14ac:dyDescent="0.3">
      <c r="A65">
        <v>62</v>
      </c>
      <c r="B65" t="s">
        <v>23</v>
      </c>
      <c r="C65" t="s">
        <v>2</v>
      </c>
      <c r="D65" t="s">
        <v>22</v>
      </c>
      <c r="F65">
        <v>100000</v>
      </c>
      <c r="G65">
        <v>0.01</v>
      </c>
      <c r="H65">
        <v>5</v>
      </c>
      <c r="I65" t="s">
        <v>13</v>
      </c>
      <c r="J65" t="s">
        <v>13</v>
      </c>
      <c r="K65" t="s">
        <v>13</v>
      </c>
      <c r="L65" t="s">
        <v>13</v>
      </c>
      <c r="M65">
        <v>0.17560999999999999</v>
      </c>
    </row>
    <row r="66" spans="1:13" x14ac:dyDescent="0.3">
      <c r="A66">
        <v>63</v>
      </c>
      <c r="B66" t="s">
        <v>23</v>
      </c>
      <c r="C66" t="s">
        <v>2</v>
      </c>
      <c r="D66" t="s">
        <v>22</v>
      </c>
      <c r="F66">
        <v>1000000</v>
      </c>
      <c r="G66">
        <v>0.01</v>
      </c>
      <c r="H66">
        <v>5</v>
      </c>
      <c r="I66" t="s">
        <v>13</v>
      </c>
      <c r="J66" t="s">
        <v>13</v>
      </c>
      <c r="K66" t="s">
        <v>13</v>
      </c>
      <c r="L66" t="s">
        <v>13</v>
      </c>
      <c r="M66">
        <v>0.17898</v>
      </c>
    </row>
    <row r="67" spans="1:13" x14ac:dyDescent="0.3">
      <c r="A67">
        <v>64</v>
      </c>
      <c r="B67" t="s">
        <v>23</v>
      </c>
      <c r="C67" t="s">
        <v>2</v>
      </c>
      <c r="D67" t="s">
        <v>22</v>
      </c>
      <c r="F67">
        <v>10000000</v>
      </c>
      <c r="G67">
        <v>0.01</v>
      </c>
      <c r="H67">
        <v>5</v>
      </c>
      <c r="I67" t="s">
        <v>13</v>
      </c>
      <c r="J67" t="s">
        <v>13</v>
      </c>
      <c r="K67" t="s">
        <v>13</v>
      </c>
      <c r="L67" t="s">
        <v>13</v>
      </c>
      <c r="M67">
        <v>0.18687999999999999</v>
      </c>
    </row>
    <row r="68" spans="1:13" x14ac:dyDescent="0.3">
      <c r="A68">
        <v>65</v>
      </c>
      <c r="B68" t="s">
        <v>23</v>
      </c>
      <c r="C68" t="s">
        <v>2</v>
      </c>
      <c r="D68" t="s">
        <v>22</v>
      </c>
      <c r="F68">
        <v>1000</v>
      </c>
      <c r="G68">
        <v>0.1</v>
      </c>
      <c r="H68">
        <v>5</v>
      </c>
      <c r="I68" t="s">
        <v>13</v>
      </c>
      <c r="J68" t="s">
        <v>13</v>
      </c>
      <c r="K68" t="s">
        <v>13</v>
      </c>
      <c r="L68" t="s">
        <v>13</v>
      </c>
      <c r="M68">
        <v>0.17507</v>
      </c>
    </row>
    <row r="69" spans="1:13" x14ac:dyDescent="0.3">
      <c r="A69">
        <v>66</v>
      </c>
      <c r="B69" t="s">
        <v>23</v>
      </c>
      <c r="C69" t="s">
        <v>2</v>
      </c>
      <c r="D69" t="s">
        <v>22</v>
      </c>
      <c r="F69">
        <v>10000</v>
      </c>
      <c r="G69">
        <v>0.1</v>
      </c>
      <c r="H69">
        <v>5</v>
      </c>
      <c r="I69" t="s">
        <v>13</v>
      </c>
      <c r="J69" t="s">
        <v>13</v>
      </c>
      <c r="K69" t="s">
        <v>13</v>
      </c>
      <c r="L69" t="s">
        <v>13</v>
      </c>
      <c r="M69">
        <v>0.17805000000000001</v>
      </c>
    </row>
    <row r="70" spans="1:13" x14ac:dyDescent="0.3">
      <c r="A70">
        <v>67</v>
      </c>
      <c r="B70" t="s">
        <v>23</v>
      </c>
      <c r="C70" t="s">
        <v>2</v>
      </c>
      <c r="D70" t="s">
        <v>22</v>
      </c>
      <c r="F70">
        <v>100000</v>
      </c>
      <c r="G70">
        <v>0.1</v>
      </c>
      <c r="H70">
        <v>5</v>
      </c>
      <c r="I70" t="s">
        <v>13</v>
      </c>
      <c r="J70" t="s">
        <v>13</v>
      </c>
      <c r="K70" t="s">
        <v>13</v>
      </c>
      <c r="L70" t="s">
        <v>13</v>
      </c>
      <c r="M70">
        <v>0.16886000000000001</v>
      </c>
    </row>
    <row r="71" spans="1:13" x14ac:dyDescent="0.3">
      <c r="A71">
        <v>68</v>
      </c>
      <c r="B71" t="s">
        <v>23</v>
      </c>
      <c r="C71" t="s">
        <v>2</v>
      </c>
      <c r="D71" t="s">
        <v>22</v>
      </c>
      <c r="F71">
        <v>1000000</v>
      </c>
      <c r="G71">
        <v>0.1</v>
      </c>
      <c r="H71">
        <v>5</v>
      </c>
      <c r="I71" t="s">
        <v>13</v>
      </c>
      <c r="J71" t="s">
        <v>13</v>
      </c>
      <c r="K71" t="s">
        <v>13</v>
      </c>
      <c r="L71" t="s">
        <v>13</v>
      </c>
      <c r="M71">
        <v>0.17659</v>
      </c>
    </row>
    <row r="72" spans="1:13" x14ac:dyDescent="0.3">
      <c r="A72">
        <v>69</v>
      </c>
      <c r="B72" t="s">
        <v>23</v>
      </c>
      <c r="C72" t="s">
        <v>2</v>
      </c>
      <c r="D72" t="s">
        <v>22</v>
      </c>
      <c r="F72">
        <v>10000000</v>
      </c>
      <c r="G72">
        <v>0.1</v>
      </c>
      <c r="H72">
        <v>5</v>
      </c>
      <c r="I72" t="s">
        <v>13</v>
      </c>
      <c r="J72" t="s">
        <v>13</v>
      </c>
      <c r="K72" t="s">
        <v>13</v>
      </c>
      <c r="L72" t="s">
        <v>13</v>
      </c>
      <c r="M72">
        <v>0.18179999999999999</v>
      </c>
    </row>
    <row r="73" spans="1:13" x14ac:dyDescent="0.3">
      <c r="A73">
        <v>70</v>
      </c>
      <c r="B73" t="s">
        <v>23</v>
      </c>
      <c r="C73" t="s">
        <v>1</v>
      </c>
      <c r="D73" t="s">
        <v>22</v>
      </c>
      <c r="F73" t="s">
        <v>13</v>
      </c>
      <c r="G73" t="s">
        <v>13</v>
      </c>
      <c r="H73" t="s">
        <v>13</v>
      </c>
      <c r="I73">
        <v>2</v>
      </c>
      <c r="J73" t="b">
        <v>1</v>
      </c>
      <c r="K73" t="s">
        <v>13</v>
      </c>
      <c r="L73" t="s">
        <v>13</v>
      </c>
      <c r="M73">
        <v>0.16450000000000001</v>
      </c>
    </row>
    <row r="74" spans="1:13" x14ac:dyDescent="0.3">
      <c r="A74">
        <v>71</v>
      </c>
      <c r="B74" t="s">
        <v>23</v>
      </c>
      <c r="C74" t="s">
        <v>1</v>
      </c>
      <c r="D74" t="s">
        <v>22</v>
      </c>
      <c r="F74" t="s">
        <v>13</v>
      </c>
      <c r="G74" t="s">
        <v>13</v>
      </c>
      <c r="H74" t="s">
        <v>13</v>
      </c>
      <c r="I74">
        <v>2</v>
      </c>
      <c r="J74" t="b">
        <v>0</v>
      </c>
      <c r="K74" t="s">
        <v>13</v>
      </c>
      <c r="L74" t="s">
        <v>13</v>
      </c>
      <c r="M74">
        <v>0.16450000000000001</v>
      </c>
    </row>
    <row r="75" spans="1:13" x14ac:dyDescent="0.3">
      <c r="A75">
        <v>72</v>
      </c>
      <c r="B75" t="s">
        <v>23</v>
      </c>
      <c r="C75" t="s">
        <v>1</v>
      </c>
      <c r="D75" t="s">
        <v>22</v>
      </c>
      <c r="F75" t="s">
        <v>13</v>
      </c>
      <c r="G75" t="s">
        <v>13</v>
      </c>
      <c r="H75" t="s">
        <v>13</v>
      </c>
      <c r="I75">
        <v>3</v>
      </c>
      <c r="J75" t="b">
        <v>1</v>
      </c>
      <c r="K75" t="s">
        <v>13</v>
      </c>
      <c r="L75" t="s">
        <v>13</v>
      </c>
      <c r="M75">
        <v>0.16450000000000001</v>
      </c>
    </row>
    <row r="76" spans="1:13" x14ac:dyDescent="0.3">
      <c r="A76">
        <v>73</v>
      </c>
      <c r="B76" t="s">
        <v>23</v>
      </c>
      <c r="C76" t="s">
        <v>1</v>
      </c>
      <c r="D76" t="s">
        <v>22</v>
      </c>
      <c r="F76" t="s">
        <v>13</v>
      </c>
      <c r="G76" t="s">
        <v>13</v>
      </c>
      <c r="H76" t="s">
        <v>13</v>
      </c>
      <c r="I76">
        <v>3</v>
      </c>
      <c r="J76" t="b">
        <v>0</v>
      </c>
      <c r="K76" t="s">
        <v>13</v>
      </c>
      <c r="L76" t="s">
        <v>13</v>
      </c>
      <c r="M76">
        <v>0.16450000000000001</v>
      </c>
    </row>
    <row r="77" spans="1:13" x14ac:dyDescent="0.3">
      <c r="A77">
        <v>74</v>
      </c>
      <c r="B77" t="s">
        <v>23</v>
      </c>
      <c r="C77" t="s">
        <v>1</v>
      </c>
      <c r="D77" t="s">
        <v>22</v>
      </c>
      <c r="F77" t="s">
        <v>13</v>
      </c>
      <c r="G77" t="s">
        <v>13</v>
      </c>
      <c r="H77" t="s">
        <v>13</v>
      </c>
      <c r="I77">
        <v>4</v>
      </c>
      <c r="J77" t="b">
        <v>1</v>
      </c>
      <c r="K77" t="s">
        <v>13</v>
      </c>
      <c r="L77" t="s">
        <v>13</v>
      </c>
      <c r="M77">
        <v>0.16450000000000001</v>
      </c>
    </row>
    <row r="78" spans="1:13" x14ac:dyDescent="0.3">
      <c r="A78">
        <v>75</v>
      </c>
      <c r="B78" t="s">
        <v>23</v>
      </c>
      <c r="C78" t="s">
        <v>1</v>
      </c>
      <c r="D78" t="s">
        <v>22</v>
      </c>
      <c r="F78" t="s">
        <v>13</v>
      </c>
      <c r="G78" t="s">
        <v>13</v>
      </c>
      <c r="H78" t="s">
        <v>13</v>
      </c>
      <c r="I78">
        <v>4</v>
      </c>
      <c r="J78" t="b">
        <v>0</v>
      </c>
      <c r="K78" t="s">
        <v>13</v>
      </c>
      <c r="L78" t="s">
        <v>13</v>
      </c>
      <c r="M78">
        <v>0.16450000000000001</v>
      </c>
    </row>
    <row r="79" spans="1:13" x14ac:dyDescent="0.3">
      <c r="A79">
        <v>76</v>
      </c>
      <c r="B79" t="s">
        <v>23</v>
      </c>
      <c r="C79" t="s">
        <v>1</v>
      </c>
      <c r="D79" t="s">
        <v>22</v>
      </c>
      <c r="F79" t="s">
        <v>13</v>
      </c>
      <c r="G79" t="s">
        <v>13</v>
      </c>
      <c r="H79" t="s">
        <v>13</v>
      </c>
      <c r="I79" t="s">
        <v>13</v>
      </c>
      <c r="J79" t="s">
        <v>13</v>
      </c>
      <c r="K79">
        <v>2</v>
      </c>
      <c r="L79" t="s">
        <v>13</v>
      </c>
      <c r="M79">
        <v>0.11284</v>
      </c>
    </row>
    <row r="80" spans="1:13" x14ac:dyDescent="0.3">
      <c r="A80">
        <v>77</v>
      </c>
      <c r="B80" t="s">
        <v>23</v>
      </c>
      <c r="C80" t="s">
        <v>1</v>
      </c>
      <c r="D80" t="s">
        <v>22</v>
      </c>
      <c r="F80" t="s">
        <v>13</v>
      </c>
      <c r="G80" t="s">
        <v>13</v>
      </c>
      <c r="H80" t="s">
        <v>13</v>
      </c>
      <c r="I80" t="s">
        <v>13</v>
      </c>
      <c r="J80" t="s">
        <v>13</v>
      </c>
      <c r="K80">
        <v>10</v>
      </c>
      <c r="L80" t="s">
        <v>13</v>
      </c>
      <c r="M80">
        <v>0.10792</v>
      </c>
    </row>
    <row r="81" spans="1:13" x14ac:dyDescent="0.3">
      <c r="A81">
        <v>78</v>
      </c>
      <c r="B81" t="s">
        <v>23</v>
      </c>
      <c r="C81" t="s">
        <v>1</v>
      </c>
      <c r="D81" t="s">
        <v>22</v>
      </c>
      <c r="F81" t="s">
        <v>13</v>
      </c>
      <c r="G81" t="s">
        <v>13</v>
      </c>
      <c r="H81" t="s">
        <v>13</v>
      </c>
      <c r="I81" t="s">
        <v>13</v>
      </c>
      <c r="J81" t="s">
        <v>13</v>
      </c>
      <c r="K81">
        <v>20</v>
      </c>
      <c r="L81" t="s">
        <v>13</v>
      </c>
      <c r="M81">
        <v>0.1009</v>
      </c>
    </row>
    <row r="82" spans="1:13" x14ac:dyDescent="0.3">
      <c r="A82">
        <v>79</v>
      </c>
      <c r="B82" t="s">
        <v>23</v>
      </c>
      <c r="C82" t="s">
        <v>1</v>
      </c>
      <c r="D82" t="s">
        <v>22</v>
      </c>
      <c r="F82" t="s">
        <v>13</v>
      </c>
      <c r="G82" t="s">
        <v>13</v>
      </c>
      <c r="H82" t="s">
        <v>13</v>
      </c>
      <c r="I82" t="s">
        <v>13</v>
      </c>
      <c r="J82" t="s">
        <v>13</v>
      </c>
      <c r="K82">
        <v>30</v>
      </c>
      <c r="L82" t="s">
        <v>13</v>
      </c>
      <c r="M82">
        <v>9.9820000000000006E-2</v>
      </c>
    </row>
    <row r="83" spans="1:13" x14ac:dyDescent="0.3">
      <c r="A83">
        <v>80</v>
      </c>
      <c r="B83" t="s">
        <v>23</v>
      </c>
      <c r="C83" t="s">
        <v>1</v>
      </c>
      <c r="D83" t="s">
        <v>22</v>
      </c>
      <c r="F83" t="s">
        <v>13</v>
      </c>
      <c r="G83" t="s">
        <v>13</v>
      </c>
      <c r="H83" t="s">
        <v>13</v>
      </c>
      <c r="I83" t="s">
        <v>13</v>
      </c>
      <c r="J83" t="s">
        <v>13</v>
      </c>
      <c r="K83">
        <v>40</v>
      </c>
      <c r="L83" t="s">
        <v>13</v>
      </c>
      <c r="M83">
        <v>0.10163</v>
      </c>
    </row>
    <row r="84" spans="1:13" x14ac:dyDescent="0.3">
      <c r="A84">
        <v>81</v>
      </c>
      <c r="B84" t="s">
        <v>23</v>
      </c>
      <c r="C84" t="s">
        <v>1</v>
      </c>
      <c r="D84" t="s">
        <v>22</v>
      </c>
      <c r="F84" t="s">
        <v>13</v>
      </c>
      <c r="G84" t="s">
        <v>13</v>
      </c>
      <c r="H84" t="s">
        <v>13</v>
      </c>
      <c r="I84" t="s">
        <v>13</v>
      </c>
      <c r="J84" t="s">
        <v>13</v>
      </c>
      <c r="K84">
        <v>50</v>
      </c>
      <c r="L84" t="s">
        <v>13</v>
      </c>
      <c r="M84" s="2">
        <v>9.7290000000000001E-2</v>
      </c>
    </row>
    <row r="85" spans="1:13" x14ac:dyDescent="0.3">
      <c r="A85">
        <v>83</v>
      </c>
      <c r="B85" t="s">
        <v>23</v>
      </c>
      <c r="C85" t="s">
        <v>1</v>
      </c>
      <c r="D85" t="s">
        <v>22</v>
      </c>
      <c r="F85" t="s">
        <v>13</v>
      </c>
      <c r="G85" t="s">
        <v>13</v>
      </c>
      <c r="H85" t="s">
        <v>13</v>
      </c>
      <c r="I85" t="s">
        <v>13</v>
      </c>
      <c r="J85" t="s">
        <v>13</v>
      </c>
      <c r="K85" t="s">
        <v>13</v>
      </c>
      <c r="L85">
        <v>2</v>
      </c>
      <c r="M85">
        <v>0.1678</v>
      </c>
    </row>
    <row r="86" spans="1:13" x14ac:dyDescent="0.3">
      <c r="A86">
        <v>84</v>
      </c>
      <c r="B86" t="s">
        <v>23</v>
      </c>
      <c r="C86" t="s">
        <v>1</v>
      </c>
      <c r="D86" t="s">
        <v>22</v>
      </c>
      <c r="F86" t="s">
        <v>13</v>
      </c>
      <c r="G86" t="s">
        <v>13</v>
      </c>
      <c r="H86" t="s">
        <v>13</v>
      </c>
      <c r="I86" t="s">
        <v>13</v>
      </c>
      <c r="J86" t="s">
        <v>13</v>
      </c>
      <c r="K86" t="s">
        <v>13</v>
      </c>
      <c r="L86">
        <v>5</v>
      </c>
      <c r="M86">
        <v>0.18684999999999999</v>
      </c>
    </row>
    <row r="87" spans="1:13" x14ac:dyDescent="0.3">
      <c r="A87">
        <v>85</v>
      </c>
      <c r="B87" t="s">
        <v>23</v>
      </c>
      <c r="C87" t="s">
        <v>1</v>
      </c>
      <c r="D87" t="s">
        <v>22</v>
      </c>
      <c r="F87" t="s">
        <v>13</v>
      </c>
      <c r="G87" t="s">
        <v>13</v>
      </c>
      <c r="H87" t="s">
        <v>13</v>
      </c>
      <c r="I87" t="s">
        <v>13</v>
      </c>
      <c r="J87" t="s">
        <v>13</v>
      </c>
      <c r="K87" t="s">
        <v>13</v>
      </c>
      <c r="L87">
        <v>10</v>
      </c>
      <c r="M87">
        <v>0.31002999999999997</v>
      </c>
    </row>
    <row r="88" spans="1:13" x14ac:dyDescent="0.3">
      <c r="A88">
        <v>86</v>
      </c>
      <c r="B88" t="s">
        <v>23</v>
      </c>
      <c r="C88" t="s">
        <v>1</v>
      </c>
      <c r="D88" t="s">
        <v>22</v>
      </c>
      <c r="F88" t="s">
        <v>13</v>
      </c>
      <c r="G88" t="s">
        <v>13</v>
      </c>
      <c r="H88" t="s">
        <v>13</v>
      </c>
      <c r="I88" t="s">
        <v>13</v>
      </c>
      <c r="J88" t="s">
        <v>13</v>
      </c>
      <c r="K88" t="s">
        <v>13</v>
      </c>
      <c r="L88">
        <v>20</v>
      </c>
      <c r="M88">
        <v>0.12529999999999999</v>
      </c>
    </row>
    <row r="89" spans="1:13" x14ac:dyDescent="0.3">
      <c r="A89">
        <v>87</v>
      </c>
      <c r="B89" t="s">
        <v>23</v>
      </c>
      <c r="C89" t="s">
        <v>1</v>
      </c>
      <c r="D89" t="s">
        <v>22</v>
      </c>
      <c r="F89" t="s">
        <v>13</v>
      </c>
      <c r="G89" t="s">
        <v>13</v>
      </c>
      <c r="H89" t="s">
        <v>13</v>
      </c>
      <c r="I89" t="s">
        <v>13</v>
      </c>
      <c r="J89" t="s">
        <v>13</v>
      </c>
      <c r="K89" t="s">
        <v>13</v>
      </c>
      <c r="L89">
        <v>50</v>
      </c>
      <c r="M89">
        <v>0.10412</v>
      </c>
    </row>
  </sheetData>
  <mergeCells count="11">
    <mergeCell ref="A1:A3"/>
    <mergeCell ref="B1:B3"/>
    <mergeCell ref="C1:C3"/>
    <mergeCell ref="D1:D3"/>
    <mergeCell ref="F1:J1"/>
    <mergeCell ref="M1:M3"/>
    <mergeCell ref="F2:H2"/>
    <mergeCell ref="I2:J2"/>
    <mergeCell ref="K2:K3"/>
    <mergeCell ref="L2:L3"/>
    <mergeCell ref="K1:L1"/>
  </mergeCells>
  <conditionalFormatting sqref="M8:M46">
    <cfRule type="colorScale" priority="2">
      <colorScale>
        <cfvo type="min"/>
        <cfvo type="percentile" val="20"/>
        <cfvo type="max"/>
        <color rgb="FF00B050"/>
        <color rgb="FFFFEB84"/>
        <color theme="0"/>
      </colorScale>
    </cfRule>
  </conditionalFormatting>
  <conditionalFormatting sqref="M52:M89">
    <cfRule type="colorScale" priority="1">
      <colorScale>
        <cfvo type="min"/>
        <cfvo type="percentile" val="20"/>
        <cfvo type="max"/>
        <color rgb="FF00B050"/>
        <color rgb="FFFFEB84"/>
        <color theme="0"/>
      </colorScale>
    </cfRule>
  </conditionalFormatting>
  <dataValidations count="12">
    <dataValidation type="list" allowBlank="1" showInputMessage="1" showErrorMessage="1" sqref="J4:J89" xr:uid="{6F87FE96-4300-4F2E-A1BF-D940CF18972D}">
      <formula1>"none, True, False"</formula1>
    </dataValidation>
    <dataValidation type="list" allowBlank="1" showInputMessage="1" showErrorMessage="1" sqref="I4:I89" xr:uid="{FBE77E17-41F7-469A-BB95-1903B7ADEBA9}">
      <formula1>"none, 2,3,4"</formula1>
    </dataValidation>
    <dataValidation type="list" allowBlank="1" showInputMessage="1" showErrorMessage="1" sqref="D4:E89" xr:uid="{C234D073-5B1B-496B-BAA0-01F495EB3955}">
      <formula1>"none, minmax, standard, quantile"</formula1>
    </dataValidation>
    <dataValidation type="list" allowBlank="1" showInputMessage="1" showErrorMessage="1" sqref="H4:H89" xr:uid="{6B562197-4A5B-4089-AAA5-984FD9143D81}">
      <formula1>"none, 5"</formula1>
    </dataValidation>
    <dataValidation type="list" allowBlank="1" showInputMessage="1" showErrorMessage="1" sqref="G4:G89" xr:uid="{1A9BB1C0-9E2E-4419-AD0D-D880E5945ED3}">
      <formula1>"none, 0.001, 0.01, 0.1"</formula1>
    </dataValidation>
    <dataValidation type="list" allowBlank="1" showInputMessage="1" showErrorMessage="1" sqref="F4:F89" xr:uid="{103459ED-05AC-4828-8780-C98A6744EFE6}">
      <formula1>"none, 1000,10000,100000, 1000000, 10000000"</formula1>
    </dataValidation>
    <dataValidation type="list" allowBlank="1" showInputMessage="1" showErrorMessage="1" sqref="C4:C89" xr:uid="{DAC23E11-297E-4AB8-B8C9-C831B661A3EC}">
      <formula1>"none, targets, features, both"</formula1>
    </dataValidation>
    <dataValidation type="list" allowBlank="1" showInputMessage="1" showErrorMessage="1" sqref="B4:B89" xr:uid="{5A7BDB5E-54CE-4492-BBEA-950EEB784CDF}">
      <formula1>"dried, fresh"</formula1>
    </dataValidation>
    <dataValidation type="list" allowBlank="1" showInputMessage="1" showErrorMessage="1" sqref="L46:L47 L89" xr:uid="{8D9C7879-5E30-462B-8415-D13CAB8C4303}">
      <formula1>"none, 2, 5, 10, 20,50"</formula1>
    </dataValidation>
    <dataValidation type="list" allowBlank="1" showInputMessage="1" showErrorMessage="1" sqref="K41" xr:uid="{46B6188F-421D-435A-BB82-EE64D940757D}">
      <formula1>"none, 2, 5, 10, 20, 30, 40, 50, 60"</formula1>
    </dataValidation>
    <dataValidation type="list" allowBlank="1" showInputMessage="1" showErrorMessage="1" sqref="K38:K40 K82:K84" xr:uid="{14EDF0F9-3D01-4C77-B692-CA74E4935919}">
      <formula1>"none, 2, 5, 10, 20, 30, 40, 50"</formula1>
    </dataValidation>
    <dataValidation type="list" allowBlank="1" showInputMessage="1" showErrorMessage="1" sqref="K4:K37 L4:L45 K42:K81 K85:K89 L48:L88" xr:uid="{4C7701A3-DA91-4E4E-B5A9-92C6C866049C}">
      <formula1>"none, 2, 5, 10, 20"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027AD-6BE9-4BEC-BB6A-BAE86F7E4FEA}">
  <sheetPr>
    <tabColor theme="6"/>
  </sheetPr>
  <dimension ref="A1:E53"/>
  <sheetViews>
    <sheetView workbookViewId="0">
      <selection activeCell="A2" sqref="A1:E53"/>
    </sheetView>
  </sheetViews>
  <sheetFormatPr defaultRowHeight="14.4" x14ac:dyDescent="0.3"/>
  <cols>
    <col min="1" max="1" width="7.5546875" bestFit="1" customWidth="1"/>
    <col min="2" max="2" width="12.21875" bestFit="1" customWidth="1"/>
    <col min="3" max="3" width="16.44140625" bestFit="1" customWidth="1"/>
    <col min="4" max="4" width="7.6640625" bestFit="1" customWidth="1"/>
    <col min="5" max="5" width="7" bestFit="1" customWidth="1"/>
  </cols>
  <sheetData>
    <row r="1" spans="1:5" x14ac:dyDescent="0.3">
      <c r="A1" t="s">
        <v>115</v>
      </c>
      <c r="B1" t="s">
        <v>114</v>
      </c>
      <c r="C1" t="s">
        <v>281</v>
      </c>
      <c r="D1" t="s">
        <v>82</v>
      </c>
      <c r="E1" t="s">
        <v>84</v>
      </c>
    </row>
    <row r="2" spans="1:5" x14ac:dyDescent="0.3">
      <c r="A2" s="8" t="s">
        <v>61</v>
      </c>
      <c r="B2" s="8" t="s">
        <v>111</v>
      </c>
      <c r="C2" s="8" t="s">
        <v>279</v>
      </c>
      <c r="D2">
        <v>0.45269999999999999</v>
      </c>
      <c r="E2">
        <v>6.6100000000000006E-2</v>
      </c>
    </row>
    <row r="3" spans="1:5" x14ac:dyDescent="0.3">
      <c r="A3" s="8" t="s">
        <v>62</v>
      </c>
      <c r="B3" s="8" t="s">
        <v>111</v>
      </c>
      <c r="C3" s="8" t="s">
        <v>279</v>
      </c>
      <c r="D3">
        <v>0.59230000000000005</v>
      </c>
      <c r="E3">
        <v>6.6799999999999998E-2</v>
      </c>
    </row>
    <row r="4" spans="1:5" x14ac:dyDescent="0.3">
      <c r="A4" s="8" t="s">
        <v>117</v>
      </c>
      <c r="B4" s="8" t="s">
        <v>111</v>
      </c>
      <c r="C4" s="8" t="s">
        <v>279</v>
      </c>
      <c r="D4">
        <v>0.40849999999999997</v>
      </c>
      <c r="E4">
        <v>8.4400000000000003E-2</v>
      </c>
    </row>
    <row r="5" spans="1:5" x14ac:dyDescent="0.3">
      <c r="A5" s="8" t="s">
        <v>118</v>
      </c>
      <c r="B5" s="8" t="s">
        <v>111</v>
      </c>
      <c r="C5" s="8" t="s">
        <v>279</v>
      </c>
      <c r="D5">
        <v>0.24379999999999999</v>
      </c>
      <c r="E5">
        <v>0.1191</v>
      </c>
    </row>
    <row r="6" spans="1:5" x14ac:dyDescent="0.3">
      <c r="A6" s="8" t="s">
        <v>119</v>
      </c>
      <c r="B6" s="8" t="s">
        <v>111</v>
      </c>
      <c r="C6" s="8" t="s">
        <v>279</v>
      </c>
      <c r="D6">
        <v>0.26440000000000002</v>
      </c>
      <c r="E6">
        <v>9.7799999999999998E-2</v>
      </c>
    </row>
    <row r="7" spans="1:5" x14ac:dyDescent="0.3">
      <c r="A7" s="8" t="s">
        <v>120</v>
      </c>
      <c r="B7" s="8" t="s">
        <v>111</v>
      </c>
      <c r="C7" s="8" t="s">
        <v>279</v>
      </c>
      <c r="D7">
        <v>0.49430000000000002</v>
      </c>
      <c r="E7">
        <v>9.3299999999999994E-2</v>
      </c>
    </row>
    <row r="8" spans="1:5" x14ac:dyDescent="0.3">
      <c r="A8" s="8" t="s">
        <v>121</v>
      </c>
      <c r="B8" s="8" t="s">
        <v>111</v>
      </c>
      <c r="C8" s="8" t="s">
        <v>279</v>
      </c>
      <c r="D8">
        <v>0.4602</v>
      </c>
      <c r="E8">
        <v>8.8200000000000001E-2</v>
      </c>
    </row>
    <row r="9" spans="1:5" x14ac:dyDescent="0.3">
      <c r="A9" s="8" t="s">
        <v>122</v>
      </c>
      <c r="B9" s="8" t="s">
        <v>111</v>
      </c>
      <c r="C9" s="8" t="s">
        <v>279</v>
      </c>
      <c r="D9">
        <v>0.3387</v>
      </c>
      <c r="E9">
        <v>8.1100000000000005E-2</v>
      </c>
    </row>
    <row r="10" spans="1:5" x14ac:dyDescent="0.3">
      <c r="A10" s="8" t="s">
        <v>123</v>
      </c>
      <c r="B10" s="8" t="s">
        <v>111</v>
      </c>
      <c r="C10" s="8" t="s">
        <v>279</v>
      </c>
      <c r="D10">
        <v>0.40139999999999998</v>
      </c>
      <c r="E10">
        <v>8.7999999999999995E-2</v>
      </c>
    </row>
    <row r="11" spans="1:5" x14ac:dyDescent="0.3">
      <c r="A11" s="8" t="s">
        <v>124</v>
      </c>
      <c r="B11" s="8" t="s">
        <v>111</v>
      </c>
      <c r="C11" s="8" t="s">
        <v>279</v>
      </c>
      <c r="D11">
        <v>0.52639999999999998</v>
      </c>
      <c r="E11">
        <v>7.5200000000000003E-2</v>
      </c>
    </row>
    <row r="12" spans="1:5" x14ac:dyDescent="0.3">
      <c r="A12" s="8" t="s">
        <v>125</v>
      </c>
      <c r="B12" s="8" t="s">
        <v>111</v>
      </c>
      <c r="C12" s="8" t="s">
        <v>279</v>
      </c>
      <c r="D12">
        <v>0.2384</v>
      </c>
      <c r="E12">
        <v>7.85E-2</v>
      </c>
    </row>
    <row r="13" spans="1:5" x14ac:dyDescent="0.3">
      <c r="A13" s="8" t="s">
        <v>126</v>
      </c>
      <c r="B13" s="8" t="s">
        <v>111</v>
      </c>
      <c r="C13" s="8" t="s">
        <v>279</v>
      </c>
      <c r="D13">
        <v>0.217</v>
      </c>
      <c r="E13">
        <v>9.5799999999999996E-2</v>
      </c>
    </row>
    <row r="14" spans="1:5" x14ac:dyDescent="0.3">
      <c r="A14" s="8" t="s">
        <v>127</v>
      </c>
      <c r="B14" s="8" t="s">
        <v>111</v>
      </c>
      <c r="C14" s="8" t="s">
        <v>279</v>
      </c>
      <c r="D14">
        <v>0.22850000000000001</v>
      </c>
      <c r="E14">
        <v>9.3899999999999997E-2</v>
      </c>
    </row>
    <row r="15" spans="1:5" x14ac:dyDescent="0.3">
      <c r="A15" s="8" t="s">
        <v>61</v>
      </c>
      <c r="B15" s="8" t="s">
        <v>112</v>
      </c>
      <c r="C15" s="8" t="s">
        <v>279</v>
      </c>
      <c r="D15">
        <v>-0.16239999999999999</v>
      </c>
      <c r="E15">
        <v>9.5500000000000002E-2</v>
      </c>
    </row>
    <row r="16" spans="1:5" x14ac:dyDescent="0.3">
      <c r="A16" s="8" t="s">
        <v>62</v>
      </c>
      <c r="B16" s="8" t="s">
        <v>112</v>
      </c>
      <c r="C16" s="8" t="s">
        <v>279</v>
      </c>
      <c r="D16">
        <v>9.8199999999999996E-2</v>
      </c>
      <c r="E16">
        <v>0.1103</v>
      </c>
    </row>
    <row r="17" spans="1:5" x14ac:dyDescent="0.3">
      <c r="A17" s="8" t="s">
        <v>117</v>
      </c>
      <c r="B17" s="8" t="s">
        <v>112</v>
      </c>
      <c r="C17" s="8" t="s">
        <v>279</v>
      </c>
      <c r="D17">
        <v>-0.41160000000000002</v>
      </c>
      <c r="E17">
        <v>0.1227</v>
      </c>
    </row>
    <row r="18" spans="1:5" x14ac:dyDescent="0.3">
      <c r="A18" s="8" t="s">
        <v>118</v>
      </c>
      <c r="B18" s="8" t="s">
        <v>112</v>
      </c>
      <c r="C18" s="8" t="s">
        <v>279</v>
      </c>
      <c r="D18">
        <v>-0.59499999999999997</v>
      </c>
      <c r="E18">
        <v>0.23899999999999999</v>
      </c>
    </row>
    <row r="19" spans="1:5" x14ac:dyDescent="0.3">
      <c r="A19" s="8" t="s">
        <v>119</v>
      </c>
      <c r="B19" s="8" t="s">
        <v>112</v>
      </c>
      <c r="C19" s="8" t="s">
        <v>279</v>
      </c>
      <c r="D19">
        <v>-0.44690000000000002</v>
      </c>
      <c r="E19">
        <v>0.13930000000000001</v>
      </c>
    </row>
    <row r="20" spans="1:5" x14ac:dyDescent="0.3">
      <c r="A20" s="8" t="s">
        <v>120</v>
      </c>
      <c r="B20" s="8" t="s">
        <v>112</v>
      </c>
      <c r="C20" s="8" t="s">
        <v>279</v>
      </c>
      <c r="D20">
        <v>0.3871</v>
      </c>
      <c r="E20">
        <v>7.8200000000000006E-2</v>
      </c>
    </row>
    <row r="21" spans="1:5" x14ac:dyDescent="0.3">
      <c r="A21" s="8" t="s">
        <v>121</v>
      </c>
      <c r="B21" s="8" t="s">
        <v>112</v>
      </c>
      <c r="C21" s="8" t="s">
        <v>279</v>
      </c>
      <c r="D21">
        <v>-0.1366</v>
      </c>
      <c r="E21">
        <v>0.12280000000000001</v>
      </c>
    </row>
    <row r="22" spans="1:5" x14ac:dyDescent="0.3">
      <c r="A22" s="8" t="s">
        <v>122</v>
      </c>
      <c r="B22" s="8" t="s">
        <v>112</v>
      </c>
      <c r="C22" s="8" t="s">
        <v>279</v>
      </c>
      <c r="D22">
        <v>-2.4247000000000001</v>
      </c>
      <c r="E22">
        <v>0.14779999999999999</v>
      </c>
    </row>
    <row r="23" spans="1:5" x14ac:dyDescent="0.3">
      <c r="A23" s="8" t="s">
        <v>123</v>
      </c>
      <c r="B23" s="8" t="s">
        <v>112</v>
      </c>
      <c r="C23" s="8" t="s">
        <v>279</v>
      </c>
      <c r="D23">
        <v>-0.81089999999999995</v>
      </c>
      <c r="E23">
        <v>0.14430000000000001</v>
      </c>
    </row>
    <row r="24" spans="1:5" x14ac:dyDescent="0.3">
      <c r="A24" s="8" t="s">
        <v>124</v>
      </c>
      <c r="B24" s="8" t="s">
        <v>112</v>
      </c>
      <c r="C24" s="8" t="s">
        <v>279</v>
      </c>
      <c r="D24">
        <v>0.1988</v>
      </c>
      <c r="E24">
        <v>8.1799999999999998E-2</v>
      </c>
    </row>
    <row r="25" spans="1:5" x14ac:dyDescent="0.3">
      <c r="A25" s="8" t="s">
        <v>125</v>
      </c>
      <c r="B25" s="8" t="s">
        <v>112</v>
      </c>
      <c r="C25" s="8" t="s">
        <v>279</v>
      </c>
      <c r="D25">
        <v>7.1199999999999999E-2</v>
      </c>
      <c r="E25">
        <v>7.8E-2</v>
      </c>
    </row>
    <row r="26" spans="1:5" x14ac:dyDescent="0.3">
      <c r="A26" s="8" t="s">
        <v>126</v>
      </c>
      <c r="B26" s="8" t="s">
        <v>112</v>
      </c>
      <c r="C26" s="8" t="s">
        <v>279</v>
      </c>
      <c r="D26">
        <v>-0.98270000000000002</v>
      </c>
      <c r="E26">
        <v>0.10580000000000001</v>
      </c>
    </row>
    <row r="27" spans="1:5" x14ac:dyDescent="0.3">
      <c r="A27" s="8" t="s">
        <v>127</v>
      </c>
      <c r="B27" s="8" t="s">
        <v>112</v>
      </c>
      <c r="C27" s="8" t="s">
        <v>279</v>
      </c>
      <c r="D27">
        <v>8.7999999999999995E-2</v>
      </c>
      <c r="E27">
        <v>8.0399999999999999E-2</v>
      </c>
    </row>
    <row r="28" spans="1:5" x14ac:dyDescent="0.3">
      <c r="A28" s="8" t="s">
        <v>61</v>
      </c>
      <c r="B28" s="8" t="s">
        <v>111</v>
      </c>
      <c r="C28" s="8" t="s">
        <v>280</v>
      </c>
      <c r="D28">
        <v>0.50339999999999996</v>
      </c>
      <c r="E28">
        <v>6.3E-2</v>
      </c>
    </row>
    <row r="29" spans="1:5" x14ac:dyDescent="0.3">
      <c r="A29" s="8" t="s">
        <v>62</v>
      </c>
      <c r="B29" s="8" t="s">
        <v>111</v>
      </c>
      <c r="C29" s="8" t="s">
        <v>280</v>
      </c>
      <c r="D29">
        <v>0.64029999999999998</v>
      </c>
      <c r="E29">
        <v>6.2799999999999995E-2</v>
      </c>
    </row>
    <row r="30" spans="1:5" x14ac:dyDescent="0.3">
      <c r="A30" s="8" t="s">
        <v>117</v>
      </c>
      <c r="B30" s="8" t="s">
        <v>111</v>
      </c>
      <c r="C30" s="8" t="s">
        <v>280</v>
      </c>
      <c r="D30">
        <v>0.52569999999999995</v>
      </c>
      <c r="E30">
        <v>7.5600000000000001E-2</v>
      </c>
    </row>
    <row r="31" spans="1:5" x14ac:dyDescent="0.3">
      <c r="A31" s="8" t="s">
        <v>118</v>
      </c>
      <c r="B31" s="8" t="s">
        <v>111</v>
      </c>
      <c r="C31" s="8" t="s">
        <v>280</v>
      </c>
      <c r="D31">
        <v>0.40600000000000003</v>
      </c>
      <c r="E31">
        <v>0.1055</v>
      </c>
    </row>
    <row r="32" spans="1:5" x14ac:dyDescent="0.3">
      <c r="A32" s="8" t="s">
        <v>119</v>
      </c>
      <c r="B32" s="8" t="s">
        <v>111</v>
      </c>
      <c r="C32" s="8" t="s">
        <v>280</v>
      </c>
      <c r="D32">
        <v>0.19839999999999999</v>
      </c>
      <c r="E32">
        <v>0.1021</v>
      </c>
    </row>
    <row r="33" spans="1:5" x14ac:dyDescent="0.3">
      <c r="A33" s="8" t="s">
        <v>120</v>
      </c>
      <c r="B33" s="8" t="s">
        <v>111</v>
      </c>
      <c r="C33" s="8" t="s">
        <v>280</v>
      </c>
      <c r="D33">
        <v>0.55169999999999997</v>
      </c>
      <c r="E33">
        <v>8.7900000000000006E-2</v>
      </c>
    </row>
    <row r="34" spans="1:5" x14ac:dyDescent="0.3">
      <c r="A34" s="8" t="s">
        <v>121</v>
      </c>
      <c r="B34" s="8" t="s">
        <v>111</v>
      </c>
      <c r="C34" s="8" t="s">
        <v>280</v>
      </c>
      <c r="D34">
        <v>0.36699999999999999</v>
      </c>
      <c r="E34">
        <v>9.5500000000000002E-2</v>
      </c>
    </row>
    <row r="35" spans="1:5" x14ac:dyDescent="0.3">
      <c r="A35" s="8" t="s">
        <v>122</v>
      </c>
      <c r="B35" s="8" t="s">
        <v>111</v>
      </c>
      <c r="C35" s="8" t="s">
        <v>280</v>
      </c>
      <c r="D35">
        <v>0.41099999999999998</v>
      </c>
      <c r="E35">
        <v>7.6600000000000001E-2</v>
      </c>
    </row>
    <row r="36" spans="1:5" x14ac:dyDescent="0.3">
      <c r="A36" s="8" t="s">
        <v>123</v>
      </c>
      <c r="B36" s="8" t="s">
        <v>111</v>
      </c>
      <c r="C36" s="8" t="s">
        <v>280</v>
      </c>
      <c r="D36">
        <v>0.47499999999999998</v>
      </c>
      <c r="E36">
        <v>8.2400000000000001E-2</v>
      </c>
    </row>
    <row r="37" spans="1:5" x14ac:dyDescent="0.3">
      <c r="A37" s="8" t="s">
        <v>124</v>
      </c>
      <c r="B37" s="8" t="s">
        <v>111</v>
      </c>
      <c r="C37" s="8" t="s">
        <v>280</v>
      </c>
      <c r="D37">
        <v>0.57950000000000002</v>
      </c>
      <c r="E37">
        <v>7.0800000000000002E-2</v>
      </c>
    </row>
    <row r="38" spans="1:5" x14ac:dyDescent="0.3">
      <c r="A38" s="8" t="s">
        <v>125</v>
      </c>
      <c r="B38" s="8" t="s">
        <v>111</v>
      </c>
      <c r="C38" s="8" t="s">
        <v>280</v>
      </c>
      <c r="D38">
        <v>0.37080000000000002</v>
      </c>
      <c r="E38">
        <v>7.1400000000000005E-2</v>
      </c>
    </row>
    <row r="39" spans="1:5" x14ac:dyDescent="0.3">
      <c r="A39" s="8" t="s">
        <v>126</v>
      </c>
      <c r="B39" s="8" t="s">
        <v>111</v>
      </c>
      <c r="C39" s="8" t="s">
        <v>280</v>
      </c>
      <c r="D39">
        <v>0.2034</v>
      </c>
      <c r="E39">
        <v>9.6600000000000005E-2</v>
      </c>
    </row>
    <row r="40" spans="1:5" x14ac:dyDescent="0.3">
      <c r="A40" s="8" t="s">
        <v>127</v>
      </c>
      <c r="B40" s="8" t="s">
        <v>111</v>
      </c>
      <c r="C40" s="8" t="s">
        <v>280</v>
      </c>
      <c r="D40">
        <v>0.31559999999999999</v>
      </c>
      <c r="E40">
        <v>8.8400000000000006E-2</v>
      </c>
    </row>
    <row r="41" spans="1:5" x14ac:dyDescent="0.3">
      <c r="A41" s="8" t="s">
        <v>61</v>
      </c>
      <c r="B41" s="8" t="s">
        <v>112</v>
      </c>
      <c r="C41" s="8" t="s">
        <v>280</v>
      </c>
      <c r="D41">
        <v>0.11070000000000001</v>
      </c>
      <c r="E41">
        <v>8.3500000000000005E-2</v>
      </c>
    </row>
    <row r="42" spans="1:5" x14ac:dyDescent="0.3">
      <c r="A42" s="8" t="s">
        <v>62</v>
      </c>
      <c r="B42" s="8" t="s">
        <v>112</v>
      </c>
      <c r="C42" s="8" t="s">
        <v>280</v>
      </c>
      <c r="D42">
        <v>0.36309999999999998</v>
      </c>
      <c r="E42">
        <v>9.2700000000000005E-2</v>
      </c>
    </row>
    <row r="43" spans="1:5" x14ac:dyDescent="0.3">
      <c r="A43" s="8" t="s">
        <v>117</v>
      </c>
      <c r="B43" s="8" t="s">
        <v>112</v>
      </c>
      <c r="C43" s="8" t="s">
        <v>280</v>
      </c>
      <c r="D43">
        <v>0.35439999999999999</v>
      </c>
      <c r="E43">
        <v>8.3000000000000004E-2</v>
      </c>
    </row>
    <row r="44" spans="1:5" x14ac:dyDescent="0.3">
      <c r="A44" s="8" t="s">
        <v>118</v>
      </c>
      <c r="B44" s="8" t="s">
        <v>112</v>
      </c>
      <c r="C44" s="8" t="s">
        <v>280</v>
      </c>
      <c r="D44">
        <v>0.1237</v>
      </c>
      <c r="E44">
        <v>0.17710000000000001</v>
      </c>
    </row>
    <row r="45" spans="1:5" x14ac:dyDescent="0.3">
      <c r="A45" s="8" t="s">
        <v>119</v>
      </c>
      <c r="B45" s="8" t="s">
        <v>112</v>
      </c>
      <c r="C45" s="8" t="s">
        <v>280</v>
      </c>
      <c r="D45">
        <v>-2.01E-2</v>
      </c>
      <c r="E45">
        <v>0.1169</v>
      </c>
    </row>
    <row r="46" spans="1:5" x14ac:dyDescent="0.3">
      <c r="A46" s="8" t="s">
        <v>120</v>
      </c>
      <c r="B46" s="8" t="s">
        <v>112</v>
      </c>
      <c r="C46" s="8" t="s">
        <v>280</v>
      </c>
      <c r="D46">
        <v>0.57640000000000002</v>
      </c>
      <c r="E46">
        <v>6.5000000000000002E-2</v>
      </c>
    </row>
    <row r="47" spans="1:5" x14ac:dyDescent="0.3">
      <c r="A47" s="8" t="s">
        <v>121</v>
      </c>
      <c r="B47" s="8" t="s">
        <v>112</v>
      </c>
      <c r="C47" s="8" t="s">
        <v>280</v>
      </c>
      <c r="D47">
        <v>0.23519999999999999</v>
      </c>
      <c r="E47">
        <v>0.1007</v>
      </c>
    </row>
    <row r="48" spans="1:5" x14ac:dyDescent="0.3">
      <c r="A48" s="8" t="s">
        <v>122</v>
      </c>
      <c r="B48" s="8" t="s">
        <v>112</v>
      </c>
      <c r="C48" s="8" t="s">
        <v>280</v>
      </c>
      <c r="D48">
        <v>8.6199999999999999E-2</v>
      </c>
      <c r="E48">
        <v>7.6300000000000007E-2</v>
      </c>
    </row>
    <row r="49" spans="1:5" x14ac:dyDescent="0.3">
      <c r="A49" s="8" t="s">
        <v>123</v>
      </c>
      <c r="B49" s="8" t="s">
        <v>112</v>
      </c>
      <c r="C49" s="8" t="s">
        <v>280</v>
      </c>
      <c r="D49">
        <v>-0.2145</v>
      </c>
      <c r="E49">
        <v>0.1182</v>
      </c>
    </row>
    <row r="50" spans="1:5" x14ac:dyDescent="0.3">
      <c r="A50" s="8" t="s">
        <v>124</v>
      </c>
      <c r="B50" s="8" t="s">
        <v>112</v>
      </c>
      <c r="C50" s="8" t="s">
        <v>280</v>
      </c>
      <c r="D50">
        <v>0.187</v>
      </c>
      <c r="E50">
        <v>8.2400000000000001E-2</v>
      </c>
    </row>
    <row r="51" spans="1:5" x14ac:dyDescent="0.3">
      <c r="A51" s="8" t="s">
        <v>125</v>
      </c>
      <c r="B51" s="8" t="s">
        <v>112</v>
      </c>
      <c r="C51" s="8" t="s">
        <v>280</v>
      </c>
      <c r="D51">
        <v>0.1037</v>
      </c>
      <c r="E51">
        <v>7.6600000000000001E-2</v>
      </c>
    </row>
    <row r="52" spans="1:5" x14ac:dyDescent="0.3">
      <c r="A52" s="8" t="s">
        <v>126</v>
      </c>
      <c r="B52" s="8" t="s">
        <v>112</v>
      </c>
      <c r="C52" s="8" t="s">
        <v>280</v>
      </c>
      <c r="D52">
        <v>-0.66300000000000003</v>
      </c>
      <c r="E52">
        <v>9.69E-2</v>
      </c>
    </row>
    <row r="53" spans="1:5" x14ac:dyDescent="0.3">
      <c r="A53" s="8" t="s">
        <v>127</v>
      </c>
      <c r="B53" s="8" t="s">
        <v>112</v>
      </c>
      <c r="C53" s="8" t="s">
        <v>280</v>
      </c>
      <c r="D53">
        <v>-0.21229999999999999</v>
      </c>
      <c r="E53">
        <v>9.2700000000000005E-2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CBA92-4647-45B6-9DA7-778F1E643E0C}">
  <sheetPr>
    <tabColor theme="6"/>
  </sheetPr>
  <dimension ref="A1:H65"/>
  <sheetViews>
    <sheetView topLeftCell="A34" workbookViewId="0">
      <selection activeCell="A2" sqref="A2:A14"/>
    </sheetView>
  </sheetViews>
  <sheetFormatPr defaultRowHeight="14.4" x14ac:dyDescent="0.3"/>
  <sheetData>
    <row r="1" spans="1:8" x14ac:dyDescent="0.3">
      <c r="A1" t="s">
        <v>68</v>
      </c>
    </row>
    <row r="2" spans="1:8" x14ac:dyDescent="0.3">
      <c r="A2" t="s">
        <v>75</v>
      </c>
    </row>
    <row r="3" spans="1:8" x14ac:dyDescent="0.3">
      <c r="A3" t="s">
        <v>76</v>
      </c>
    </row>
    <row r="4" spans="1:8" x14ac:dyDescent="0.3">
      <c r="A4" t="s">
        <v>72</v>
      </c>
    </row>
    <row r="5" spans="1:8" x14ac:dyDescent="0.3">
      <c r="B5" t="s">
        <v>82</v>
      </c>
      <c r="C5" t="s">
        <v>83</v>
      </c>
      <c r="D5" t="s">
        <v>84</v>
      </c>
      <c r="E5" t="s">
        <v>85</v>
      </c>
      <c r="F5" t="s">
        <v>86</v>
      </c>
      <c r="G5" t="s">
        <v>87</v>
      </c>
      <c r="H5" t="s">
        <v>88</v>
      </c>
    </row>
    <row r="6" spans="1:8" x14ac:dyDescent="0.3">
      <c r="A6" t="s">
        <v>89</v>
      </c>
      <c r="B6" t="s">
        <v>90</v>
      </c>
      <c r="C6" t="s">
        <v>90</v>
      </c>
      <c r="D6" t="s">
        <v>90</v>
      </c>
      <c r="E6" t="s">
        <v>91</v>
      </c>
      <c r="F6" t="s">
        <v>90</v>
      </c>
      <c r="G6" t="s">
        <v>92</v>
      </c>
      <c r="H6" t="s">
        <v>91</v>
      </c>
    </row>
    <row r="7" spans="1:8" x14ac:dyDescent="0.3">
      <c r="A7" t="s">
        <v>93</v>
      </c>
      <c r="B7">
        <v>0.45269999999999999</v>
      </c>
      <c r="C7">
        <v>4.4000000000000003E-3</v>
      </c>
      <c r="D7">
        <v>6.6100000000000006E-2</v>
      </c>
      <c r="E7">
        <v>1.4800000000000001E-2</v>
      </c>
      <c r="F7">
        <v>5.2299999999999999E-2</v>
      </c>
      <c r="G7">
        <v>0.1115</v>
      </c>
      <c r="H7">
        <v>5.1200000000000002E-2</v>
      </c>
    </row>
    <row r="8" spans="1:8" x14ac:dyDescent="0.3">
      <c r="A8" t="s">
        <v>94</v>
      </c>
      <c r="B8">
        <v>0.59230000000000005</v>
      </c>
      <c r="C8">
        <v>4.4999999999999997E-3</v>
      </c>
      <c r="D8">
        <v>6.6799999999999998E-2</v>
      </c>
      <c r="E8">
        <v>1.5800000000000002E-2</v>
      </c>
      <c r="F8">
        <v>4.9200000000000001E-2</v>
      </c>
      <c r="G8">
        <v>19969658117879.301</v>
      </c>
      <c r="H8">
        <v>5.9799999999999999E-2</v>
      </c>
    </row>
    <row r="9" spans="1:8" x14ac:dyDescent="0.3">
      <c r="A9" t="s">
        <v>95</v>
      </c>
      <c r="B9">
        <v>0.40849999999999997</v>
      </c>
      <c r="C9">
        <v>7.1000000000000004E-3</v>
      </c>
      <c r="D9">
        <v>8.4400000000000003E-2</v>
      </c>
      <c r="E9">
        <v>2.0199999999999999E-2</v>
      </c>
      <c r="F9">
        <v>6.2300000000000001E-2</v>
      </c>
      <c r="G9">
        <v>0.1608</v>
      </c>
      <c r="H9">
        <v>6.54E-2</v>
      </c>
    </row>
    <row r="10" spans="1:8" x14ac:dyDescent="0.3">
      <c r="A10" t="s">
        <v>96</v>
      </c>
      <c r="B10">
        <v>0.24379999999999999</v>
      </c>
      <c r="C10">
        <v>1.4200000000000001E-2</v>
      </c>
      <c r="D10">
        <v>0.1191</v>
      </c>
      <c r="E10">
        <v>2.69E-2</v>
      </c>
      <c r="F10">
        <v>8.14E-2</v>
      </c>
      <c r="G10">
        <v>73170054505849.203</v>
      </c>
      <c r="H10">
        <v>9.2200000000000004E-2</v>
      </c>
    </row>
    <row r="11" spans="1:8" x14ac:dyDescent="0.3">
      <c r="A11" t="s">
        <v>97</v>
      </c>
      <c r="B11">
        <v>0.26440000000000002</v>
      </c>
      <c r="C11">
        <v>9.5999999999999992E-3</v>
      </c>
      <c r="D11">
        <v>9.7799999999999998E-2</v>
      </c>
      <c r="E11">
        <v>2.1899999999999999E-2</v>
      </c>
      <c r="F11">
        <v>6.5100000000000005E-2</v>
      </c>
      <c r="G11">
        <v>23436388301264.602</v>
      </c>
      <c r="H11">
        <v>7.5800000000000006E-2</v>
      </c>
    </row>
    <row r="12" spans="1:8" x14ac:dyDescent="0.3">
      <c r="A12" t="s">
        <v>98</v>
      </c>
      <c r="B12">
        <v>0.49430000000000002</v>
      </c>
      <c r="C12">
        <v>8.6999999999999994E-3</v>
      </c>
      <c r="D12">
        <v>9.3299999999999994E-2</v>
      </c>
      <c r="E12">
        <v>2.1999999999999999E-2</v>
      </c>
      <c r="F12">
        <v>6.3E-2</v>
      </c>
      <c r="G12">
        <v>50456309511569.297</v>
      </c>
      <c r="H12">
        <v>7.2300000000000003E-2</v>
      </c>
    </row>
    <row r="13" spans="1:8" x14ac:dyDescent="0.3">
      <c r="A13" t="s">
        <v>99</v>
      </c>
      <c r="B13">
        <v>0.4602</v>
      </c>
      <c r="C13">
        <v>7.7999999999999996E-3</v>
      </c>
      <c r="D13">
        <v>8.8200000000000001E-2</v>
      </c>
      <c r="E13">
        <v>1.9699999999999999E-2</v>
      </c>
      <c r="F13">
        <v>6.2300000000000001E-2</v>
      </c>
      <c r="G13">
        <v>23467730654719.301</v>
      </c>
      <c r="H13">
        <v>7.8899999999999998E-2</v>
      </c>
    </row>
    <row r="14" spans="1:8" x14ac:dyDescent="0.3">
      <c r="A14" t="s">
        <v>100</v>
      </c>
      <c r="B14">
        <v>0.3387</v>
      </c>
      <c r="C14">
        <v>6.6E-3</v>
      </c>
      <c r="D14">
        <v>8.1100000000000005E-2</v>
      </c>
      <c r="E14">
        <v>1.8599999999999998E-2</v>
      </c>
      <c r="F14">
        <v>5.5800000000000002E-2</v>
      </c>
      <c r="G14">
        <v>0.13819999999999999</v>
      </c>
      <c r="H14">
        <v>8.1100000000000005E-2</v>
      </c>
    </row>
    <row r="15" spans="1:8" x14ac:dyDescent="0.3">
      <c r="A15" t="s">
        <v>101</v>
      </c>
      <c r="B15">
        <v>0.40139999999999998</v>
      </c>
      <c r="C15">
        <v>7.7000000000000002E-3</v>
      </c>
      <c r="D15">
        <v>8.7999999999999995E-2</v>
      </c>
      <c r="E15">
        <v>1.95E-2</v>
      </c>
      <c r="F15">
        <v>6.0199999999999997E-2</v>
      </c>
      <c r="G15">
        <v>24360138439106.301</v>
      </c>
      <c r="H15">
        <v>8.7999999999999995E-2</v>
      </c>
    </row>
    <row r="16" spans="1:8" x14ac:dyDescent="0.3">
      <c r="A16" t="s">
        <v>102</v>
      </c>
      <c r="B16">
        <v>0.52639999999999998</v>
      </c>
      <c r="C16">
        <v>5.7000000000000002E-3</v>
      </c>
      <c r="D16">
        <v>7.5200000000000003E-2</v>
      </c>
      <c r="E16">
        <v>1.66E-2</v>
      </c>
      <c r="F16">
        <v>5.7500000000000002E-2</v>
      </c>
      <c r="G16">
        <v>0.115</v>
      </c>
      <c r="H16">
        <v>7.5200000000000003E-2</v>
      </c>
    </row>
    <row r="17" spans="1:8" x14ac:dyDescent="0.3">
      <c r="A17" t="s">
        <v>103</v>
      </c>
      <c r="B17">
        <v>0.2384</v>
      </c>
      <c r="C17">
        <v>6.1999999999999998E-3</v>
      </c>
      <c r="D17">
        <v>7.85E-2</v>
      </c>
      <c r="E17">
        <v>1.84E-2</v>
      </c>
      <c r="F17">
        <v>5.1499999999999997E-2</v>
      </c>
      <c r="G17">
        <v>28280601129597.102</v>
      </c>
      <c r="H17">
        <v>0</v>
      </c>
    </row>
    <row r="18" spans="1:8" x14ac:dyDescent="0.3">
      <c r="A18" t="s">
        <v>104</v>
      </c>
      <c r="B18">
        <v>0.217</v>
      </c>
      <c r="C18">
        <v>9.1999999999999998E-3</v>
      </c>
      <c r="D18">
        <v>9.5799999999999996E-2</v>
      </c>
      <c r="E18">
        <v>2.1299999999999999E-2</v>
      </c>
      <c r="F18">
        <v>7.17E-2</v>
      </c>
      <c r="G18">
        <v>23235714800135.398</v>
      </c>
      <c r="H18">
        <v>7.4200000000000002E-2</v>
      </c>
    </row>
    <row r="19" spans="1:8" x14ac:dyDescent="0.3">
      <c r="A19" t="s">
        <v>105</v>
      </c>
      <c r="B19">
        <v>0.22850000000000001</v>
      </c>
      <c r="C19">
        <v>8.8000000000000005E-3</v>
      </c>
      <c r="D19">
        <v>9.3899999999999997E-2</v>
      </c>
      <c r="E19">
        <v>2.0899999999999998E-2</v>
      </c>
      <c r="F19">
        <v>6.7199999999999996E-2</v>
      </c>
      <c r="G19">
        <v>23304259609317.801</v>
      </c>
      <c r="H19">
        <v>7.2700000000000001E-2</v>
      </c>
    </row>
    <row r="20" spans="1:8" x14ac:dyDescent="0.3">
      <c r="A20" t="s">
        <v>106</v>
      </c>
      <c r="B20" t="s">
        <v>82</v>
      </c>
      <c r="C20" t="s">
        <v>83</v>
      </c>
      <c r="D20" t="s">
        <v>84</v>
      </c>
      <c r="E20" t="s">
        <v>85</v>
      </c>
      <c r="F20" t="s">
        <v>86</v>
      </c>
      <c r="G20" t="s">
        <v>87</v>
      </c>
      <c r="H20" t="s">
        <v>88</v>
      </c>
    </row>
    <row r="21" spans="1:8" x14ac:dyDescent="0.3">
      <c r="A21" t="s">
        <v>91</v>
      </c>
      <c r="B21" t="s">
        <v>90</v>
      </c>
      <c r="C21" t="s">
        <v>90</v>
      </c>
      <c r="D21" t="s">
        <v>90</v>
      </c>
      <c r="E21" t="s">
        <v>91</v>
      </c>
      <c r="F21" t="s">
        <v>90</v>
      </c>
      <c r="G21" t="s">
        <v>92</v>
      </c>
      <c r="H21" t="s">
        <v>91</v>
      </c>
    </row>
    <row r="22" spans="1:8" x14ac:dyDescent="0.3">
      <c r="A22" t="s">
        <v>107</v>
      </c>
      <c r="B22">
        <v>0.375</v>
      </c>
      <c r="C22">
        <v>7.3000000000000001E-3</v>
      </c>
      <c r="D22">
        <v>8.5199999999999998E-2</v>
      </c>
      <c r="E22">
        <v>1.95E-2</v>
      </c>
      <c r="F22">
        <v>6.0299999999999999E-2</v>
      </c>
      <c r="G22">
        <v>18047537697201.199</v>
      </c>
      <c r="H22">
        <v>6.5199999999999994E-2</v>
      </c>
    </row>
    <row r="23" spans="1:8" x14ac:dyDescent="0.3">
      <c r="A23" t="s">
        <v>108</v>
      </c>
      <c r="B23">
        <v>0.37359999999999999</v>
      </c>
      <c r="C23">
        <v>8.2000000000000007E-3</v>
      </c>
      <c r="D23">
        <v>8.8700000000000001E-2</v>
      </c>
      <c r="E23">
        <v>0.02</v>
      </c>
      <c r="F23">
        <v>6.2899999999999998E-2</v>
      </c>
      <c r="G23">
        <v>27224681864838.398</v>
      </c>
      <c r="H23">
        <v>7.1800000000000003E-2</v>
      </c>
    </row>
    <row r="24" spans="1:8" x14ac:dyDescent="0.3">
      <c r="B24" t="s">
        <v>60</v>
      </c>
    </row>
    <row r="25" spans="1:8" x14ac:dyDescent="0.3">
      <c r="A25" t="s">
        <v>109</v>
      </c>
      <c r="B25" t="s">
        <v>92</v>
      </c>
    </row>
    <row r="26" spans="1:8" x14ac:dyDescent="0.3">
      <c r="A26" t="s">
        <v>82</v>
      </c>
      <c r="B26">
        <v>0.37430000000000002</v>
      </c>
    </row>
    <row r="27" spans="1:8" x14ac:dyDescent="0.3">
      <c r="A27" t="s">
        <v>83</v>
      </c>
      <c r="B27">
        <v>7.7000000000000002E-3</v>
      </c>
    </row>
    <row r="28" spans="1:8" x14ac:dyDescent="0.3">
      <c r="A28" t="s">
        <v>84</v>
      </c>
      <c r="B28">
        <v>8.6800000000000002E-2</v>
      </c>
    </row>
    <row r="29" spans="1:8" x14ac:dyDescent="0.3">
      <c r="A29" t="s">
        <v>85</v>
      </c>
      <c r="B29">
        <v>1.9699999999999999E-2</v>
      </c>
    </row>
    <row r="30" spans="1:8" x14ac:dyDescent="0.3">
      <c r="A30" t="s">
        <v>86</v>
      </c>
      <c r="B30">
        <v>6.1499999999999999E-2</v>
      </c>
    </row>
    <row r="31" spans="1:8" x14ac:dyDescent="0.3">
      <c r="A31" t="s">
        <v>87</v>
      </c>
      <c r="B31">
        <v>22283142697649.102</v>
      </c>
    </row>
    <row r="32" spans="1:8" x14ac:dyDescent="0.3">
      <c r="A32" t="s">
        <v>88</v>
      </c>
      <c r="B32">
        <v>6.8199999999999997E-2</v>
      </c>
    </row>
    <row r="34" spans="1:8" x14ac:dyDescent="0.3">
      <c r="A34" t="s">
        <v>67</v>
      </c>
    </row>
    <row r="35" spans="1:8" x14ac:dyDescent="0.3">
      <c r="A35" t="s">
        <v>77</v>
      </c>
    </row>
    <row r="36" spans="1:8" x14ac:dyDescent="0.3">
      <c r="A36" t="s">
        <v>76</v>
      </c>
    </row>
    <row r="37" spans="1:8" x14ac:dyDescent="0.3">
      <c r="A37" t="s">
        <v>74</v>
      </c>
    </row>
    <row r="38" spans="1:8" x14ac:dyDescent="0.3">
      <c r="B38" t="s">
        <v>82</v>
      </c>
      <c r="C38" t="s">
        <v>83</v>
      </c>
      <c r="D38" t="s">
        <v>84</v>
      </c>
      <c r="E38" t="s">
        <v>85</v>
      </c>
      <c r="F38" t="s">
        <v>86</v>
      </c>
      <c r="G38" t="s">
        <v>87</v>
      </c>
      <c r="H38" t="s">
        <v>88</v>
      </c>
    </row>
    <row r="39" spans="1:8" x14ac:dyDescent="0.3">
      <c r="A39" t="s">
        <v>89</v>
      </c>
      <c r="B39" t="s">
        <v>91</v>
      </c>
      <c r="C39" t="s">
        <v>90</v>
      </c>
      <c r="D39" t="s">
        <v>90</v>
      </c>
      <c r="E39" t="s">
        <v>91</v>
      </c>
      <c r="F39" t="s">
        <v>90</v>
      </c>
      <c r="G39" t="s">
        <v>92</v>
      </c>
      <c r="H39" t="s">
        <v>91</v>
      </c>
    </row>
    <row r="40" spans="1:8" x14ac:dyDescent="0.3">
      <c r="A40" t="s">
        <v>93</v>
      </c>
      <c r="B40">
        <v>-0.16239999999999999</v>
      </c>
      <c r="C40">
        <v>9.1000000000000004E-3</v>
      </c>
      <c r="D40">
        <v>9.5500000000000002E-2</v>
      </c>
      <c r="E40">
        <v>2.5000000000000001E-2</v>
      </c>
      <c r="F40">
        <v>7.4300000000000005E-2</v>
      </c>
      <c r="G40">
        <v>0.14849999999999999</v>
      </c>
      <c r="H40">
        <v>7.3899999999999993E-2</v>
      </c>
    </row>
    <row r="41" spans="1:8" x14ac:dyDescent="0.3">
      <c r="A41" t="s">
        <v>94</v>
      </c>
      <c r="B41">
        <v>9.8199999999999996E-2</v>
      </c>
      <c r="C41">
        <v>1.2200000000000001E-2</v>
      </c>
      <c r="D41">
        <v>0.1103</v>
      </c>
      <c r="E41">
        <v>3.0200000000000001E-2</v>
      </c>
      <c r="F41">
        <v>8.5199999999999998E-2</v>
      </c>
      <c r="G41">
        <v>33474346802550.898</v>
      </c>
      <c r="H41">
        <v>9.8699999999999996E-2</v>
      </c>
    </row>
    <row r="42" spans="1:8" x14ac:dyDescent="0.3">
      <c r="A42" t="s">
        <v>95</v>
      </c>
      <c r="B42">
        <v>-0.41160000000000002</v>
      </c>
      <c r="C42">
        <v>1.4999999999999999E-2</v>
      </c>
      <c r="D42">
        <v>0.1227</v>
      </c>
      <c r="E42">
        <v>3.3599999999999998E-2</v>
      </c>
      <c r="F42">
        <v>9.8799999999999999E-2</v>
      </c>
      <c r="G42">
        <v>0.24859999999999999</v>
      </c>
      <c r="H42">
        <v>9.5000000000000001E-2</v>
      </c>
    </row>
    <row r="43" spans="1:8" x14ac:dyDescent="0.3">
      <c r="A43" t="s">
        <v>96</v>
      </c>
      <c r="B43">
        <v>-0.59499999999999997</v>
      </c>
      <c r="C43">
        <v>5.7099999999999998E-2</v>
      </c>
      <c r="D43">
        <v>0.23899999999999999</v>
      </c>
      <c r="E43">
        <v>6.1100000000000002E-2</v>
      </c>
      <c r="F43">
        <v>0.1837</v>
      </c>
      <c r="G43">
        <v>67801533903488.398</v>
      </c>
      <c r="H43">
        <v>0.18509999999999999</v>
      </c>
    </row>
    <row r="44" spans="1:8" x14ac:dyDescent="0.3">
      <c r="A44" t="s">
        <v>97</v>
      </c>
      <c r="B44">
        <v>-0.44690000000000002</v>
      </c>
      <c r="C44">
        <v>1.9400000000000001E-2</v>
      </c>
      <c r="D44">
        <v>0.13930000000000001</v>
      </c>
      <c r="E44">
        <v>3.6499999999999998E-2</v>
      </c>
      <c r="F44">
        <v>0.10009999999999999</v>
      </c>
      <c r="G44">
        <v>26704474416969.301</v>
      </c>
      <c r="H44">
        <v>0.1079</v>
      </c>
    </row>
    <row r="45" spans="1:8" x14ac:dyDescent="0.3">
      <c r="A45" t="s">
        <v>98</v>
      </c>
      <c r="B45">
        <v>0.3871</v>
      </c>
      <c r="C45">
        <v>6.1000000000000004E-3</v>
      </c>
      <c r="D45">
        <v>7.8200000000000006E-2</v>
      </c>
      <c r="E45">
        <v>2.0799999999999999E-2</v>
      </c>
      <c r="F45">
        <v>6.2700000000000006E-2</v>
      </c>
      <c r="G45">
        <v>0.12659999999999999</v>
      </c>
      <c r="H45">
        <v>6.0600000000000001E-2</v>
      </c>
    </row>
    <row r="46" spans="1:8" x14ac:dyDescent="0.3">
      <c r="A46" t="s">
        <v>99</v>
      </c>
      <c r="B46">
        <v>-0.1366</v>
      </c>
      <c r="C46">
        <v>1.5100000000000001E-2</v>
      </c>
      <c r="D46">
        <v>0.12280000000000001</v>
      </c>
      <c r="E46">
        <v>3.2899999999999999E-2</v>
      </c>
      <c r="F46">
        <v>9.3100000000000002E-2</v>
      </c>
      <c r="G46">
        <v>36763789283481.602</v>
      </c>
      <c r="H46">
        <v>0.10979999999999999</v>
      </c>
    </row>
    <row r="47" spans="1:8" x14ac:dyDescent="0.3">
      <c r="A47" t="s">
        <v>100</v>
      </c>
      <c r="B47">
        <v>-2.4247000000000001</v>
      </c>
      <c r="C47">
        <v>2.18E-2</v>
      </c>
      <c r="D47">
        <v>0.14779999999999999</v>
      </c>
      <c r="E47">
        <v>3.78E-2</v>
      </c>
      <c r="F47">
        <v>0.1263</v>
      </c>
      <c r="G47">
        <v>0.24049999999999999</v>
      </c>
      <c r="H47">
        <v>0.14779999999999999</v>
      </c>
    </row>
    <row r="48" spans="1:8" x14ac:dyDescent="0.3">
      <c r="A48" t="s">
        <v>101</v>
      </c>
      <c r="B48">
        <v>-0.81089999999999995</v>
      </c>
      <c r="C48">
        <v>2.0799999999999999E-2</v>
      </c>
      <c r="D48">
        <v>0.14430000000000001</v>
      </c>
      <c r="E48">
        <v>3.7199999999999997E-2</v>
      </c>
      <c r="F48">
        <v>0.114</v>
      </c>
      <c r="G48">
        <v>24163764389096.199</v>
      </c>
      <c r="H48">
        <v>0.14430000000000001</v>
      </c>
    </row>
    <row r="49" spans="1:8" x14ac:dyDescent="0.3">
      <c r="A49" t="s">
        <v>102</v>
      </c>
      <c r="B49">
        <v>0.1988</v>
      </c>
      <c r="C49">
        <v>6.7000000000000002E-3</v>
      </c>
      <c r="D49">
        <v>8.1799999999999998E-2</v>
      </c>
      <c r="E49">
        <v>2.1000000000000001E-2</v>
      </c>
      <c r="F49">
        <v>6.5600000000000006E-2</v>
      </c>
      <c r="G49">
        <v>0.1246</v>
      </c>
      <c r="H49">
        <v>8.1799999999999998E-2</v>
      </c>
    </row>
    <row r="50" spans="1:8" x14ac:dyDescent="0.3">
      <c r="A50" t="s">
        <v>103</v>
      </c>
      <c r="B50">
        <v>7.1199999999999999E-2</v>
      </c>
      <c r="C50">
        <v>6.1000000000000004E-3</v>
      </c>
      <c r="D50">
        <v>7.8E-2</v>
      </c>
      <c r="E50">
        <v>2.0199999999999999E-2</v>
      </c>
      <c r="F50">
        <v>5.8299999999999998E-2</v>
      </c>
      <c r="G50">
        <v>0.1113</v>
      </c>
      <c r="H50">
        <v>0</v>
      </c>
    </row>
    <row r="51" spans="1:8" x14ac:dyDescent="0.3">
      <c r="A51" t="s">
        <v>104</v>
      </c>
      <c r="B51">
        <v>-0.98270000000000002</v>
      </c>
      <c r="C51">
        <v>1.12E-2</v>
      </c>
      <c r="D51">
        <v>0.10580000000000001</v>
      </c>
      <c r="E51">
        <v>2.7099999999999999E-2</v>
      </c>
      <c r="F51">
        <v>8.6699999999999999E-2</v>
      </c>
      <c r="G51">
        <v>0.17760000000000001</v>
      </c>
      <c r="H51">
        <v>8.1900000000000001E-2</v>
      </c>
    </row>
    <row r="52" spans="1:8" x14ac:dyDescent="0.3">
      <c r="A52" t="s">
        <v>105</v>
      </c>
      <c r="B52">
        <v>8.7999999999999995E-2</v>
      </c>
      <c r="C52">
        <v>6.4999999999999997E-3</v>
      </c>
      <c r="D52">
        <v>8.0399999999999999E-2</v>
      </c>
      <c r="E52">
        <v>2.07E-2</v>
      </c>
      <c r="F52">
        <v>6.1400000000000003E-2</v>
      </c>
      <c r="G52">
        <v>0.125</v>
      </c>
      <c r="H52">
        <v>6.2300000000000001E-2</v>
      </c>
    </row>
    <row r="53" spans="1:8" x14ac:dyDescent="0.3">
      <c r="A53" t="s">
        <v>106</v>
      </c>
      <c r="B53" t="s">
        <v>82</v>
      </c>
      <c r="C53" t="s">
        <v>83</v>
      </c>
      <c r="D53" t="s">
        <v>84</v>
      </c>
      <c r="E53" t="s">
        <v>85</v>
      </c>
      <c r="F53" t="s">
        <v>86</v>
      </c>
      <c r="G53" t="s">
        <v>87</v>
      </c>
      <c r="H53" t="s">
        <v>88</v>
      </c>
    </row>
    <row r="54" spans="1:8" x14ac:dyDescent="0.3">
      <c r="A54" t="s">
        <v>91</v>
      </c>
      <c r="B54" t="s">
        <v>91</v>
      </c>
      <c r="C54" t="s">
        <v>90</v>
      </c>
      <c r="D54" t="s">
        <v>90</v>
      </c>
      <c r="E54" t="s">
        <v>91</v>
      </c>
      <c r="F54" t="s">
        <v>90</v>
      </c>
      <c r="G54" t="s">
        <v>92</v>
      </c>
      <c r="H54" t="s">
        <v>91</v>
      </c>
    </row>
    <row r="55" spans="1:8" x14ac:dyDescent="0.3">
      <c r="A55" t="s">
        <v>107</v>
      </c>
      <c r="B55">
        <v>-0.5675</v>
      </c>
      <c r="C55">
        <v>1.2500000000000001E-2</v>
      </c>
      <c r="D55">
        <v>0.1084</v>
      </c>
      <c r="E55">
        <v>2.8199999999999999E-2</v>
      </c>
      <c r="F55">
        <v>8.7499999999999994E-2</v>
      </c>
      <c r="G55">
        <v>3451966341299.6099</v>
      </c>
      <c r="H55">
        <v>8.7300000000000003E-2</v>
      </c>
    </row>
    <row r="56" spans="1:8" x14ac:dyDescent="0.3">
      <c r="A56" t="s">
        <v>108</v>
      </c>
      <c r="B56">
        <v>-0.1925</v>
      </c>
      <c r="C56">
        <v>1.9900000000000001E-2</v>
      </c>
      <c r="D56">
        <v>0.13120000000000001</v>
      </c>
      <c r="E56">
        <v>3.44E-2</v>
      </c>
      <c r="F56">
        <v>9.9599999999999994E-2</v>
      </c>
      <c r="G56">
        <v>27457357401081.699</v>
      </c>
      <c r="H56">
        <v>0.10630000000000001</v>
      </c>
    </row>
    <row r="57" spans="1:8" x14ac:dyDescent="0.3">
      <c r="B57" t="s">
        <v>60</v>
      </c>
    </row>
    <row r="58" spans="1:8" x14ac:dyDescent="0.3">
      <c r="A58" t="s">
        <v>109</v>
      </c>
      <c r="B58" t="s">
        <v>92</v>
      </c>
    </row>
    <row r="59" spans="1:8" x14ac:dyDescent="0.3">
      <c r="A59" t="s">
        <v>82</v>
      </c>
      <c r="B59">
        <v>-0.39439999999999997</v>
      </c>
    </row>
    <row r="60" spans="1:8" x14ac:dyDescent="0.3">
      <c r="A60" t="s">
        <v>83</v>
      </c>
      <c r="B60">
        <v>1.5900000000000001E-2</v>
      </c>
    </row>
    <row r="61" spans="1:8" x14ac:dyDescent="0.3">
      <c r="A61" t="s">
        <v>84</v>
      </c>
      <c r="B61">
        <v>0.11890000000000001</v>
      </c>
    </row>
    <row r="62" spans="1:8" x14ac:dyDescent="0.3">
      <c r="A62" t="s">
        <v>85</v>
      </c>
      <c r="B62">
        <v>3.1099999999999999E-2</v>
      </c>
    </row>
    <row r="63" spans="1:8" x14ac:dyDescent="0.3">
      <c r="A63" t="s">
        <v>86</v>
      </c>
      <c r="B63">
        <v>9.3100000000000002E-2</v>
      </c>
    </row>
    <row r="64" spans="1:8" x14ac:dyDescent="0.3">
      <c r="A64" t="s">
        <v>87</v>
      </c>
      <c r="B64">
        <v>14531377599660.6</v>
      </c>
    </row>
    <row r="65" spans="1:2" x14ac:dyDescent="0.3">
      <c r="A65" t="s">
        <v>88</v>
      </c>
      <c r="B65">
        <v>9.6100000000000005E-2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375D0-B4CC-4AEC-AED3-7338186F47F3}">
  <sheetPr>
    <tabColor theme="6"/>
  </sheetPr>
  <dimension ref="A1:H104"/>
  <sheetViews>
    <sheetView tabSelected="1" topLeftCell="A28" workbookViewId="0">
      <selection activeCell="A38" sqref="A38:A52"/>
    </sheetView>
  </sheetViews>
  <sheetFormatPr defaultRowHeight="14.4" x14ac:dyDescent="0.3"/>
  <sheetData>
    <row r="1" spans="1:8" x14ac:dyDescent="0.3">
      <c r="A1" t="s">
        <v>68</v>
      </c>
    </row>
    <row r="2" spans="1:8" x14ac:dyDescent="0.3">
      <c r="A2" t="s">
        <v>78</v>
      </c>
    </row>
    <row r="3" spans="1:8" x14ac:dyDescent="0.3">
      <c r="A3" t="s">
        <v>79</v>
      </c>
    </row>
    <row r="4" spans="1:8" x14ac:dyDescent="0.3">
      <c r="A4" t="s">
        <v>80</v>
      </c>
    </row>
    <row r="5" spans="1:8" x14ac:dyDescent="0.3">
      <c r="B5" t="s">
        <v>82</v>
      </c>
      <c r="C5" t="s">
        <v>83</v>
      </c>
      <c r="D5" t="s">
        <v>84</v>
      </c>
      <c r="E5" t="s">
        <v>85</v>
      </c>
      <c r="F5" t="s">
        <v>86</v>
      </c>
      <c r="G5" t="s">
        <v>87</v>
      </c>
      <c r="H5" t="s">
        <v>88</v>
      </c>
    </row>
    <row r="6" spans="1:8" x14ac:dyDescent="0.3">
      <c r="A6" t="s">
        <v>89</v>
      </c>
      <c r="B6" t="s">
        <v>90</v>
      </c>
      <c r="C6" t="s">
        <v>90</v>
      </c>
      <c r="D6" t="s">
        <v>90</v>
      </c>
      <c r="E6" t="s">
        <v>91</v>
      </c>
      <c r="F6" t="s">
        <v>90</v>
      </c>
      <c r="G6" t="s">
        <v>92</v>
      </c>
      <c r="H6" t="s">
        <v>91</v>
      </c>
    </row>
    <row r="7" spans="1:8" x14ac:dyDescent="0.3">
      <c r="A7" t="s">
        <v>93</v>
      </c>
      <c r="B7">
        <v>0.48259999999999997</v>
      </c>
      <c r="C7">
        <v>4.1000000000000003E-3</v>
      </c>
      <c r="D7">
        <v>6.4299999999999996E-2</v>
      </c>
      <c r="E7">
        <v>1.43E-2</v>
      </c>
      <c r="F7">
        <v>5.0599999999999999E-2</v>
      </c>
      <c r="G7">
        <v>0.1053</v>
      </c>
      <c r="H7">
        <v>4.9799999999999997E-2</v>
      </c>
    </row>
    <row r="8" spans="1:8" x14ac:dyDescent="0.3">
      <c r="A8" t="s">
        <v>94</v>
      </c>
      <c r="B8">
        <v>0.58560000000000001</v>
      </c>
      <c r="C8">
        <v>4.4999999999999997E-3</v>
      </c>
      <c r="D8">
        <v>6.7400000000000002E-2</v>
      </c>
      <c r="E8">
        <v>1.5900000000000001E-2</v>
      </c>
      <c r="F8">
        <v>4.7199999999999999E-2</v>
      </c>
      <c r="G8">
        <v>21796647952295.602</v>
      </c>
      <c r="H8">
        <v>6.0299999999999999E-2</v>
      </c>
    </row>
    <row r="9" spans="1:8" x14ac:dyDescent="0.3">
      <c r="A9" t="s">
        <v>95</v>
      </c>
      <c r="B9">
        <v>0.39910000000000001</v>
      </c>
      <c r="C9">
        <v>7.1999999999999998E-3</v>
      </c>
      <c r="D9">
        <v>8.5099999999999995E-2</v>
      </c>
      <c r="E9">
        <v>2.0400000000000001E-2</v>
      </c>
      <c r="F9">
        <v>6.54E-2</v>
      </c>
      <c r="G9">
        <v>0.1668</v>
      </c>
      <c r="H9">
        <v>6.59E-2</v>
      </c>
    </row>
    <row r="10" spans="1:8" x14ac:dyDescent="0.3">
      <c r="A10" t="s">
        <v>96</v>
      </c>
      <c r="B10">
        <v>0.1923</v>
      </c>
      <c r="C10">
        <v>1.5100000000000001E-2</v>
      </c>
      <c r="D10">
        <v>0.1231</v>
      </c>
      <c r="E10">
        <v>2.7799999999999998E-2</v>
      </c>
      <c r="F10">
        <v>8.5599999999999996E-2</v>
      </c>
      <c r="G10">
        <v>73529549776781.5</v>
      </c>
      <c r="H10">
        <v>9.5299999999999996E-2</v>
      </c>
    </row>
    <row r="11" spans="1:8" x14ac:dyDescent="0.3">
      <c r="A11" t="s">
        <v>97</v>
      </c>
      <c r="B11">
        <v>0.2157</v>
      </c>
      <c r="C11">
        <v>1.0200000000000001E-2</v>
      </c>
      <c r="D11">
        <v>0.10100000000000001</v>
      </c>
      <c r="E11">
        <v>2.2599999999999999E-2</v>
      </c>
      <c r="F11">
        <v>6.8199999999999997E-2</v>
      </c>
      <c r="G11">
        <v>24326314689747.602</v>
      </c>
      <c r="H11">
        <v>7.8200000000000006E-2</v>
      </c>
    </row>
    <row r="12" spans="1:8" x14ac:dyDescent="0.3">
      <c r="A12" t="s">
        <v>98</v>
      </c>
      <c r="B12">
        <v>0.51290000000000002</v>
      </c>
      <c r="C12">
        <v>8.3999999999999995E-3</v>
      </c>
      <c r="D12">
        <v>9.1600000000000001E-2</v>
      </c>
      <c r="E12">
        <v>2.1600000000000001E-2</v>
      </c>
      <c r="F12">
        <v>6.2799999999999995E-2</v>
      </c>
      <c r="G12">
        <v>49504993608894.398</v>
      </c>
      <c r="H12">
        <v>7.0999999999999994E-2</v>
      </c>
    </row>
    <row r="13" spans="1:8" x14ac:dyDescent="0.3">
      <c r="A13" t="s">
        <v>99</v>
      </c>
      <c r="B13">
        <v>0.30020000000000002</v>
      </c>
      <c r="C13">
        <v>1.01E-2</v>
      </c>
      <c r="D13">
        <v>0.1004</v>
      </c>
      <c r="E13">
        <v>2.24E-2</v>
      </c>
      <c r="F13">
        <v>7.5800000000000006E-2</v>
      </c>
      <c r="G13">
        <v>23937619277038</v>
      </c>
      <c r="H13">
        <v>8.9800000000000005E-2</v>
      </c>
    </row>
    <row r="14" spans="1:8" x14ac:dyDescent="0.3">
      <c r="A14" t="s">
        <v>100</v>
      </c>
      <c r="B14">
        <v>0.3211</v>
      </c>
      <c r="C14">
        <v>6.7999999999999996E-3</v>
      </c>
      <c r="D14">
        <v>8.2199999999999995E-2</v>
      </c>
      <c r="E14">
        <v>1.8800000000000001E-2</v>
      </c>
      <c r="F14">
        <v>5.57E-2</v>
      </c>
      <c r="G14">
        <v>0.13830000000000001</v>
      </c>
      <c r="H14">
        <v>8.2199999999999995E-2</v>
      </c>
    </row>
    <row r="15" spans="1:8" x14ac:dyDescent="0.3">
      <c r="A15" t="s">
        <v>101</v>
      </c>
      <c r="B15">
        <v>0.40439999999999998</v>
      </c>
      <c r="C15">
        <v>7.7000000000000002E-3</v>
      </c>
      <c r="D15">
        <v>8.77E-2</v>
      </c>
      <c r="E15">
        <v>1.95E-2</v>
      </c>
      <c r="F15">
        <v>6.2600000000000003E-2</v>
      </c>
      <c r="G15">
        <v>23499923984857.5</v>
      </c>
      <c r="H15">
        <v>8.77E-2</v>
      </c>
    </row>
    <row r="16" spans="1:8" x14ac:dyDescent="0.3">
      <c r="A16" t="s">
        <v>102</v>
      </c>
      <c r="B16">
        <v>0.56730000000000003</v>
      </c>
      <c r="C16">
        <v>5.1999999999999998E-3</v>
      </c>
      <c r="D16">
        <v>7.1900000000000006E-2</v>
      </c>
      <c r="E16">
        <v>1.5900000000000001E-2</v>
      </c>
      <c r="F16">
        <v>5.5300000000000002E-2</v>
      </c>
      <c r="G16">
        <v>0.1084</v>
      </c>
      <c r="H16">
        <v>7.1900000000000006E-2</v>
      </c>
    </row>
    <row r="17" spans="1:8" x14ac:dyDescent="0.3">
      <c r="A17" t="s">
        <v>103</v>
      </c>
      <c r="B17">
        <v>0.2697</v>
      </c>
      <c r="C17">
        <v>5.8999999999999999E-3</v>
      </c>
      <c r="D17">
        <v>7.6899999999999996E-2</v>
      </c>
      <c r="E17">
        <v>1.7999999999999999E-2</v>
      </c>
      <c r="F17">
        <v>4.7899999999999998E-2</v>
      </c>
      <c r="G17">
        <v>28816135153324.898</v>
      </c>
      <c r="H17">
        <v>0</v>
      </c>
    </row>
    <row r="18" spans="1:8" x14ac:dyDescent="0.3">
      <c r="A18" t="s">
        <v>104</v>
      </c>
      <c r="B18">
        <v>0.29170000000000001</v>
      </c>
      <c r="C18">
        <v>8.3000000000000001E-3</v>
      </c>
      <c r="D18">
        <v>9.11E-2</v>
      </c>
      <c r="E18">
        <v>2.0199999999999999E-2</v>
      </c>
      <c r="F18">
        <v>6.6600000000000006E-2</v>
      </c>
      <c r="G18">
        <v>21468833931831.5</v>
      </c>
      <c r="H18">
        <v>7.0499999999999993E-2</v>
      </c>
    </row>
    <row r="19" spans="1:8" x14ac:dyDescent="0.3">
      <c r="A19" t="s">
        <v>105</v>
      </c>
      <c r="B19">
        <v>0.18809999999999999</v>
      </c>
      <c r="C19">
        <v>9.2999999999999992E-3</v>
      </c>
      <c r="D19">
        <v>9.6299999999999997E-2</v>
      </c>
      <c r="E19">
        <v>2.1399999999999999E-2</v>
      </c>
      <c r="F19">
        <v>6.8400000000000002E-2</v>
      </c>
      <c r="G19">
        <v>23798583187411.301</v>
      </c>
      <c r="H19">
        <v>7.46E-2</v>
      </c>
    </row>
    <row r="20" spans="1:8" x14ac:dyDescent="0.3">
      <c r="A20" t="s">
        <v>106</v>
      </c>
      <c r="B20" t="s">
        <v>82</v>
      </c>
      <c r="C20" t="s">
        <v>83</v>
      </c>
      <c r="D20" t="s">
        <v>84</v>
      </c>
      <c r="E20" t="s">
        <v>85</v>
      </c>
      <c r="F20" t="s">
        <v>86</v>
      </c>
      <c r="G20" t="s">
        <v>87</v>
      </c>
      <c r="H20" t="s">
        <v>88</v>
      </c>
    </row>
    <row r="21" spans="1:8" x14ac:dyDescent="0.3">
      <c r="A21" t="s">
        <v>91</v>
      </c>
      <c r="B21" t="s">
        <v>90</v>
      </c>
      <c r="C21" t="s">
        <v>90</v>
      </c>
      <c r="D21" t="s">
        <v>90</v>
      </c>
      <c r="E21" t="s">
        <v>91</v>
      </c>
      <c r="F21" t="s">
        <v>90</v>
      </c>
      <c r="G21" t="s">
        <v>92</v>
      </c>
      <c r="H21" t="s">
        <v>91</v>
      </c>
    </row>
    <row r="22" spans="1:8" x14ac:dyDescent="0.3">
      <c r="A22" t="s">
        <v>107</v>
      </c>
      <c r="B22">
        <v>0.3952</v>
      </c>
      <c r="C22">
        <v>7.1000000000000004E-3</v>
      </c>
      <c r="D22">
        <v>8.3799999999999999E-2</v>
      </c>
      <c r="E22">
        <v>1.9199999999999998E-2</v>
      </c>
      <c r="F22">
        <v>5.9499999999999997E-2</v>
      </c>
      <c r="G22">
        <v>17612840954129.801</v>
      </c>
      <c r="H22">
        <v>6.4199999999999993E-2</v>
      </c>
    </row>
    <row r="23" spans="1:8" x14ac:dyDescent="0.3">
      <c r="A23" t="s">
        <v>108</v>
      </c>
      <c r="B23">
        <v>0.32740000000000002</v>
      </c>
      <c r="C23">
        <v>8.8999999999999999E-3</v>
      </c>
      <c r="D23">
        <v>9.2100000000000001E-2</v>
      </c>
      <c r="E23">
        <v>2.0799999999999999E-2</v>
      </c>
      <c r="F23">
        <v>6.6000000000000003E-2</v>
      </c>
      <c r="G23">
        <v>27898119147212.301</v>
      </c>
      <c r="H23">
        <v>7.4700000000000003E-2</v>
      </c>
    </row>
    <row r="24" spans="1:8" x14ac:dyDescent="0.3">
      <c r="B24" t="s">
        <v>60</v>
      </c>
    </row>
    <row r="25" spans="1:8" x14ac:dyDescent="0.3">
      <c r="A25" t="s">
        <v>109</v>
      </c>
      <c r="B25" t="s">
        <v>92</v>
      </c>
    </row>
    <row r="26" spans="1:8" x14ac:dyDescent="0.3">
      <c r="A26" t="s">
        <v>82</v>
      </c>
      <c r="B26">
        <v>0.3639</v>
      </c>
    </row>
    <row r="27" spans="1:8" x14ac:dyDescent="0.3">
      <c r="A27" t="s">
        <v>83</v>
      </c>
      <c r="B27">
        <v>7.9000000000000008E-3</v>
      </c>
    </row>
    <row r="28" spans="1:8" x14ac:dyDescent="0.3">
      <c r="A28" t="s">
        <v>84</v>
      </c>
      <c r="B28">
        <v>8.7599999999999997E-2</v>
      </c>
    </row>
    <row r="29" spans="1:8" x14ac:dyDescent="0.3">
      <c r="A29" t="s">
        <v>85</v>
      </c>
      <c r="B29">
        <v>1.9900000000000001E-2</v>
      </c>
    </row>
    <row r="30" spans="1:8" x14ac:dyDescent="0.3">
      <c r="A30" t="s">
        <v>86</v>
      </c>
      <c r="B30">
        <v>6.25E-2</v>
      </c>
    </row>
    <row r="31" spans="1:8" x14ac:dyDescent="0.3">
      <c r="A31" t="s">
        <v>87</v>
      </c>
      <c r="B31">
        <v>22359892427860.199</v>
      </c>
    </row>
    <row r="32" spans="1:8" x14ac:dyDescent="0.3">
      <c r="A32" t="s">
        <v>88</v>
      </c>
      <c r="B32">
        <v>6.9000000000000006E-2</v>
      </c>
    </row>
    <row r="34" spans="1:8" x14ac:dyDescent="0.3">
      <c r="A34" t="s">
        <v>67</v>
      </c>
    </row>
    <row r="35" spans="1:8" x14ac:dyDescent="0.3">
      <c r="A35" t="s">
        <v>347</v>
      </c>
    </row>
    <row r="36" spans="1:8" x14ac:dyDescent="0.3">
      <c r="A36" t="s">
        <v>348</v>
      </c>
    </row>
    <row r="37" spans="1:8" x14ac:dyDescent="0.3">
      <c r="A37" t="s">
        <v>81</v>
      </c>
    </row>
    <row r="38" spans="1:8" x14ac:dyDescent="0.3">
      <c r="B38" t="s">
        <v>82</v>
      </c>
      <c r="C38" t="s">
        <v>83</v>
      </c>
      <c r="D38" t="s">
        <v>84</v>
      </c>
      <c r="E38" t="s">
        <v>85</v>
      </c>
      <c r="F38" t="s">
        <v>86</v>
      </c>
      <c r="G38" t="s">
        <v>87</v>
      </c>
      <c r="H38" t="s">
        <v>88</v>
      </c>
    </row>
    <row r="39" spans="1:8" x14ac:dyDescent="0.3">
      <c r="A39" t="s">
        <v>89</v>
      </c>
      <c r="B39" t="s">
        <v>91</v>
      </c>
      <c r="C39" t="s">
        <v>90</v>
      </c>
      <c r="D39" t="s">
        <v>90</v>
      </c>
      <c r="E39" t="s">
        <v>91</v>
      </c>
      <c r="F39" t="s">
        <v>90</v>
      </c>
      <c r="G39" t="s">
        <v>92</v>
      </c>
      <c r="H39" t="s">
        <v>91</v>
      </c>
    </row>
    <row r="40" spans="1:8" x14ac:dyDescent="0.3">
      <c r="A40" t="s">
        <v>93</v>
      </c>
      <c r="B40">
        <v>-0.61619999999999997</v>
      </c>
      <c r="C40">
        <v>1.2699999999999999E-2</v>
      </c>
      <c r="D40">
        <v>0.11260000000000001</v>
      </c>
      <c r="E40">
        <v>2.9499999999999998E-2</v>
      </c>
      <c r="F40">
        <v>8.2500000000000004E-2</v>
      </c>
      <c r="G40">
        <v>0.1565</v>
      </c>
      <c r="H40">
        <v>8.72E-2</v>
      </c>
    </row>
    <row r="41" spans="1:8" x14ac:dyDescent="0.3">
      <c r="A41" t="s">
        <v>94</v>
      </c>
      <c r="B41">
        <v>0.35580000000000001</v>
      </c>
      <c r="C41">
        <v>8.6999999999999994E-3</v>
      </c>
      <c r="D41">
        <v>9.3299999999999994E-2</v>
      </c>
      <c r="E41">
        <v>2.5600000000000001E-2</v>
      </c>
      <c r="F41">
        <v>6.88E-2</v>
      </c>
      <c r="G41">
        <v>26883805728171.102</v>
      </c>
      <c r="H41">
        <v>8.3400000000000002E-2</v>
      </c>
    </row>
    <row r="42" spans="1:8" x14ac:dyDescent="0.3">
      <c r="A42" t="s">
        <v>95</v>
      </c>
      <c r="B42">
        <v>0.19270000000000001</v>
      </c>
      <c r="C42">
        <v>8.6E-3</v>
      </c>
      <c r="D42">
        <v>9.2799999999999994E-2</v>
      </c>
      <c r="E42">
        <v>2.5399999999999999E-2</v>
      </c>
      <c r="F42">
        <v>7.3099999999999998E-2</v>
      </c>
      <c r="G42">
        <v>0.1825</v>
      </c>
      <c r="H42">
        <v>7.1900000000000006E-2</v>
      </c>
    </row>
    <row r="43" spans="1:8" x14ac:dyDescent="0.3">
      <c r="A43" t="s">
        <v>96</v>
      </c>
      <c r="B43">
        <v>7.3499999999999996E-2</v>
      </c>
      <c r="C43">
        <v>3.32E-2</v>
      </c>
      <c r="D43">
        <v>0.18210000000000001</v>
      </c>
      <c r="E43">
        <v>4.6600000000000003E-2</v>
      </c>
      <c r="F43">
        <v>0.1154</v>
      </c>
      <c r="G43">
        <v>99847900960219</v>
      </c>
      <c r="H43">
        <v>0.1411</v>
      </c>
    </row>
    <row r="44" spans="1:8" x14ac:dyDescent="0.3">
      <c r="A44" t="s">
        <v>97</v>
      </c>
      <c r="B44">
        <v>-0.2954</v>
      </c>
      <c r="C44">
        <v>1.7399999999999999E-2</v>
      </c>
      <c r="D44">
        <v>0.1318</v>
      </c>
      <c r="E44">
        <v>3.4500000000000003E-2</v>
      </c>
      <c r="F44">
        <v>8.8099999999999998E-2</v>
      </c>
      <c r="G44">
        <v>27162805581363.801</v>
      </c>
      <c r="H44">
        <v>0.1021</v>
      </c>
    </row>
    <row r="45" spans="1:8" x14ac:dyDescent="0.3">
      <c r="A45" t="s">
        <v>98</v>
      </c>
      <c r="B45">
        <v>-0.86719999999999997</v>
      </c>
      <c r="C45">
        <v>1.8599999999999998E-2</v>
      </c>
      <c r="D45">
        <v>0.13650000000000001</v>
      </c>
      <c r="E45">
        <v>3.6299999999999999E-2</v>
      </c>
      <c r="F45">
        <v>0.1203</v>
      </c>
      <c r="G45">
        <v>0.24179999999999999</v>
      </c>
      <c r="H45">
        <v>0.1057</v>
      </c>
    </row>
    <row r="46" spans="1:8" x14ac:dyDescent="0.3">
      <c r="A46" t="s">
        <v>99</v>
      </c>
      <c r="B46">
        <v>-0.21679999999999999</v>
      </c>
      <c r="C46">
        <v>1.61E-2</v>
      </c>
      <c r="D46">
        <v>0.127</v>
      </c>
      <c r="E46">
        <v>3.4099999999999998E-2</v>
      </c>
      <c r="F46">
        <v>0.1075</v>
      </c>
      <c r="G46">
        <v>21890839788437.898</v>
      </c>
      <c r="H46">
        <v>0.11360000000000001</v>
      </c>
    </row>
    <row r="47" spans="1:8" x14ac:dyDescent="0.3">
      <c r="A47" t="s">
        <v>100</v>
      </c>
      <c r="B47">
        <v>-0.52629999999999999</v>
      </c>
      <c r="C47">
        <v>9.7000000000000003E-3</v>
      </c>
      <c r="D47">
        <v>9.8699999999999996E-2</v>
      </c>
      <c r="E47">
        <v>2.52E-2</v>
      </c>
      <c r="F47">
        <v>7.6300000000000007E-2</v>
      </c>
      <c r="G47">
        <v>0.1482</v>
      </c>
      <c r="H47">
        <v>9.8699999999999996E-2</v>
      </c>
    </row>
    <row r="48" spans="1:8" x14ac:dyDescent="0.3">
      <c r="A48" t="s">
        <v>101</v>
      </c>
      <c r="B48">
        <v>-3.3451</v>
      </c>
      <c r="C48">
        <v>0.05</v>
      </c>
      <c r="D48">
        <v>0.2235</v>
      </c>
      <c r="E48">
        <v>5.7700000000000001E-2</v>
      </c>
      <c r="F48">
        <v>0.19900000000000001</v>
      </c>
      <c r="G48">
        <v>15149224863321.801</v>
      </c>
      <c r="H48">
        <v>0.2235</v>
      </c>
    </row>
    <row r="49" spans="1:8" x14ac:dyDescent="0.3">
      <c r="A49" t="s">
        <v>102</v>
      </c>
      <c r="B49">
        <v>-2.0577999999999999</v>
      </c>
      <c r="C49">
        <v>2.5499999999999998E-2</v>
      </c>
      <c r="D49">
        <v>0.1598</v>
      </c>
      <c r="E49">
        <v>4.1000000000000002E-2</v>
      </c>
      <c r="F49">
        <v>0.14599999999999999</v>
      </c>
      <c r="G49">
        <v>0.30780000000000002</v>
      </c>
      <c r="H49">
        <v>0.1598</v>
      </c>
    </row>
    <row r="50" spans="1:8" x14ac:dyDescent="0.3">
      <c r="A50" t="s">
        <v>103</v>
      </c>
      <c r="B50">
        <v>-0.69089999999999996</v>
      </c>
      <c r="C50">
        <v>1.11E-2</v>
      </c>
      <c r="D50">
        <v>0.1053</v>
      </c>
      <c r="E50">
        <v>2.7300000000000001E-2</v>
      </c>
      <c r="F50">
        <v>8.4199999999999997E-2</v>
      </c>
      <c r="G50">
        <v>0.1615</v>
      </c>
      <c r="H50">
        <v>0</v>
      </c>
    </row>
    <row r="51" spans="1:8" x14ac:dyDescent="0.3">
      <c r="A51" t="s">
        <v>104</v>
      </c>
      <c r="B51">
        <v>-7.2370999999999999</v>
      </c>
      <c r="C51">
        <v>4.65E-2</v>
      </c>
      <c r="D51">
        <v>0.21560000000000001</v>
      </c>
      <c r="E51">
        <v>5.5199999999999999E-2</v>
      </c>
      <c r="F51">
        <v>0.1958</v>
      </c>
      <c r="G51">
        <v>0.37819999999999998</v>
      </c>
      <c r="H51">
        <v>0.16700000000000001</v>
      </c>
    </row>
    <row r="52" spans="1:8" x14ac:dyDescent="0.3">
      <c r="A52" t="s">
        <v>105</v>
      </c>
      <c r="B52">
        <v>-5.5414000000000003</v>
      </c>
      <c r="C52">
        <v>4.6399999999999997E-2</v>
      </c>
      <c r="D52">
        <v>0.21529999999999999</v>
      </c>
      <c r="E52">
        <v>5.5399999999999998E-2</v>
      </c>
      <c r="F52">
        <v>0.2011</v>
      </c>
      <c r="G52">
        <v>0.39850000000000002</v>
      </c>
      <c r="H52">
        <v>0.1668</v>
      </c>
    </row>
    <row r="54" spans="1:8" x14ac:dyDescent="0.3">
      <c r="A54" t="s">
        <v>106</v>
      </c>
      <c r="B54" t="s">
        <v>82</v>
      </c>
      <c r="C54" t="s">
        <v>83</v>
      </c>
      <c r="D54" t="s">
        <v>84</v>
      </c>
      <c r="E54" t="s">
        <v>85</v>
      </c>
      <c r="F54" t="s">
        <v>86</v>
      </c>
      <c r="G54" t="s">
        <v>87</v>
      </c>
      <c r="H54" t="s">
        <v>88</v>
      </c>
    </row>
    <row r="55" spans="1:8" x14ac:dyDescent="0.3">
      <c r="A55" t="s">
        <v>91</v>
      </c>
      <c r="B55" t="s">
        <v>91</v>
      </c>
      <c r="C55" t="s">
        <v>90</v>
      </c>
      <c r="D55" t="s">
        <v>90</v>
      </c>
      <c r="E55" t="s">
        <v>91</v>
      </c>
      <c r="F55" t="s">
        <v>90</v>
      </c>
      <c r="G55" t="s">
        <v>92</v>
      </c>
      <c r="H55" t="s">
        <v>91</v>
      </c>
    </row>
    <row r="56" spans="1:8" x14ac:dyDescent="0.3">
      <c r="A56" t="s">
        <v>107</v>
      </c>
      <c r="B56">
        <v>-2.0760000000000001</v>
      </c>
      <c r="C56">
        <v>2.4299999999999999E-2</v>
      </c>
      <c r="D56">
        <v>0.1474</v>
      </c>
      <c r="E56">
        <v>3.8300000000000001E-2</v>
      </c>
      <c r="F56">
        <v>0.1278</v>
      </c>
      <c r="G56">
        <v>2164174980474.75</v>
      </c>
      <c r="H56">
        <v>0.1181</v>
      </c>
    </row>
    <row r="57" spans="1:8" x14ac:dyDescent="0.3">
      <c r="A57" t="s">
        <v>108</v>
      </c>
      <c r="B57">
        <v>-1.0401</v>
      </c>
      <c r="C57">
        <v>2.24E-2</v>
      </c>
      <c r="D57">
        <v>0.14369999999999999</v>
      </c>
      <c r="E57">
        <v>3.7600000000000001E-2</v>
      </c>
      <c r="F57">
        <v>0.1106</v>
      </c>
      <c r="G57">
        <v>29297558676365.398</v>
      </c>
      <c r="H57">
        <v>0.1157</v>
      </c>
    </row>
    <row r="58" spans="1:8" x14ac:dyDescent="0.3">
      <c r="B58" t="s">
        <v>60</v>
      </c>
    </row>
    <row r="59" spans="1:8" x14ac:dyDescent="0.3">
      <c r="A59" t="s">
        <v>109</v>
      </c>
      <c r="B59" t="s">
        <v>92</v>
      </c>
    </row>
    <row r="60" spans="1:8" x14ac:dyDescent="0.3">
      <c r="A60" t="s">
        <v>82</v>
      </c>
      <c r="B60">
        <v>-1.5979000000000001</v>
      </c>
    </row>
    <row r="61" spans="1:8" x14ac:dyDescent="0.3">
      <c r="A61" t="s">
        <v>83</v>
      </c>
      <c r="B61">
        <v>2.3400000000000001E-2</v>
      </c>
    </row>
    <row r="62" spans="1:8" x14ac:dyDescent="0.3">
      <c r="A62" t="s">
        <v>84</v>
      </c>
      <c r="B62">
        <v>0.1457</v>
      </c>
    </row>
    <row r="63" spans="1:8" x14ac:dyDescent="0.3">
      <c r="A63" t="s">
        <v>85</v>
      </c>
      <c r="B63">
        <v>3.7999999999999999E-2</v>
      </c>
    </row>
    <row r="64" spans="1:8" x14ac:dyDescent="0.3">
      <c r="A64" t="s">
        <v>86</v>
      </c>
      <c r="B64">
        <v>0.11990000000000001</v>
      </c>
    </row>
    <row r="65" spans="1:8" x14ac:dyDescent="0.3">
      <c r="A65" t="s">
        <v>87</v>
      </c>
      <c r="B65">
        <v>14687275147808.9</v>
      </c>
    </row>
    <row r="66" spans="1:8" x14ac:dyDescent="0.3">
      <c r="A66" t="s">
        <v>88</v>
      </c>
      <c r="B66">
        <v>0.11700000000000001</v>
      </c>
    </row>
    <row r="68" spans="1:8" x14ac:dyDescent="0.3">
      <c r="A68" s="2" t="s">
        <v>275</v>
      </c>
    </row>
    <row r="69" spans="1:8" x14ac:dyDescent="0.3">
      <c r="A69" t="s">
        <v>273</v>
      </c>
    </row>
    <row r="70" spans="1:8" x14ac:dyDescent="0.3">
      <c r="A70" t="s">
        <v>274</v>
      </c>
    </row>
    <row r="71" spans="1:8" x14ac:dyDescent="0.3">
      <c r="A71" t="s">
        <v>132</v>
      </c>
    </row>
    <row r="72" spans="1:8" x14ac:dyDescent="0.3">
      <c r="A72" t="s">
        <v>133</v>
      </c>
    </row>
    <row r="73" spans="1:8" x14ac:dyDescent="0.3">
      <c r="A73" t="s">
        <v>93</v>
      </c>
      <c r="B73">
        <v>0.46260000000000001</v>
      </c>
      <c r="C73">
        <v>4.3E-3</v>
      </c>
      <c r="D73">
        <v>6.5500000000000003E-2</v>
      </c>
      <c r="E73">
        <v>1.46E-2</v>
      </c>
      <c r="F73">
        <v>5.0299999999999997E-2</v>
      </c>
      <c r="G73">
        <v>0.1008</v>
      </c>
      <c r="H73">
        <v>5.0700000000000002E-2</v>
      </c>
    </row>
    <row r="74" spans="1:8" x14ac:dyDescent="0.3">
      <c r="A74" t="s">
        <v>94</v>
      </c>
      <c r="B74">
        <v>0.6593</v>
      </c>
      <c r="C74">
        <v>3.7000000000000002E-3</v>
      </c>
      <c r="D74">
        <v>6.1100000000000002E-2</v>
      </c>
      <c r="E74">
        <v>1.4500000000000001E-2</v>
      </c>
      <c r="F74">
        <v>4.2500000000000003E-2</v>
      </c>
      <c r="G74">
        <v>18358954250315.199</v>
      </c>
      <c r="H74">
        <v>5.4699999999999999E-2</v>
      </c>
    </row>
    <row r="75" spans="1:8" x14ac:dyDescent="0.3">
      <c r="A75" t="s">
        <v>95</v>
      </c>
      <c r="B75">
        <v>0.52610000000000001</v>
      </c>
      <c r="C75">
        <v>5.7000000000000002E-3</v>
      </c>
      <c r="D75">
        <v>7.5600000000000001E-2</v>
      </c>
      <c r="E75">
        <v>1.8100000000000002E-2</v>
      </c>
      <c r="F75">
        <v>5.8299999999999998E-2</v>
      </c>
      <c r="G75">
        <v>0.14699999999999999</v>
      </c>
      <c r="H75">
        <v>5.8500000000000003E-2</v>
      </c>
    </row>
    <row r="76" spans="1:8" x14ac:dyDescent="0.3">
      <c r="A76" t="s">
        <v>96</v>
      </c>
      <c r="B76">
        <v>0.37430000000000002</v>
      </c>
      <c r="C76">
        <v>1.17E-2</v>
      </c>
      <c r="D76">
        <v>0.10829999999999999</v>
      </c>
      <c r="E76">
        <v>2.4500000000000001E-2</v>
      </c>
      <c r="F76">
        <v>7.9299999999999995E-2</v>
      </c>
      <c r="G76">
        <v>63464400729867.703</v>
      </c>
      <c r="H76">
        <v>8.3900000000000002E-2</v>
      </c>
    </row>
    <row r="77" spans="1:8" x14ac:dyDescent="0.3">
      <c r="A77" t="s">
        <v>97</v>
      </c>
      <c r="B77">
        <v>0.1636</v>
      </c>
      <c r="C77">
        <v>1.09E-2</v>
      </c>
      <c r="D77">
        <v>0.1043</v>
      </c>
      <c r="E77">
        <v>2.3300000000000001E-2</v>
      </c>
      <c r="F77">
        <v>7.17E-2</v>
      </c>
      <c r="G77">
        <v>20231664131358.398</v>
      </c>
      <c r="H77">
        <v>8.0799999999999997E-2</v>
      </c>
    </row>
    <row r="78" spans="1:8" x14ac:dyDescent="0.3">
      <c r="A78" t="s">
        <v>98</v>
      </c>
      <c r="B78">
        <v>0.55520000000000003</v>
      </c>
      <c r="C78">
        <v>7.7000000000000002E-3</v>
      </c>
      <c r="D78">
        <v>8.7499999999999994E-2</v>
      </c>
      <c r="E78">
        <v>2.06E-2</v>
      </c>
      <c r="F78">
        <v>5.7299999999999997E-2</v>
      </c>
      <c r="G78">
        <v>47618900852121.297</v>
      </c>
      <c r="H78">
        <v>6.7799999999999999E-2</v>
      </c>
    </row>
    <row r="79" spans="1:8" x14ac:dyDescent="0.3">
      <c r="A79" t="s">
        <v>99</v>
      </c>
      <c r="B79">
        <v>0.46750000000000003</v>
      </c>
      <c r="C79">
        <v>7.7000000000000002E-3</v>
      </c>
      <c r="D79">
        <v>8.7599999999999997E-2</v>
      </c>
      <c r="E79">
        <v>1.9599999999999999E-2</v>
      </c>
      <c r="F79">
        <v>0.06</v>
      </c>
      <c r="G79">
        <v>24401407681556.5</v>
      </c>
      <c r="H79">
        <v>7.8299999999999995E-2</v>
      </c>
    </row>
    <row r="80" spans="1:8" x14ac:dyDescent="0.3">
      <c r="A80" t="s">
        <v>100</v>
      </c>
      <c r="B80">
        <v>0.38100000000000001</v>
      </c>
      <c r="C80">
        <v>6.1999999999999998E-3</v>
      </c>
      <c r="D80">
        <v>7.85E-2</v>
      </c>
      <c r="E80">
        <v>1.7999999999999999E-2</v>
      </c>
      <c r="F80">
        <v>5.2600000000000001E-2</v>
      </c>
      <c r="G80">
        <v>0.1263</v>
      </c>
      <c r="H80">
        <v>7.85E-2</v>
      </c>
    </row>
    <row r="81" spans="1:8" x14ac:dyDescent="0.3">
      <c r="A81" t="s">
        <v>101</v>
      </c>
      <c r="B81">
        <v>0.49180000000000001</v>
      </c>
      <c r="C81">
        <v>6.6E-3</v>
      </c>
      <c r="D81">
        <v>8.1000000000000003E-2</v>
      </c>
      <c r="E81">
        <v>1.7999999999999999E-2</v>
      </c>
      <c r="F81">
        <v>5.7799999999999997E-2</v>
      </c>
      <c r="G81">
        <v>19233796588734.602</v>
      </c>
      <c r="H81">
        <v>8.1000000000000003E-2</v>
      </c>
    </row>
    <row r="82" spans="1:8" x14ac:dyDescent="0.3">
      <c r="A82" t="s">
        <v>102</v>
      </c>
      <c r="B82">
        <v>0.6038</v>
      </c>
      <c r="C82">
        <v>4.7000000000000002E-3</v>
      </c>
      <c r="D82">
        <v>6.88E-2</v>
      </c>
      <c r="E82">
        <v>1.52E-2</v>
      </c>
      <c r="F82">
        <v>4.7800000000000002E-2</v>
      </c>
      <c r="G82">
        <v>9.3399999999999997E-2</v>
      </c>
      <c r="H82">
        <v>6.88E-2</v>
      </c>
    </row>
    <row r="83" spans="1:8" x14ac:dyDescent="0.3">
      <c r="A83" t="s">
        <v>103</v>
      </c>
      <c r="B83">
        <v>0.34360000000000002</v>
      </c>
      <c r="C83">
        <v>5.3E-3</v>
      </c>
      <c r="D83">
        <v>7.2900000000000006E-2</v>
      </c>
      <c r="E83">
        <v>1.7100000000000001E-2</v>
      </c>
      <c r="F83">
        <v>4.5199999999999997E-2</v>
      </c>
      <c r="G83">
        <v>26634551423097.199</v>
      </c>
      <c r="H83">
        <v>0</v>
      </c>
    </row>
    <row r="84" spans="1:8" x14ac:dyDescent="0.3">
      <c r="A84" t="s">
        <v>104</v>
      </c>
      <c r="B84">
        <v>0.23380000000000001</v>
      </c>
      <c r="C84">
        <v>8.9999999999999993E-3</v>
      </c>
      <c r="D84">
        <v>9.4700000000000006E-2</v>
      </c>
      <c r="E84">
        <v>2.1000000000000001E-2</v>
      </c>
      <c r="F84">
        <v>7.2400000000000006E-2</v>
      </c>
      <c r="G84">
        <v>17558919881869.699</v>
      </c>
      <c r="H84">
        <v>7.3400000000000007E-2</v>
      </c>
    </row>
    <row r="85" spans="1:8" x14ac:dyDescent="0.3">
      <c r="A85" t="s">
        <v>105</v>
      </c>
      <c r="B85">
        <v>0.34520000000000001</v>
      </c>
      <c r="C85">
        <v>7.4999999999999997E-3</v>
      </c>
      <c r="D85">
        <v>8.6499999999999994E-2</v>
      </c>
      <c r="E85">
        <v>1.9199999999999998E-2</v>
      </c>
      <c r="F85">
        <v>6.6000000000000003E-2</v>
      </c>
      <c r="G85">
        <v>19719783080240.602</v>
      </c>
      <c r="H85">
        <v>6.7000000000000004E-2</v>
      </c>
    </row>
    <row r="87" spans="1:8" x14ac:dyDescent="0.3">
      <c r="A87" s="2" t="s">
        <v>278</v>
      </c>
    </row>
    <row r="88" spans="1:8" x14ac:dyDescent="0.3">
      <c r="A88" t="s">
        <v>276</v>
      </c>
    </row>
    <row r="89" spans="1:8" x14ac:dyDescent="0.3">
      <c r="A89" t="s">
        <v>277</v>
      </c>
    </row>
    <row r="90" spans="1:8" x14ac:dyDescent="0.3">
      <c r="A90" t="s">
        <v>150</v>
      </c>
    </row>
    <row r="91" spans="1:8" x14ac:dyDescent="0.3">
      <c r="A91" t="s">
        <v>151</v>
      </c>
    </row>
    <row r="92" spans="1:8" x14ac:dyDescent="0.3">
      <c r="A92" t="s">
        <v>93</v>
      </c>
      <c r="B92">
        <v>8.8800000000000004E-2</v>
      </c>
      <c r="C92">
        <v>7.1000000000000004E-3</v>
      </c>
      <c r="D92">
        <v>8.4500000000000006E-2</v>
      </c>
      <c r="E92">
        <v>2.2200000000000001E-2</v>
      </c>
      <c r="F92">
        <v>6.6000000000000003E-2</v>
      </c>
      <c r="G92">
        <v>0.1399</v>
      </c>
      <c r="H92">
        <v>6.5500000000000003E-2</v>
      </c>
    </row>
    <row r="93" spans="1:8" x14ac:dyDescent="0.3">
      <c r="A93" t="s">
        <v>94</v>
      </c>
      <c r="B93">
        <v>0.34060000000000001</v>
      </c>
      <c r="C93">
        <v>8.8999999999999999E-3</v>
      </c>
      <c r="D93">
        <v>9.4299999999999995E-2</v>
      </c>
      <c r="E93">
        <v>2.5899999999999999E-2</v>
      </c>
      <c r="F93">
        <v>6.6400000000000001E-2</v>
      </c>
      <c r="G93">
        <v>31776220023623.5</v>
      </c>
      <c r="H93">
        <v>8.4400000000000003E-2</v>
      </c>
    </row>
    <row r="94" spans="1:8" x14ac:dyDescent="0.3">
      <c r="A94" t="s">
        <v>95</v>
      </c>
      <c r="B94">
        <v>0.24310000000000001</v>
      </c>
      <c r="C94">
        <v>8.0999999999999996E-3</v>
      </c>
      <c r="D94">
        <v>8.9800000000000005E-2</v>
      </c>
      <c r="E94">
        <v>2.46E-2</v>
      </c>
      <c r="F94">
        <v>6.7500000000000004E-2</v>
      </c>
      <c r="G94">
        <v>0.1721</v>
      </c>
      <c r="H94">
        <v>6.9599999999999995E-2</v>
      </c>
    </row>
    <row r="95" spans="1:8" x14ac:dyDescent="0.3">
      <c r="A95" t="s">
        <v>96</v>
      </c>
      <c r="B95">
        <v>0.13059999999999999</v>
      </c>
      <c r="C95">
        <v>3.1099999999999999E-2</v>
      </c>
      <c r="D95">
        <v>0.1764</v>
      </c>
      <c r="E95">
        <v>4.5100000000000001E-2</v>
      </c>
      <c r="F95">
        <v>0.10929999999999999</v>
      </c>
      <c r="G95">
        <v>90408735142764.094</v>
      </c>
      <c r="H95">
        <v>0.13669999999999999</v>
      </c>
    </row>
    <row r="96" spans="1:8" x14ac:dyDescent="0.3">
      <c r="A96" t="s">
        <v>97</v>
      </c>
      <c r="B96">
        <v>-6.0699999999999997E-2</v>
      </c>
      <c r="C96">
        <v>1.4200000000000001E-2</v>
      </c>
      <c r="D96">
        <v>0.1192</v>
      </c>
      <c r="E96">
        <v>3.1300000000000001E-2</v>
      </c>
      <c r="F96">
        <v>7.7899999999999997E-2</v>
      </c>
      <c r="G96">
        <v>30325890425350.898</v>
      </c>
      <c r="H96">
        <v>9.2399999999999996E-2</v>
      </c>
    </row>
    <row r="97" spans="1:8" x14ac:dyDescent="0.3">
      <c r="A97" t="s">
        <v>98</v>
      </c>
      <c r="B97">
        <v>0.50980000000000003</v>
      </c>
      <c r="C97">
        <v>4.8999999999999998E-3</v>
      </c>
      <c r="D97">
        <v>6.9900000000000004E-2</v>
      </c>
      <c r="E97">
        <v>1.8599999999999998E-2</v>
      </c>
      <c r="F97">
        <v>5.45E-2</v>
      </c>
      <c r="G97">
        <v>0.1132</v>
      </c>
      <c r="H97">
        <v>5.4199999999999998E-2</v>
      </c>
    </row>
    <row r="98" spans="1:8" x14ac:dyDescent="0.3">
      <c r="A98" t="s">
        <v>99</v>
      </c>
      <c r="B98">
        <v>0.20369999999999999</v>
      </c>
      <c r="C98">
        <v>1.06E-2</v>
      </c>
      <c r="D98">
        <v>0.1028</v>
      </c>
      <c r="E98">
        <v>2.76E-2</v>
      </c>
      <c r="F98">
        <v>7.2499999999999995E-2</v>
      </c>
      <c r="G98">
        <v>36051479606159</v>
      </c>
      <c r="H98">
        <v>9.1899999999999996E-2</v>
      </c>
    </row>
    <row r="99" spans="1:8" x14ac:dyDescent="0.3">
      <c r="A99" t="s">
        <v>100</v>
      </c>
      <c r="B99">
        <v>5.7000000000000002E-2</v>
      </c>
      <c r="C99">
        <v>6.0000000000000001E-3</v>
      </c>
      <c r="D99">
        <v>7.7600000000000002E-2</v>
      </c>
      <c r="E99">
        <v>1.9800000000000002E-2</v>
      </c>
      <c r="F99">
        <v>5.74E-2</v>
      </c>
      <c r="G99">
        <v>0.1129</v>
      </c>
      <c r="H99">
        <v>7.7600000000000002E-2</v>
      </c>
    </row>
    <row r="100" spans="1:8" x14ac:dyDescent="0.3">
      <c r="A100" t="s">
        <v>101</v>
      </c>
      <c r="B100">
        <v>-0.24229999999999999</v>
      </c>
      <c r="C100">
        <v>1.43E-2</v>
      </c>
      <c r="D100">
        <v>0.1195</v>
      </c>
      <c r="E100">
        <v>3.0800000000000001E-2</v>
      </c>
      <c r="F100">
        <v>8.2500000000000004E-2</v>
      </c>
      <c r="G100">
        <v>31399628722154.199</v>
      </c>
      <c r="H100">
        <v>0.1195</v>
      </c>
    </row>
    <row r="101" spans="1:8" x14ac:dyDescent="0.3">
      <c r="A101" t="s">
        <v>102</v>
      </c>
      <c r="B101">
        <v>0.12970000000000001</v>
      </c>
      <c r="C101">
        <v>7.3000000000000001E-3</v>
      </c>
      <c r="D101">
        <v>8.5199999999999998E-2</v>
      </c>
      <c r="E101">
        <v>2.1899999999999999E-2</v>
      </c>
      <c r="F101">
        <v>6.1499999999999999E-2</v>
      </c>
      <c r="G101">
        <v>0.12590000000000001</v>
      </c>
      <c r="H101">
        <v>8.5199999999999998E-2</v>
      </c>
    </row>
    <row r="102" spans="1:8" x14ac:dyDescent="0.3">
      <c r="A102" t="s">
        <v>103</v>
      </c>
      <c r="B102">
        <v>9.9000000000000008E-3</v>
      </c>
      <c r="C102">
        <v>6.4999999999999997E-3</v>
      </c>
      <c r="D102">
        <v>8.0600000000000005E-2</v>
      </c>
      <c r="E102">
        <v>2.0899999999999998E-2</v>
      </c>
      <c r="F102">
        <v>6.2600000000000003E-2</v>
      </c>
      <c r="G102">
        <v>0.12230000000000001</v>
      </c>
      <c r="H102">
        <v>0</v>
      </c>
    </row>
    <row r="103" spans="1:8" x14ac:dyDescent="0.3">
      <c r="A103" t="s">
        <v>104</v>
      </c>
      <c r="B103">
        <v>-0.91459999999999997</v>
      </c>
      <c r="C103">
        <v>1.0800000000000001E-2</v>
      </c>
      <c r="D103">
        <v>0.104</v>
      </c>
      <c r="E103">
        <v>2.6599999999999999E-2</v>
      </c>
      <c r="F103">
        <v>7.4899999999999994E-2</v>
      </c>
      <c r="G103">
        <v>0.14860000000000001</v>
      </c>
      <c r="H103">
        <v>8.0500000000000002E-2</v>
      </c>
    </row>
    <row r="104" spans="1:8" x14ac:dyDescent="0.3">
      <c r="A104" t="s">
        <v>105</v>
      </c>
      <c r="B104">
        <v>-0.25569999999999998</v>
      </c>
      <c r="C104">
        <v>8.8999999999999999E-3</v>
      </c>
      <c r="D104">
        <v>9.4299999999999995E-2</v>
      </c>
      <c r="E104">
        <v>2.4299999999999999E-2</v>
      </c>
      <c r="F104">
        <v>6.6799999999999998E-2</v>
      </c>
      <c r="G104">
        <v>0.14000000000000001</v>
      </c>
      <c r="H104">
        <v>7.3099999999999998E-2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E37D5-4BE5-4B0A-B419-000834899DAA}">
  <sheetPr>
    <tabColor theme="6"/>
  </sheetPr>
  <dimension ref="A1:E53"/>
  <sheetViews>
    <sheetView workbookViewId="0">
      <selection activeCell="A2" sqref="A2:A14"/>
    </sheetView>
  </sheetViews>
  <sheetFormatPr defaultRowHeight="14.4" x14ac:dyDescent="0.3"/>
  <cols>
    <col min="1" max="3" width="14.88671875" customWidth="1"/>
  </cols>
  <sheetData>
    <row r="1" spans="1:5" x14ac:dyDescent="0.3">
      <c r="A1" t="s">
        <v>115</v>
      </c>
      <c r="B1" t="s">
        <v>114</v>
      </c>
      <c r="C1" t="s">
        <v>281</v>
      </c>
      <c r="D1" t="s">
        <v>82</v>
      </c>
      <c r="E1" t="s">
        <v>84</v>
      </c>
    </row>
    <row r="2" spans="1:5" x14ac:dyDescent="0.3">
      <c r="A2" s="8" t="s">
        <v>61</v>
      </c>
      <c r="B2" t="s">
        <v>111</v>
      </c>
      <c r="C2" t="s">
        <v>279</v>
      </c>
      <c r="D2">
        <v>0.48259999999999997</v>
      </c>
      <c r="E2">
        <v>6.4299999999999996E-2</v>
      </c>
    </row>
    <row r="3" spans="1:5" x14ac:dyDescent="0.3">
      <c r="A3" s="8" t="s">
        <v>62</v>
      </c>
      <c r="B3" t="s">
        <v>111</v>
      </c>
      <c r="C3" t="s">
        <v>279</v>
      </c>
      <c r="D3">
        <v>0.58560000000000001</v>
      </c>
      <c r="E3">
        <v>6.7400000000000002E-2</v>
      </c>
    </row>
    <row r="4" spans="1:5" x14ac:dyDescent="0.3">
      <c r="A4" s="8" t="s">
        <v>117</v>
      </c>
      <c r="B4" t="s">
        <v>111</v>
      </c>
      <c r="C4" t="s">
        <v>279</v>
      </c>
      <c r="D4">
        <v>0.39910000000000001</v>
      </c>
      <c r="E4">
        <v>8.5099999999999995E-2</v>
      </c>
    </row>
    <row r="5" spans="1:5" x14ac:dyDescent="0.3">
      <c r="A5" s="8" t="s">
        <v>118</v>
      </c>
      <c r="B5" t="s">
        <v>111</v>
      </c>
      <c r="C5" t="s">
        <v>279</v>
      </c>
      <c r="D5">
        <v>0.1923</v>
      </c>
      <c r="E5">
        <v>0.1231</v>
      </c>
    </row>
    <row r="6" spans="1:5" x14ac:dyDescent="0.3">
      <c r="A6" s="8" t="s">
        <v>119</v>
      </c>
      <c r="B6" t="s">
        <v>111</v>
      </c>
      <c r="C6" t="s">
        <v>279</v>
      </c>
      <c r="D6">
        <v>0.2157</v>
      </c>
      <c r="E6">
        <v>0.10100000000000001</v>
      </c>
    </row>
    <row r="7" spans="1:5" x14ac:dyDescent="0.3">
      <c r="A7" s="8" t="s">
        <v>120</v>
      </c>
      <c r="B7" t="s">
        <v>111</v>
      </c>
      <c r="C7" t="s">
        <v>279</v>
      </c>
      <c r="D7">
        <v>0.51290000000000002</v>
      </c>
      <c r="E7">
        <v>9.1600000000000001E-2</v>
      </c>
    </row>
    <row r="8" spans="1:5" x14ac:dyDescent="0.3">
      <c r="A8" s="8" t="s">
        <v>121</v>
      </c>
      <c r="B8" t="s">
        <v>111</v>
      </c>
      <c r="C8" t="s">
        <v>279</v>
      </c>
      <c r="D8">
        <v>0.30020000000000002</v>
      </c>
      <c r="E8">
        <v>0.1004</v>
      </c>
    </row>
    <row r="9" spans="1:5" x14ac:dyDescent="0.3">
      <c r="A9" s="8" t="s">
        <v>122</v>
      </c>
      <c r="B9" t="s">
        <v>111</v>
      </c>
      <c r="C9" t="s">
        <v>279</v>
      </c>
      <c r="D9">
        <v>0.3211</v>
      </c>
      <c r="E9">
        <v>8.2199999999999995E-2</v>
      </c>
    </row>
    <row r="10" spans="1:5" x14ac:dyDescent="0.3">
      <c r="A10" s="8" t="s">
        <v>123</v>
      </c>
      <c r="B10" t="s">
        <v>111</v>
      </c>
      <c r="C10" t="s">
        <v>279</v>
      </c>
      <c r="D10">
        <v>0.40439999999999998</v>
      </c>
      <c r="E10">
        <v>8.77E-2</v>
      </c>
    </row>
    <row r="11" spans="1:5" x14ac:dyDescent="0.3">
      <c r="A11" s="8" t="s">
        <v>124</v>
      </c>
      <c r="B11" t="s">
        <v>111</v>
      </c>
      <c r="C11" t="s">
        <v>279</v>
      </c>
      <c r="D11">
        <v>0.56730000000000003</v>
      </c>
      <c r="E11">
        <v>7.1900000000000006E-2</v>
      </c>
    </row>
    <row r="12" spans="1:5" x14ac:dyDescent="0.3">
      <c r="A12" s="8" t="s">
        <v>125</v>
      </c>
      <c r="B12" t="s">
        <v>111</v>
      </c>
      <c r="C12" t="s">
        <v>279</v>
      </c>
      <c r="D12">
        <v>0.2697</v>
      </c>
      <c r="E12">
        <v>7.6899999999999996E-2</v>
      </c>
    </row>
    <row r="13" spans="1:5" x14ac:dyDescent="0.3">
      <c r="A13" s="8" t="s">
        <v>126</v>
      </c>
      <c r="B13" t="s">
        <v>111</v>
      </c>
      <c r="C13" t="s">
        <v>279</v>
      </c>
      <c r="D13">
        <v>0.29170000000000001</v>
      </c>
      <c r="E13">
        <v>9.11E-2</v>
      </c>
    </row>
    <row r="14" spans="1:5" x14ac:dyDescent="0.3">
      <c r="A14" s="8" t="s">
        <v>127</v>
      </c>
      <c r="B14" t="s">
        <v>111</v>
      </c>
      <c r="C14" t="s">
        <v>279</v>
      </c>
      <c r="D14">
        <v>0.18809999999999999</v>
      </c>
      <c r="E14">
        <v>9.6299999999999997E-2</v>
      </c>
    </row>
    <row r="15" spans="1:5" x14ac:dyDescent="0.3">
      <c r="A15" s="8" t="s">
        <v>61</v>
      </c>
      <c r="B15" t="s">
        <v>112</v>
      </c>
      <c r="C15" t="s">
        <v>279</v>
      </c>
      <c r="D15">
        <v>-0.61619999999999997</v>
      </c>
      <c r="E15">
        <v>0.11260000000000001</v>
      </c>
    </row>
    <row r="16" spans="1:5" x14ac:dyDescent="0.3">
      <c r="A16" s="8" t="s">
        <v>62</v>
      </c>
      <c r="B16" t="s">
        <v>112</v>
      </c>
      <c r="C16" t="s">
        <v>279</v>
      </c>
      <c r="D16">
        <v>0.35580000000000001</v>
      </c>
      <c r="E16">
        <v>9.3299999999999994E-2</v>
      </c>
    </row>
    <row r="17" spans="1:5" x14ac:dyDescent="0.3">
      <c r="A17" s="8" t="s">
        <v>117</v>
      </c>
      <c r="B17" t="s">
        <v>112</v>
      </c>
      <c r="C17" t="s">
        <v>279</v>
      </c>
      <c r="D17">
        <v>0.19270000000000001</v>
      </c>
      <c r="E17">
        <v>9.2799999999999994E-2</v>
      </c>
    </row>
    <row r="18" spans="1:5" x14ac:dyDescent="0.3">
      <c r="A18" s="8" t="s">
        <v>118</v>
      </c>
      <c r="B18" t="s">
        <v>112</v>
      </c>
      <c r="C18" t="s">
        <v>279</v>
      </c>
      <c r="D18">
        <v>7.3499999999999996E-2</v>
      </c>
      <c r="E18">
        <v>0.18210000000000001</v>
      </c>
    </row>
    <row r="19" spans="1:5" x14ac:dyDescent="0.3">
      <c r="A19" s="8" t="s">
        <v>119</v>
      </c>
      <c r="B19" t="s">
        <v>112</v>
      </c>
      <c r="C19" t="s">
        <v>279</v>
      </c>
      <c r="D19">
        <v>-0.2954</v>
      </c>
      <c r="E19">
        <v>0.1318</v>
      </c>
    </row>
    <row r="20" spans="1:5" x14ac:dyDescent="0.3">
      <c r="A20" s="8" t="s">
        <v>120</v>
      </c>
      <c r="B20" t="s">
        <v>112</v>
      </c>
      <c r="C20" t="s">
        <v>279</v>
      </c>
      <c r="D20">
        <v>-0.86719999999999997</v>
      </c>
      <c r="E20">
        <v>0.13650000000000001</v>
      </c>
    </row>
    <row r="21" spans="1:5" x14ac:dyDescent="0.3">
      <c r="A21" s="8" t="s">
        <v>121</v>
      </c>
      <c r="B21" t="s">
        <v>112</v>
      </c>
      <c r="C21" t="s">
        <v>279</v>
      </c>
      <c r="D21">
        <v>-0.21679999999999999</v>
      </c>
      <c r="E21">
        <v>0.127</v>
      </c>
    </row>
    <row r="22" spans="1:5" x14ac:dyDescent="0.3">
      <c r="A22" s="8" t="s">
        <v>122</v>
      </c>
      <c r="B22" t="s">
        <v>112</v>
      </c>
      <c r="C22" t="s">
        <v>279</v>
      </c>
      <c r="D22">
        <v>-0.52629999999999999</v>
      </c>
      <c r="E22">
        <v>9.8699999999999996E-2</v>
      </c>
    </row>
    <row r="23" spans="1:5" x14ac:dyDescent="0.3">
      <c r="A23" s="8" t="s">
        <v>123</v>
      </c>
      <c r="B23" t="s">
        <v>112</v>
      </c>
      <c r="C23" t="s">
        <v>279</v>
      </c>
      <c r="D23">
        <v>-3.3451</v>
      </c>
      <c r="E23">
        <v>0.2235</v>
      </c>
    </row>
    <row r="24" spans="1:5" x14ac:dyDescent="0.3">
      <c r="A24" s="8" t="s">
        <v>124</v>
      </c>
      <c r="B24" t="s">
        <v>112</v>
      </c>
      <c r="C24" t="s">
        <v>279</v>
      </c>
      <c r="D24">
        <v>-2.0577999999999999</v>
      </c>
      <c r="E24">
        <v>0.1598</v>
      </c>
    </row>
    <row r="25" spans="1:5" x14ac:dyDescent="0.3">
      <c r="A25" s="8" t="s">
        <v>125</v>
      </c>
      <c r="B25" t="s">
        <v>112</v>
      </c>
      <c r="C25" t="s">
        <v>279</v>
      </c>
      <c r="D25">
        <v>-0.69089999999999996</v>
      </c>
      <c r="E25">
        <v>0.1053</v>
      </c>
    </row>
    <row r="26" spans="1:5" x14ac:dyDescent="0.3">
      <c r="A26" s="8" t="s">
        <v>126</v>
      </c>
      <c r="B26" t="s">
        <v>112</v>
      </c>
      <c r="C26" t="s">
        <v>279</v>
      </c>
      <c r="D26">
        <v>-7.2370999999999999</v>
      </c>
      <c r="E26">
        <v>0.21560000000000001</v>
      </c>
    </row>
    <row r="27" spans="1:5" x14ac:dyDescent="0.3">
      <c r="A27" s="8" t="s">
        <v>127</v>
      </c>
      <c r="B27" t="s">
        <v>112</v>
      </c>
      <c r="C27" t="s">
        <v>279</v>
      </c>
      <c r="D27">
        <v>-5.5414000000000003</v>
      </c>
      <c r="E27">
        <v>0.21529999999999999</v>
      </c>
    </row>
    <row r="28" spans="1:5" x14ac:dyDescent="0.3">
      <c r="A28" s="8" t="s">
        <v>61</v>
      </c>
      <c r="B28" t="s">
        <v>111</v>
      </c>
      <c r="C28" t="s">
        <v>280</v>
      </c>
      <c r="D28">
        <v>0.46260000000000001</v>
      </c>
      <c r="E28">
        <v>6.5500000000000003E-2</v>
      </c>
    </row>
    <row r="29" spans="1:5" x14ac:dyDescent="0.3">
      <c r="A29" s="8" t="s">
        <v>62</v>
      </c>
      <c r="B29" t="s">
        <v>111</v>
      </c>
      <c r="C29" t="s">
        <v>280</v>
      </c>
      <c r="D29">
        <v>0.6593</v>
      </c>
      <c r="E29">
        <v>6.1100000000000002E-2</v>
      </c>
    </row>
    <row r="30" spans="1:5" x14ac:dyDescent="0.3">
      <c r="A30" s="8" t="s">
        <v>117</v>
      </c>
      <c r="B30" t="s">
        <v>111</v>
      </c>
      <c r="C30" t="s">
        <v>280</v>
      </c>
      <c r="D30">
        <v>0.52610000000000001</v>
      </c>
      <c r="E30">
        <v>7.5600000000000001E-2</v>
      </c>
    </row>
    <row r="31" spans="1:5" x14ac:dyDescent="0.3">
      <c r="A31" s="8" t="s">
        <v>118</v>
      </c>
      <c r="B31" t="s">
        <v>111</v>
      </c>
      <c r="C31" t="s">
        <v>280</v>
      </c>
      <c r="D31">
        <v>0.37430000000000002</v>
      </c>
      <c r="E31">
        <v>0.10829999999999999</v>
      </c>
    </row>
    <row r="32" spans="1:5" x14ac:dyDescent="0.3">
      <c r="A32" s="8" t="s">
        <v>119</v>
      </c>
      <c r="B32" t="s">
        <v>111</v>
      </c>
      <c r="C32" t="s">
        <v>280</v>
      </c>
      <c r="D32">
        <v>0.1636</v>
      </c>
      <c r="E32">
        <v>0.1043</v>
      </c>
    </row>
    <row r="33" spans="1:5" x14ac:dyDescent="0.3">
      <c r="A33" s="8" t="s">
        <v>120</v>
      </c>
      <c r="B33" t="s">
        <v>111</v>
      </c>
      <c r="C33" t="s">
        <v>280</v>
      </c>
      <c r="D33">
        <v>0.55520000000000003</v>
      </c>
      <c r="E33">
        <v>8.7499999999999994E-2</v>
      </c>
    </row>
    <row r="34" spans="1:5" x14ac:dyDescent="0.3">
      <c r="A34" s="8" t="s">
        <v>121</v>
      </c>
      <c r="B34" t="s">
        <v>111</v>
      </c>
      <c r="C34" t="s">
        <v>280</v>
      </c>
      <c r="D34">
        <v>0.46750000000000003</v>
      </c>
      <c r="E34">
        <v>8.7599999999999997E-2</v>
      </c>
    </row>
    <row r="35" spans="1:5" x14ac:dyDescent="0.3">
      <c r="A35" s="8" t="s">
        <v>122</v>
      </c>
      <c r="B35" t="s">
        <v>111</v>
      </c>
      <c r="C35" t="s">
        <v>280</v>
      </c>
      <c r="D35">
        <v>0.38100000000000001</v>
      </c>
      <c r="E35">
        <v>7.85E-2</v>
      </c>
    </row>
    <row r="36" spans="1:5" x14ac:dyDescent="0.3">
      <c r="A36" s="8" t="s">
        <v>123</v>
      </c>
      <c r="B36" t="s">
        <v>111</v>
      </c>
      <c r="C36" t="s">
        <v>280</v>
      </c>
      <c r="D36">
        <v>0.49180000000000001</v>
      </c>
      <c r="E36">
        <v>8.1000000000000003E-2</v>
      </c>
    </row>
    <row r="37" spans="1:5" x14ac:dyDescent="0.3">
      <c r="A37" s="8" t="s">
        <v>124</v>
      </c>
      <c r="B37" t="s">
        <v>111</v>
      </c>
      <c r="C37" t="s">
        <v>280</v>
      </c>
      <c r="D37">
        <v>0.6038</v>
      </c>
      <c r="E37">
        <v>6.88E-2</v>
      </c>
    </row>
    <row r="38" spans="1:5" x14ac:dyDescent="0.3">
      <c r="A38" s="8" t="s">
        <v>125</v>
      </c>
      <c r="B38" t="s">
        <v>111</v>
      </c>
      <c r="C38" t="s">
        <v>280</v>
      </c>
      <c r="D38">
        <v>0.34360000000000002</v>
      </c>
      <c r="E38">
        <v>7.2900000000000006E-2</v>
      </c>
    </row>
    <row r="39" spans="1:5" x14ac:dyDescent="0.3">
      <c r="A39" s="8" t="s">
        <v>126</v>
      </c>
      <c r="B39" t="s">
        <v>111</v>
      </c>
      <c r="C39" t="s">
        <v>280</v>
      </c>
      <c r="D39">
        <v>0.23380000000000001</v>
      </c>
      <c r="E39">
        <v>9.4700000000000006E-2</v>
      </c>
    </row>
    <row r="40" spans="1:5" x14ac:dyDescent="0.3">
      <c r="A40" s="8" t="s">
        <v>127</v>
      </c>
      <c r="B40" t="s">
        <v>111</v>
      </c>
      <c r="C40" t="s">
        <v>280</v>
      </c>
      <c r="D40">
        <v>0.34520000000000001</v>
      </c>
      <c r="E40">
        <v>8.6499999999999994E-2</v>
      </c>
    </row>
    <row r="41" spans="1:5" x14ac:dyDescent="0.3">
      <c r="A41" s="8" t="s">
        <v>61</v>
      </c>
      <c r="B41" t="s">
        <v>112</v>
      </c>
      <c r="C41" t="s">
        <v>280</v>
      </c>
      <c r="D41">
        <v>8.8800000000000004E-2</v>
      </c>
      <c r="E41">
        <v>8.4500000000000006E-2</v>
      </c>
    </row>
    <row r="42" spans="1:5" x14ac:dyDescent="0.3">
      <c r="A42" s="8" t="s">
        <v>62</v>
      </c>
      <c r="B42" t="s">
        <v>112</v>
      </c>
      <c r="C42" t="s">
        <v>280</v>
      </c>
      <c r="D42">
        <v>0.34060000000000001</v>
      </c>
      <c r="E42">
        <v>9.4299999999999995E-2</v>
      </c>
    </row>
    <row r="43" spans="1:5" x14ac:dyDescent="0.3">
      <c r="A43" s="8" t="s">
        <v>117</v>
      </c>
      <c r="B43" t="s">
        <v>112</v>
      </c>
      <c r="C43" t="s">
        <v>280</v>
      </c>
      <c r="D43">
        <v>0.24310000000000001</v>
      </c>
      <c r="E43">
        <v>8.9800000000000005E-2</v>
      </c>
    </row>
    <row r="44" spans="1:5" x14ac:dyDescent="0.3">
      <c r="A44" s="8" t="s">
        <v>118</v>
      </c>
      <c r="B44" t="s">
        <v>112</v>
      </c>
      <c r="C44" t="s">
        <v>280</v>
      </c>
      <c r="D44">
        <v>0.13059999999999999</v>
      </c>
      <c r="E44">
        <v>0.1764</v>
      </c>
    </row>
    <row r="45" spans="1:5" x14ac:dyDescent="0.3">
      <c r="A45" s="8" t="s">
        <v>119</v>
      </c>
      <c r="B45" t="s">
        <v>112</v>
      </c>
      <c r="C45" t="s">
        <v>280</v>
      </c>
      <c r="D45">
        <v>-6.0699999999999997E-2</v>
      </c>
      <c r="E45">
        <v>0.1192</v>
      </c>
    </row>
    <row r="46" spans="1:5" x14ac:dyDescent="0.3">
      <c r="A46" s="8" t="s">
        <v>120</v>
      </c>
      <c r="B46" t="s">
        <v>112</v>
      </c>
      <c r="C46" t="s">
        <v>280</v>
      </c>
      <c r="D46">
        <v>0.50980000000000003</v>
      </c>
      <c r="E46">
        <v>6.9900000000000004E-2</v>
      </c>
    </row>
    <row r="47" spans="1:5" x14ac:dyDescent="0.3">
      <c r="A47" s="8" t="s">
        <v>121</v>
      </c>
      <c r="B47" t="s">
        <v>112</v>
      </c>
      <c r="C47" t="s">
        <v>280</v>
      </c>
      <c r="D47">
        <v>0.20369999999999999</v>
      </c>
      <c r="E47">
        <v>0.1028</v>
      </c>
    </row>
    <row r="48" spans="1:5" x14ac:dyDescent="0.3">
      <c r="A48" s="8" t="s">
        <v>122</v>
      </c>
      <c r="B48" t="s">
        <v>112</v>
      </c>
      <c r="C48" t="s">
        <v>280</v>
      </c>
      <c r="D48">
        <v>5.7000000000000002E-2</v>
      </c>
      <c r="E48">
        <v>7.7600000000000002E-2</v>
      </c>
    </row>
    <row r="49" spans="1:5" x14ac:dyDescent="0.3">
      <c r="A49" s="8" t="s">
        <v>123</v>
      </c>
      <c r="B49" t="s">
        <v>112</v>
      </c>
      <c r="C49" t="s">
        <v>280</v>
      </c>
      <c r="D49">
        <v>-0.24229999999999999</v>
      </c>
      <c r="E49">
        <v>0.1195</v>
      </c>
    </row>
    <row r="50" spans="1:5" x14ac:dyDescent="0.3">
      <c r="A50" s="8" t="s">
        <v>124</v>
      </c>
      <c r="B50" t="s">
        <v>112</v>
      </c>
      <c r="C50" t="s">
        <v>280</v>
      </c>
      <c r="D50">
        <v>0.12970000000000001</v>
      </c>
      <c r="E50">
        <v>8.5199999999999998E-2</v>
      </c>
    </row>
    <row r="51" spans="1:5" x14ac:dyDescent="0.3">
      <c r="A51" s="8" t="s">
        <v>125</v>
      </c>
      <c r="B51" t="s">
        <v>112</v>
      </c>
      <c r="C51" t="s">
        <v>280</v>
      </c>
      <c r="D51">
        <v>9.9000000000000008E-3</v>
      </c>
      <c r="E51">
        <v>8.0600000000000005E-2</v>
      </c>
    </row>
    <row r="52" spans="1:5" x14ac:dyDescent="0.3">
      <c r="A52" s="8" t="s">
        <v>126</v>
      </c>
      <c r="B52" t="s">
        <v>112</v>
      </c>
      <c r="C52" t="s">
        <v>280</v>
      </c>
      <c r="D52">
        <v>-0.91459999999999997</v>
      </c>
      <c r="E52">
        <v>0.104</v>
      </c>
    </row>
    <row r="53" spans="1:5" x14ac:dyDescent="0.3">
      <c r="A53" s="8" t="s">
        <v>127</v>
      </c>
      <c r="B53" t="s">
        <v>112</v>
      </c>
      <c r="C53" t="s">
        <v>280</v>
      </c>
      <c r="D53">
        <v>-0.25569999999999998</v>
      </c>
      <c r="E53">
        <v>9.4299999999999995E-2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48297-D91B-4364-B50A-7FFA8E260914}">
  <sheetPr>
    <tabColor theme="6"/>
  </sheetPr>
  <dimension ref="A1:A41"/>
  <sheetViews>
    <sheetView workbookViewId="0">
      <selection activeCell="A2" sqref="A2:A14"/>
    </sheetView>
  </sheetViews>
  <sheetFormatPr defaultRowHeight="14.4" x14ac:dyDescent="0.3"/>
  <sheetData>
    <row r="1" spans="1:1" x14ac:dyDescent="0.3">
      <c r="A1" t="s">
        <v>68</v>
      </c>
    </row>
    <row r="2" spans="1:1" x14ac:dyDescent="0.3">
      <c r="A2" t="s">
        <v>128</v>
      </c>
    </row>
    <row r="3" spans="1:1" x14ac:dyDescent="0.3">
      <c r="A3" t="s">
        <v>129</v>
      </c>
    </row>
    <row r="4" spans="1:1" x14ac:dyDescent="0.3">
      <c r="A4" t="s">
        <v>130</v>
      </c>
    </row>
    <row r="5" spans="1:1" x14ac:dyDescent="0.3">
      <c r="A5" t="s">
        <v>131</v>
      </c>
    </row>
    <row r="6" spans="1:1" x14ac:dyDescent="0.3">
      <c r="A6" t="s">
        <v>132</v>
      </c>
    </row>
    <row r="7" spans="1:1" x14ac:dyDescent="0.3">
      <c r="A7" t="s">
        <v>133</v>
      </c>
    </row>
    <row r="8" spans="1:1" x14ac:dyDescent="0.3">
      <c r="A8" t="s">
        <v>134</v>
      </c>
    </row>
    <row r="9" spans="1:1" x14ac:dyDescent="0.3">
      <c r="A9" t="s">
        <v>135</v>
      </c>
    </row>
    <row r="10" spans="1:1" x14ac:dyDescent="0.3">
      <c r="A10" t="s">
        <v>136</v>
      </c>
    </row>
    <row r="11" spans="1:1" x14ac:dyDescent="0.3">
      <c r="A11" t="s">
        <v>137</v>
      </c>
    </row>
    <row r="12" spans="1:1" x14ac:dyDescent="0.3">
      <c r="A12" t="s">
        <v>138</v>
      </c>
    </row>
    <row r="13" spans="1:1" x14ac:dyDescent="0.3">
      <c r="A13" t="s">
        <v>139</v>
      </c>
    </row>
    <row r="14" spans="1:1" x14ac:dyDescent="0.3">
      <c r="A14" t="s">
        <v>140</v>
      </c>
    </row>
    <row r="15" spans="1:1" x14ac:dyDescent="0.3">
      <c r="A15" t="s">
        <v>141</v>
      </c>
    </row>
    <row r="16" spans="1:1" x14ac:dyDescent="0.3">
      <c r="A16" t="s">
        <v>142</v>
      </c>
    </row>
    <row r="17" spans="1:1" x14ac:dyDescent="0.3">
      <c r="A17" t="s">
        <v>143</v>
      </c>
    </row>
    <row r="18" spans="1:1" x14ac:dyDescent="0.3">
      <c r="A18" t="s">
        <v>144</v>
      </c>
    </row>
    <row r="19" spans="1:1" x14ac:dyDescent="0.3">
      <c r="A19" t="s">
        <v>145</v>
      </c>
    </row>
    <row r="20" spans="1:1" x14ac:dyDescent="0.3">
      <c r="A20" t="s">
        <v>146</v>
      </c>
    </row>
    <row r="22" spans="1:1" x14ac:dyDescent="0.3">
      <c r="A22" t="s">
        <v>67</v>
      </c>
    </row>
    <row r="23" spans="1:1" x14ac:dyDescent="0.3">
      <c r="A23" t="s">
        <v>147</v>
      </c>
    </row>
    <row r="24" spans="1:1" x14ac:dyDescent="0.3">
      <c r="A24" t="s">
        <v>148</v>
      </c>
    </row>
    <row r="25" spans="1:1" x14ac:dyDescent="0.3">
      <c r="A25" t="s">
        <v>130</v>
      </c>
    </row>
    <row r="26" spans="1:1" x14ac:dyDescent="0.3">
      <c r="A26" t="s">
        <v>149</v>
      </c>
    </row>
    <row r="27" spans="1:1" x14ac:dyDescent="0.3">
      <c r="A27" t="s">
        <v>150</v>
      </c>
    </row>
    <row r="28" spans="1:1" x14ac:dyDescent="0.3">
      <c r="A28" t="s">
        <v>151</v>
      </c>
    </row>
    <row r="29" spans="1:1" x14ac:dyDescent="0.3">
      <c r="A29" t="s">
        <v>152</v>
      </c>
    </row>
    <row r="30" spans="1:1" x14ac:dyDescent="0.3">
      <c r="A30" t="s">
        <v>153</v>
      </c>
    </row>
    <row r="31" spans="1:1" x14ac:dyDescent="0.3">
      <c r="A31" t="s">
        <v>154</v>
      </c>
    </row>
    <row r="32" spans="1:1" x14ac:dyDescent="0.3">
      <c r="A32" t="s">
        <v>155</v>
      </c>
    </row>
    <row r="33" spans="1:1" x14ac:dyDescent="0.3">
      <c r="A33" t="s">
        <v>156</v>
      </c>
    </row>
    <row r="34" spans="1:1" x14ac:dyDescent="0.3">
      <c r="A34" t="s">
        <v>157</v>
      </c>
    </row>
    <row r="35" spans="1:1" x14ac:dyDescent="0.3">
      <c r="A35" t="s">
        <v>158</v>
      </c>
    </row>
    <row r="36" spans="1:1" x14ac:dyDescent="0.3">
      <c r="A36" t="s">
        <v>159</v>
      </c>
    </row>
    <row r="37" spans="1:1" x14ac:dyDescent="0.3">
      <c r="A37" t="s">
        <v>160</v>
      </c>
    </row>
    <row r="38" spans="1:1" x14ac:dyDescent="0.3">
      <c r="A38" t="s">
        <v>161</v>
      </c>
    </row>
    <row r="39" spans="1:1" x14ac:dyDescent="0.3">
      <c r="A39" t="s">
        <v>162</v>
      </c>
    </row>
    <row r="40" spans="1:1" x14ac:dyDescent="0.3">
      <c r="A40" t="s">
        <v>163</v>
      </c>
    </row>
    <row r="41" spans="1:1" x14ac:dyDescent="0.3">
      <c r="A41" t="s">
        <v>164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0614-1429-40DB-862B-9FD03E11F59B}">
  <sheetPr>
    <tabColor theme="6"/>
  </sheetPr>
  <dimension ref="A1:E53"/>
  <sheetViews>
    <sheetView workbookViewId="0">
      <selection activeCell="A2" sqref="A2:A14"/>
    </sheetView>
  </sheetViews>
  <sheetFormatPr defaultRowHeight="14.4" x14ac:dyDescent="0.3"/>
  <sheetData>
    <row r="1" spans="1:5" x14ac:dyDescent="0.3">
      <c r="A1" t="s">
        <v>114</v>
      </c>
      <c r="B1" t="s">
        <v>281</v>
      </c>
      <c r="C1" t="s">
        <v>115</v>
      </c>
      <c r="D1" t="s">
        <v>82</v>
      </c>
      <c r="E1" t="s">
        <v>84</v>
      </c>
    </row>
    <row r="2" spans="1:5" x14ac:dyDescent="0.3">
      <c r="A2" t="s">
        <v>111</v>
      </c>
      <c r="B2" t="s">
        <v>279</v>
      </c>
      <c r="C2" s="8" t="s">
        <v>61</v>
      </c>
      <c r="D2">
        <v>0.56469999999999998</v>
      </c>
      <c r="E2">
        <v>5.8999999999999997E-2</v>
      </c>
    </row>
    <row r="3" spans="1:5" x14ac:dyDescent="0.3">
      <c r="A3" t="s">
        <v>111</v>
      </c>
      <c r="B3" t="s">
        <v>279</v>
      </c>
      <c r="C3" s="8" t="s">
        <v>62</v>
      </c>
      <c r="D3">
        <v>0.6149</v>
      </c>
      <c r="E3">
        <v>6.5000000000000002E-2</v>
      </c>
    </row>
    <row r="4" spans="1:5" x14ac:dyDescent="0.3">
      <c r="A4" t="s">
        <v>111</v>
      </c>
      <c r="B4" t="s">
        <v>279</v>
      </c>
      <c r="C4" s="8" t="s">
        <v>117</v>
      </c>
      <c r="D4">
        <v>0.51039999999999996</v>
      </c>
      <c r="E4">
        <v>7.6799999999999993E-2</v>
      </c>
    </row>
    <row r="5" spans="1:5" x14ac:dyDescent="0.3">
      <c r="A5" t="s">
        <v>111</v>
      </c>
      <c r="B5" t="s">
        <v>279</v>
      </c>
      <c r="C5" s="8" t="s">
        <v>118</v>
      </c>
      <c r="D5">
        <v>0.26519999999999999</v>
      </c>
      <c r="E5">
        <v>0.1174</v>
      </c>
    </row>
    <row r="6" spans="1:5" x14ac:dyDescent="0.3">
      <c r="A6" t="s">
        <v>111</v>
      </c>
      <c r="B6" t="s">
        <v>279</v>
      </c>
      <c r="C6" s="8" t="s">
        <v>119</v>
      </c>
      <c r="D6">
        <v>0.29530000000000001</v>
      </c>
      <c r="E6">
        <v>9.5699999999999993E-2</v>
      </c>
    </row>
    <row r="7" spans="1:5" x14ac:dyDescent="0.3">
      <c r="A7" t="s">
        <v>111</v>
      </c>
      <c r="B7" t="s">
        <v>279</v>
      </c>
      <c r="C7" s="8" t="s">
        <v>120</v>
      </c>
      <c r="D7">
        <v>0.50960000000000005</v>
      </c>
      <c r="E7">
        <v>9.1899999999999996E-2</v>
      </c>
    </row>
    <row r="8" spans="1:5" x14ac:dyDescent="0.3">
      <c r="A8" t="s">
        <v>111</v>
      </c>
      <c r="B8" t="s">
        <v>279</v>
      </c>
      <c r="C8" s="8" t="s">
        <v>121</v>
      </c>
      <c r="D8">
        <v>0.30209999999999998</v>
      </c>
      <c r="E8">
        <v>0.1003</v>
      </c>
    </row>
    <row r="9" spans="1:5" x14ac:dyDescent="0.3">
      <c r="A9" t="s">
        <v>111</v>
      </c>
      <c r="B9" t="s">
        <v>279</v>
      </c>
      <c r="C9" s="8" t="s">
        <v>122</v>
      </c>
      <c r="D9">
        <v>0.45300000000000001</v>
      </c>
      <c r="E9">
        <v>7.3800000000000004E-2</v>
      </c>
    </row>
    <row r="10" spans="1:5" x14ac:dyDescent="0.3">
      <c r="A10" t="s">
        <v>111</v>
      </c>
      <c r="B10" t="s">
        <v>279</v>
      </c>
      <c r="C10" s="8" t="s">
        <v>123</v>
      </c>
      <c r="D10">
        <v>0.49680000000000002</v>
      </c>
      <c r="E10">
        <v>8.0600000000000005E-2</v>
      </c>
    </row>
    <row r="11" spans="1:5" x14ac:dyDescent="0.3">
      <c r="A11" t="s">
        <v>111</v>
      </c>
      <c r="B11" t="s">
        <v>279</v>
      </c>
      <c r="C11" s="8" t="s">
        <v>124</v>
      </c>
      <c r="D11">
        <v>0.55820000000000003</v>
      </c>
      <c r="E11">
        <v>7.2599999999999998E-2</v>
      </c>
    </row>
    <row r="12" spans="1:5" x14ac:dyDescent="0.3">
      <c r="A12" t="s">
        <v>111</v>
      </c>
      <c r="B12" t="s">
        <v>279</v>
      </c>
      <c r="C12" s="8" t="s">
        <v>125</v>
      </c>
      <c r="D12">
        <v>0.36470000000000002</v>
      </c>
      <c r="E12">
        <v>7.17E-2</v>
      </c>
    </row>
    <row r="13" spans="1:5" x14ac:dyDescent="0.3">
      <c r="A13" t="s">
        <v>111</v>
      </c>
      <c r="B13" t="s">
        <v>279</v>
      </c>
      <c r="C13" s="8" t="s">
        <v>126</v>
      </c>
      <c r="D13">
        <v>0.2742</v>
      </c>
      <c r="E13">
        <v>9.2200000000000004E-2</v>
      </c>
    </row>
    <row r="14" spans="1:5" x14ac:dyDescent="0.3">
      <c r="A14" t="s">
        <v>111</v>
      </c>
      <c r="B14" t="s">
        <v>279</v>
      </c>
      <c r="C14" s="8" t="s">
        <v>127</v>
      </c>
      <c r="D14">
        <v>0.28589999999999999</v>
      </c>
      <c r="E14">
        <v>9.0300000000000005E-2</v>
      </c>
    </row>
    <row r="15" spans="1:5" x14ac:dyDescent="0.3">
      <c r="A15" t="s">
        <v>112</v>
      </c>
      <c r="B15" t="s">
        <v>279</v>
      </c>
      <c r="C15" s="8" t="s">
        <v>61</v>
      </c>
      <c r="D15">
        <v>0.1077</v>
      </c>
      <c r="E15">
        <v>8.3599999999999994E-2</v>
      </c>
    </row>
    <row r="16" spans="1:5" x14ac:dyDescent="0.3">
      <c r="A16" t="s">
        <v>112</v>
      </c>
      <c r="B16" t="s">
        <v>279</v>
      </c>
      <c r="C16" s="8" t="s">
        <v>62</v>
      </c>
      <c r="D16">
        <v>-2.1499999999999998E-2</v>
      </c>
      <c r="E16">
        <v>0.1174</v>
      </c>
    </row>
    <row r="17" spans="1:5" x14ac:dyDescent="0.3">
      <c r="A17" t="s">
        <v>112</v>
      </c>
      <c r="B17" t="s">
        <v>279</v>
      </c>
      <c r="C17" s="8" t="s">
        <v>117</v>
      </c>
      <c r="D17">
        <v>-3.4799999999999998E-2</v>
      </c>
      <c r="E17">
        <v>0.105</v>
      </c>
    </row>
    <row r="18" spans="1:5" x14ac:dyDescent="0.3">
      <c r="A18" t="s">
        <v>112</v>
      </c>
      <c r="B18" t="s">
        <v>279</v>
      </c>
      <c r="C18" s="8" t="s">
        <v>118</v>
      </c>
      <c r="D18">
        <v>-0.26079999999999998</v>
      </c>
      <c r="E18">
        <v>0.21249999999999999</v>
      </c>
    </row>
    <row r="19" spans="1:5" x14ac:dyDescent="0.3">
      <c r="A19" t="s">
        <v>112</v>
      </c>
      <c r="B19" t="s">
        <v>279</v>
      </c>
      <c r="C19" s="8" t="s">
        <v>119</v>
      </c>
      <c r="D19">
        <v>0.13750000000000001</v>
      </c>
      <c r="E19">
        <v>0.1075</v>
      </c>
    </row>
    <row r="20" spans="1:5" x14ac:dyDescent="0.3">
      <c r="A20" t="s">
        <v>112</v>
      </c>
      <c r="B20" t="s">
        <v>279</v>
      </c>
      <c r="C20" s="8" t="s">
        <v>120</v>
      </c>
      <c r="D20">
        <v>0.29699999999999999</v>
      </c>
      <c r="E20">
        <v>8.3799999999999999E-2</v>
      </c>
    </row>
    <row r="21" spans="1:5" x14ac:dyDescent="0.3">
      <c r="A21" t="s">
        <v>112</v>
      </c>
      <c r="B21" t="s">
        <v>279</v>
      </c>
      <c r="C21" s="8" t="s">
        <v>121</v>
      </c>
      <c r="D21">
        <v>0.1139</v>
      </c>
      <c r="E21">
        <v>0.1084</v>
      </c>
    </row>
    <row r="22" spans="1:5" x14ac:dyDescent="0.3">
      <c r="A22" t="s">
        <v>112</v>
      </c>
      <c r="B22" t="s">
        <v>279</v>
      </c>
      <c r="C22" s="8" t="s">
        <v>122</v>
      </c>
      <c r="D22">
        <v>-1.77E-2</v>
      </c>
      <c r="E22">
        <v>8.0600000000000005E-2</v>
      </c>
    </row>
    <row r="23" spans="1:5" x14ac:dyDescent="0.3">
      <c r="A23" t="s">
        <v>112</v>
      </c>
      <c r="B23" t="s">
        <v>279</v>
      </c>
      <c r="C23" s="8" t="s">
        <v>123</v>
      </c>
      <c r="D23">
        <v>-1.7500000000000002E-2</v>
      </c>
      <c r="E23">
        <v>0.1082</v>
      </c>
    </row>
    <row r="24" spans="1:5" x14ac:dyDescent="0.3">
      <c r="A24" t="s">
        <v>112</v>
      </c>
      <c r="B24" t="s">
        <v>279</v>
      </c>
      <c r="C24" s="8" t="s">
        <v>124</v>
      </c>
      <c r="D24">
        <v>0.13519999999999999</v>
      </c>
      <c r="E24">
        <v>8.5000000000000006E-2</v>
      </c>
    </row>
    <row r="25" spans="1:5" x14ac:dyDescent="0.3">
      <c r="A25" t="s">
        <v>112</v>
      </c>
      <c r="B25" t="s">
        <v>279</v>
      </c>
      <c r="C25" s="8" t="s">
        <v>125</v>
      </c>
      <c r="D25">
        <v>0.22159999999999999</v>
      </c>
      <c r="E25">
        <v>7.1400000000000005E-2</v>
      </c>
    </row>
    <row r="26" spans="1:5" x14ac:dyDescent="0.3">
      <c r="A26" t="s">
        <v>112</v>
      </c>
      <c r="B26" t="s">
        <v>279</v>
      </c>
      <c r="C26" s="8" t="s">
        <v>126</v>
      </c>
      <c r="D26">
        <v>-0.25740000000000002</v>
      </c>
      <c r="E26">
        <v>8.4199999999999997E-2</v>
      </c>
    </row>
    <row r="27" spans="1:5" x14ac:dyDescent="0.3">
      <c r="A27" t="s">
        <v>112</v>
      </c>
      <c r="B27" t="s">
        <v>279</v>
      </c>
      <c r="C27" s="8" t="s">
        <v>127</v>
      </c>
      <c r="D27">
        <v>-8.1900000000000001E-2</v>
      </c>
      <c r="E27">
        <v>8.7599999999999997E-2</v>
      </c>
    </row>
    <row r="28" spans="1:5" x14ac:dyDescent="0.3">
      <c r="A28" t="s">
        <v>111</v>
      </c>
      <c r="B28" t="s">
        <v>280</v>
      </c>
      <c r="C28" s="8" t="s">
        <v>61</v>
      </c>
      <c r="D28">
        <v>0.37280000000000002</v>
      </c>
      <c r="E28">
        <v>7.0800000000000002E-2</v>
      </c>
    </row>
    <row r="29" spans="1:5" x14ac:dyDescent="0.3">
      <c r="A29" t="s">
        <v>111</v>
      </c>
      <c r="B29" t="s">
        <v>280</v>
      </c>
      <c r="C29" s="8" t="s">
        <v>62</v>
      </c>
      <c r="D29">
        <v>0.62529999999999997</v>
      </c>
      <c r="E29">
        <v>6.4100000000000004E-2</v>
      </c>
    </row>
    <row r="30" spans="1:5" x14ac:dyDescent="0.3">
      <c r="A30" t="s">
        <v>111</v>
      </c>
      <c r="B30" t="s">
        <v>280</v>
      </c>
      <c r="C30" s="8" t="s">
        <v>117</v>
      </c>
      <c r="D30">
        <v>0.2737</v>
      </c>
      <c r="E30">
        <v>9.3600000000000003E-2</v>
      </c>
    </row>
    <row r="31" spans="1:5" x14ac:dyDescent="0.3">
      <c r="A31" t="s">
        <v>111</v>
      </c>
      <c r="B31" t="s">
        <v>280</v>
      </c>
      <c r="C31" s="8" t="s">
        <v>118</v>
      </c>
      <c r="D31">
        <v>0.34570000000000001</v>
      </c>
      <c r="E31">
        <v>0.1108</v>
      </c>
    </row>
    <row r="32" spans="1:5" x14ac:dyDescent="0.3">
      <c r="A32" t="s">
        <v>111</v>
      </c>
      <c r="B32" t="s">
        <v>280</v>
      </c>
      <c r="C32" s="8" t="s">
        <v>119</v>
      </c>
      <c r="D32">
        <v>6.9900000000000004E-2</v>
      </c>
      <c r="E32">
        <v>0.11</v>
      </c>
    </row>
    <row r="33" spans="1:5" x14ac:dyDescent="0.3">
      <c r="A33" t="s">
        <v>111</v>
      </c>
      <c r="B33" t="s">
        <v>280</v>
      </c>
      <c r="C33" s="8" t="s">
        <v>120</v>
      </c>
      <c r="D33">
        <v>0.34300000000000003</v>
      </c>
      <c r="E33">
        <v>0.10639999999999999</v>
      </c>
    </row>
    <row r="34" spans="1:5" x14ac:dyDescent="0.3">
      <c r="A34" t="s">
        <v>111</v>
      </c>
      <c r="B34" t="s">
        <v>280</v>
      </c>
      <c r="C34" s="8" t="s">
        <v>121</v>
      </c>
      <c r="D34">
        <v>0.19739999999999999</v>
      </c>
      <c r="E34">
        <v>0.1075</v>
      </c>
    </row>
    <row r="35" spans="1:5" x14ac:dyDescent="0.3">
      <c r="A35" t="s">
        <v>111</v>
      </c>
      <c r="B35" t="s">
        <v>280</v>
      </c>
      <c r="C35" s="8" t="s">
        <v>122</v>
      </c>
      <c r="D35">
        <v>0.251</v>
      </c>
      <c r="E35">
        <v>8.6400000000000005E-2</v>
      </c>
    </row>
    <row r="36" spans="1:5" x14ac:dyDescent="0.3">
      <c r="A36" t="s">
        <v>111</v>
      </c>
      <c r="B36" t="s">
        <v>280</v>
      </c>
      <c r="C36" s="8" t="s">
        <v>123</v>
      </c>
      <c r="D36">
        <v>0.43690000000000001</v>
      </c>
      <c r="E36">
        <v>8.5300000000000001E-2</v>
      </c>
    </row>
    <row r="37" spans="1:5" x14ac:dyDescent="0.3">
      <c r="A37" t="s">
        <v>111</v>
      </c>
      <c r="B37" t="s">
        <v>280</v>
      </c>
      <c r="C37" s="8" t="s">
        <v>124</v>
      </c>
      <c r="D37">
        <v>0.29389999999999999</v>
      </c>
      <c r="E37">
        <v>9.1800000000000007E-2</v>
      </c>
    </row>
    <row r="38" spans="1:5" x14ac:dyDescent="0.3">
      <c r="A38" t="s">
        <v>111</v>
      </c>
      <c r="B38" t="s">
        <v>280</v>
      </c>
      <c r="C38" s="8" t="s">
        <v>125</v>
      </c>
      <c r="D38">
        <v>0.20250000000000001</v>
      </c>
      <c r="E38">
        <v>8.0399999999999999E-2</v>
      </c>
    </row>
    <row r="39" spans="1:5" x14ac:dyDescent="0.3">
      <c r="A39" t="s">
        <v>111</v>
      </c>
      <c r="B39" t="s">
        <v>280</v>
      </c>
      <c r="C39" s="8" t="s">
        <v>126</v>
      </c>
      <c r="D39">
        <v>9.7799999999999998E-2</v>
      </c>
      <c r="E39">
        <v>0.1028</v>
      </c>
    </row>
    <row r="40" spans="1:5" x14ac:dyDescent="0.3">
      <c r="A40" t="s">
        <v>111</v>
      </c>
      <c r="B40" t="s">
        <v>280</v>
      </c>
      <c r="C40" s="8" t="s">
        <v>127</v>
      </c>
      <c r="D40">
        <v>0.38500000000000001</v>
      </c>
      <c r="E40">
        <v>8.3799999999999999E-2</v>
      </c>
    </row>
    <row r="41" spans="1:5" x14ac:dyDescent="0.3">
      <c r="A41" t="s">
        <v>112</v>
      </c>
      <c r="B41" t="s">
        <v>280</v>
      </c>
      <c r="C41" s="8" t="s">
        <v>61</v>
      </c>
      <c r="D41">
        <v>9.9099999999999994E-2</v>
      </c>
      <c r="E41">
        <v>8.4000000000000005E-2</v>
      </c>
    </row>
    <row r="42" spans="1:5" x14ac:dyDescent="0.3">
      <c r="A42" t="s">
        <v>112</v>
      </c>
      <c r="B42" t="s">
        <v>280</v>
      </c>
      <c r="C42" s="8" t="s">
        <v>62</v>
      </c>
      <c r="D42">
        <v>0.2666</v>
      </c>
      <c r="E42">
        <v>9.9500000000000005E-2</v>
      </c>
    </row>
    <row r="43" spans="1:5" x14ac:dyDescent="0.3">
      <c r="A43" t="s">
        <v>112</v>
      </c>
      <c r="B43" t="s">
        <v>280</v>
      </c>
      <c r="C43" s="8" t="s">
        <v>117</v>
      </c>
      <c r="D43">
        <v>0.31440000000000001</v>
      </c>
      <c r="E43">
        <v>8.5500000000000007E-2</v>
      </c>
    </row>
    <row r="44" spans="1:5" x14ac:dyDescent="0.3">
      <c r="A44" t="s">
        <v>112</v>
      </c>
      <c r="B44" t="s">
        <v>280</v>
      </c>
      <c r="C44" s="8" t="s">
        <v>118</v>
      </c>
      <c r="D44">
        <v>0.1206</v>
      </c>
      <c r="E44">
        <v>0.1774</v>
      </c>
    </row>
    <row r="45" spans="1:5" x14ac:dyDescent="0.3">
      <c r="A45" t="s">
        <v>112</v>
      </c>
      <c r="B45" t="s">
        <v>280</v>
      </c>
      <c r="C45" s="8" t="s">
        <v>119</v>
      </c>
      <c r="D45">
        <v>0.26540000000000002</v>
      </c>
      <c r="E45">
        <v>9.9199999999999997E-2</v>
      </c>
    </row>
    <row r="46" spans="1:5" x14ac:dyDescent="0.3">
      <c r="A46" t="s">
        <v>112</v>
      </c>
      <c r="B46" t="s">
        <v>280</v>
      </c>
      <c r="C46" s="8" t="s">
        <v>120</v>
      </c>
      <c r="D46">
        <v>0.44450000000000001</v>
      </c>
      <c r="E46">
        <v>7.4499999999999997E-2</v>
      </c>
    </row>
    <row r="47" spans="1:5" x14ac:dyDescent="0.3">
      <c r="A47" t="s">
        <v>112</v>
      </c>
      <c r="B47" t="s">
        <v>280</v>
      </c>
      <c r="C47" s="8" t="s">
        <v>121</v>
      </c>
      <c r="D47">
        <v>8.0100000000000005E-2</v>
      </c>
      <c r="E47">
        <v>0.1105</v>
      </c>
    </row>
    <row r="48" spans="1:5" x14ac:dyDescent="0.3">
      <c r="A48" t="s">
        <v>112</v>
      </c>
      <c r="B48" t="s">
        <v>280</v>
      </c>
      <c r="C48" s="8" t="s">
        <v>122</v>
      </c>
      <c r="D48">
        <v>0.27860000000000001</v>
      </c>
      <c r="E48">
        <v>6.7799999999999999E-2</v>
      </c>
    </row>
    <row r="49" spans="1:5" x14ac:dyDescent="0.3">
      <c r="A49" t="s">
        <v>112</v>
      </c>
      <c r="B49" t="s">
        <v>280</v>
      </c>
      <c r="C49" s="8" t="s">
        <v>123</v>
      </c>
      <c r="D49">
        <v>8.5199999999999998E-2</v>
      </c>
      <c r="E49">
        <v>0.1026</v>
      </c>
    </row>
    <row r="50" spans="1:5" x14ac:dyDescent="0.3">
      <c r="A50" t="s">
        <v>112</v>
      </c>
      <c r="B50" t="s">
        <v>280</v>
      </c>
      <c r="C50" s="8" t="s">
        <v>124</v>
      </c>
      <c r="D50">
        <v>0.33460000000000001</v>
      </c>
      <c r="E50">
        <v>7.4499999999999997E-2</v>
      </c>
    </row>
    <row r="51" spans="1:5" x14ac:dyDescent="0.3">
      <c r="A51" t="s">
        <v>112</v>
      </c>
      <c r="B51" t="s">
        <v>280</v>
      </c>
      <c r="C51" s="8" t="s">
        <v>125</v>
      </c>
      <c r="D51">
        <v>0.20280000000000001</v>
      </c>
      <c r="E51">
        <v>7.2300000000000003E-2</v>
      </c>
    </row>
    <row r="52" spans="1:5" x14ac:dyDescent="0.3">
      <c r="A52" t="s">
        <v>112</v>
      </c>
      <c r="B52" t="s">
        <v>280</v>
      </c>
      <c r="C52" s="8" t="s">
        <v>126</v>
      </c>
      <c r="D52">
        <v>-6.2799999999999995E-2</v>
      </c>
      <c r="E52">
        <v>7.7499999999999999E-2</v>
      </c>
    </row>
    <row r="53" spans="1:5" x14ac:dyDescent="0.3">
      <c r="A53" t="s">
        <v>112</v>
      </c>
      <c r="B53" t="s">
        <v>280</v>
      </c>
      <c r="C53" s="8" t="s">
        <v>127</v>
      </c>
      <c r="D53">
        <v>0.2437</v>
      </c>
      <c r="E53">
        <v>7.3200000000000001E-2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84830-355C-4528-BCA3-1F83F67EF141}">
  <sheetPr>
    <tabColor theme="6"/>
  </sheetPr>
  <dimension ref="A1:L11"/>
  <sheetViews>
    <sheetView workbookViewId="0">
      <selection activeCell="A2" sqref="A2:A14"/>
    </sheetView>
  </sheetViews>
  <sheetFormatPr defaultRowHeight="14.4" x14ac:dyDescent="0.3"/>
  <sheetData>
    <row r="1" spans="1:12" x14ac:dyDescent="0.3">
      <c r="A1" t="s">
        <v>286</v>
      </c>
    </row>
    <row r="3" spans="1:12" x14ac:dyDescent="0.3">
      <c r="A3" s="2" t="s">
        <v>282</v>
      </c>
    </row>
    <row r="4" spans="1:12" x14ac:dyDescent="0.3">
      <c r="A4" t="s">
        <v>283</v>
      </c>
      <c r="K4">
        <f>4219/60</f>
        <v>70.316666666666663</v>
      </c>
      <c r="L4" t="s">
        <v>285</v>
      </c>
    </row>
    <row r="5" spans="1:12" x14ac:dyDescent="0.3">
      <c r="A5" t="s">
        <v>129</v>
      </c>
    </row>
    <row r="6" spans="1:12" x14ac:dyDescent="0.3">
      <c r="A6" t="s">
        <v>284</v>
      </c>
    </row>
    <row r="8" spans="1:12" x14ac:dyDescent="0.3">
      <c r="A8" s="2" t="s">
        <v>289</v>
      </c>
    </row>
    <row r="9" spans="1:12" x14ac:dyDescent="0.3">
      <c r="A9" t="s">
        <v>287</v>
      </c>
      <c r="K9">
        <f>4027/60</f>
        <v>67.11666666666666</v>
      </c>
    </row>
    <row r="10" spans="1:12" x14ac:dyDescent="0.3">
      <c r="A10" t="s">
        <v>129</v>
      </c>
    </row>
    <row r="11" spans="1:12" x14ac:dyDescent="0.3">
      <c r="A11" t="s">
        <v>288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5B929-A539-4D79-93FD-61B4A05098A3}">
  <sheetPr>
    <tabColor theme="6"/>
  </sheetPr>
  <dimension ref="A1:K131"/>
  <sheetViews>
    <sheetView workbookViewId="0">
      <selection activeCell="A2" sqref="A2:A14"/>
    </sheetView>
  </sheetViews>
  <sheetFormatPr defaultRowHeight="14.4" x14ac:dyDescent="0.3"/>
  <cols>
    <col min="3" max="4" width="11.5546875" customWidth="1"/>
  </cols>
  <sheetData>
    <row r="1" spans="1:11" x14ac:dyDescent="0.3">
      <c r="A1" t="s">
        <v>51</v>
      </c>
      <c r="B1" t="s">
        <v>114</v>
      </c>
      <c r="C1" t="s">
        <v>115</v>
      </c>
      <c r="D1" t="s">
        <v>116</v>
      </c>
      <c r="E1" t="s">
        <v>82</v>
      </c>
      <c r="F1" t="s">
        <v>83</v>
      </c>
      <c r="G1" t="s">
        <v>84</v>
      </c>
      <c r="H1" t="s">
        <v>85</v>
      </c>
      <c r="I1" t="s">
        <v>86</v>
      </c>
      <c r="J1" t="s">
        <v>87</v>
      </c>
      <c r="K1" t="s">
        <v>88</v>
      </c>
    </row>
    <row r="2" spans="1:11" x14ac:dyDescent="0.3">
      <c r="A2" t="s">
        <v>110</v>
      </c>
      <c r="B2" t="s">
        <v>111</v>
      </c>
      <c r="C2" s="8" t="s">
        <v>61</v>
      </c>
      <c r="D2" s="8" t="s">
        <v>108</v>
      </c>
      <c r="E2">
        <v>0.28689999999999999</v>
      </c>
      <c r="F2">
        <v>5.7000000000000002E-3</v>
      </c>
      <c r="G2">
        <v>7.5499999999999998E-2</v>
      </c>
      <c r="H2">
        <v>1.6799999999999999E-2</v>
      </c>
      <c r="I2">
        <v>6.1899999999999997E-2</v>
      </c>
      <c r="J2">
        <v>0.1303</v>
      </c>
      <c r="K2">
        <v>5.8500000000000003E-2</v>
      </c>
    </row>
    <row r="3" spans="1:11" x14ac:dyDescent="0.3">
      <c r="A3" t="s">
        <v>110</v>
      </c>
      <c r="B3" t="s">
        <v>111</v>
      </c>
      <c r="C3" s="8" t="s">
        <v>62</v>
      </c>
      <c r="D3" s="8" t="s">
        <v>108</v>
      </c>
      <c r="E3">
        <v>0.58250000000000002</v>
      </c>
      <c r="F3">
        <v>4.5999999999999999E-3</v>
      </c>
      <c r="G3">
        <v>6.7599999999999993E-2</v>
      </c>
      <c r="H3">
        <v>1.6E-2</v>
      </c>
      <c r="I3">
        <v>4.8500000000000001E-2</v>
      </c>
      <c r="J3">
        <v>20177619231727.301</v>
      </c>
      <c r="K3">
        <v>6.0499999999999998E-2</v>
      </c>
    </row>
    <row r="4" spans="1:11" x14ac:dyDescent="0.3">
      <c r="A4" t="s">
        <v>110</v>
      </c>
      <c r="B4" t="s">
        <v>111</v>
      </c>
      <c r="C4" s="8" t="s">
        <v>117</v>
      </c>
      <c r="D4" s="8" t="s">
        <v>107</v>
      </c>
      <c r="E4">
        <v>0.33150000000000002</v>
      </c>
      <c r="F4">
        <v>8.0999999999999996E-3</v>
      </c>
      <c r="G4">
        <v>8.9800000000000005E-2</v>
      </c>
      <c r="H4">
        <v>2.1499999999999998E-2</v>
      </c>
      <c r="I4">
        <v>7.0400000000000004E-2</v>
      </c>
      <c r="J4">
        <v>0.1797</v>
      </c>
      <c r="K4">
        <v>6.9500000000000006E-2</v>
      </c>
    </row>
    <row r="5" spans="1:11" x14ac:dyDescent="0.3">
      <c r="A5" t="s">
        <v>110</v>
      </c>
      <c r="B5" t="s">
        <v>111</v>
      </c>
      <c r="C5" s="8" t="s">
        <v>118</v>
      </c>
      <c r="D5" s="8" t="s">
        <v>108</v>
      </c>
      <c r="E5">
        <v>0.33910000000000001</v>
      </c>
      <c r="F5">
        <v>1.24E-2</v>
      </c>
      <c r="G5">
        <v>0.1113</v>
      </c>
      <c r="H5">
        <v>2.52E-2</v>
      </c>
      <c r="I5">
        <v>8.1799999999999998E-2</v>
      </c>
      <c r="J5">
        <v>63929084414185.102</v>
      </c>
      <c r="K5">
        <v>8.6199999999999999E-2</v>
      </c>
    </row>
    <row r="6" spans="1:11" x14ac:dyDescent="0.3">
      <c r="A6" t="s">
        <v>110</v>
      </c>
      <c r="B6" t="s">
        <v>111</v>
      </c>
      <c r="C6" s="8" t="s">
        <v>119</v>
      </c>
      <c r="D6" s="8" t="s">
        <v>108</v>
      </c>
      <c r="E6">
        <v>0.15210000000000001</v>
      </c>
      <c r="F6">
        <v>1.0999999999999999E-2</v>
      </c>
      <c r="G6">
        <v>0.105</v>
      </c>
      <c r="H6">
        <v>2.35E-2</v>
      </c>
      <c r="I6">
        <v>7.4999999999999997E-2</v>
      </c>
      <c r="J6">
        <v>22809069566455.602</v>
      </c>
      <c r="K6">
        <v>8.1299999999999997E-2</v>
      </c>
    </row>
    <row r="7" spans="1:11" x14ac:dyDescent="0.3">
      <c r="A7" t="s">
        <v>110</v>
      </c>
      <c r="B7" t="s">
        <v>111</v>
      </c>
      <c r="C7" s="8" t="s">
        <v>120</v>
      </c>
      <c r="D7" s="8" t="s">
        <v>107</v>
      </c>
      <c r="E7">
        <v>0.47289999999999999</v>
      </c>
      <c r="F7">
        <v>9.1000000000000004E-3</v>
      </c>
      <c r="G7">
        <v>9.5299999999999996E-2</v>
      </c>
      <c r="H7">
        <v>2.24E-2</v>
      </c>
      <c r="I7">
        <v>6.6600000000000006E-2</v>
      </c>
      <c r="J7">
        <v>49742415859455.602</v>
      </c>
      <c r="K7">
        <v>7.3800000000000004E-2</v>
      </c>
    </row>
    <row r="8" spans="1:11" x14ac:dyDescent="0.3">
      <c r="A8" t="s">
        <v>110</v>
      </c>
      <c r="B8" t="s">
        <v>111</v>
      </c>
      <c r="C8" s="8" t="s">
        <v>121</v>
      </c>
      <c r="D8" s="8" t="s">
        <v>108</v>
      </c>
      <c r="E8">
        <v>0.49630000000000002</v>
      </c>
      <c r="F8">
        <v>7.3000000000000001E-3</v>
      </c>
      <c r="G8">
        <v>8.5199999999999998E-2</v>
      </c>
      <c r="H8">
        <v>1.9E-2</v>
      </c>
      <c r="I8">
        <v>5.8799999999999998E-2</v>
      </c>
      <c r="J8">
        <v>21172324367746.398</v>
      </c>
      <c r="K8">
        <v>7.6200000000000004E-2</v>
      </c>
    </row>
    <row r="9" spans="1:11" x14ac:dyDescent="0.3">
      <c r="A9" t="s">
        <v>110</v>
      </c>
      <c r="B9" t="s">
        <v>111</v>
      </c>
      <c r="C9" s="8" t="s">
        <v>122</v>
      </c>
      <c r="D9" s="8" t="s">
        <v>107</v>
      </c>
      <c r="E9">
        <v>0.46</v>
      </c>
      <c r="F9">
        <v>5.4000000000000003E-3</v>
      </c>
      <c r="G9">
        <v>7.3300000000000004E-2</v>
      </c>
      <c r="H9">
        <v>1.6799999999999999E-2</v>
      </c>
      <c r="I9">
        <v>5.0799999999999998E-2</v>
      </c>
      <c r="J9">
        <v>0.1229</v>
      </c>
      <c r="K9">
        <v>7.3300000000000004E-2</v>
      </c>
    </row>
    <row r="10" spans="1:11" x14ac:dyDescent="0.3">
      <c r="A10" t="s">
        <v>110</v>
      </c>
      <c r="B10" t="s">
        <v>111</v>
      </c>
      <c r="C10" s="8" t="s">
        <v>123</v>
      </c>
      <c r="D10" s="8" t="s">
        <v>107</v>
      </c>
      <c r="E10">
        <v>0.42309999999999998</v>
      </c>
      <c r="F10">
        <v>7.4999999999999997E-3</v>
      </c>
      <c r="G10">
        <v>8.6300000000000002E-2</v>
      </c>
      <c r="H10">
        <v>1.9199999999999998E-2</v>
      </c>
      <c r="I10">
        <v>6.2899999999999998E-2</v>
      </c>
      <c r="J10">
        <v>21055656580929.602</v>
      </c>
      <c r="K10">
        <v>8.6300000000000002E-2</v>
      </c>
    </row>
    <row r="11" spans="1:11" x14ac:dyDescent="0.3">
      <c r="A11" t="s">
        <v>110</v>
      </c>
      <c r="B11" t="s">
        <v>111</v>
      </c>
      <c r="C11" s="8" t="s">
        <v>124</v>
      </c>
      <c r="D11" s="8" t="s">
        <v>107</v>
      </c>
      <c r="E11">
        <v>0.49909999999999999</v>
      </c>
      <c r="F11">
        <v>6.0000000000000001E-3</v>
      </c>
      <c r="G11">
        <v>7.7299999999999994E-2</v>
      </c>
      <c r="H11">
        <v>1.7100000000000001E-2</v>
      </c>
      <c r="I11">
        <v>6.1600000000000002E-2</v>
      </c>
      <c r="J11">
        <v>0.1217</v>
      </c>
      <c r="K11">
        <v>7.7299999999999994E-2</v>
      </c>
    </row>
    <row r="12" spans="1:11" x14ac:dyDescent="0.3">
      <c r="A12" t="s">
        <v>110</v>
      </c>
      <c r="B12" t="s">
        <v>111</v>
      </c>
      <c r="C12" s="8" t="s">
        <v>125</v>
      </c>
      <c r="D12" s="8" t="s">
        <v>107</v>
      </c>
      <c r="E12">
        <v>0.28089999999999998</v>
      </c>
      <c r="F12">
        <v>5.7999999999999996E-3</v>
      </c>
      <c r="G12">
        <v>7.6300000000000007E-2</v>
      </c>
      <c r="H12">
        <v>1.7899999999999999E-2</v>
      </c>
      <c r="I12">
        <v>5.21E-2</v>
      </c>
      <c r="J12">
        <v>26893809971238.199</v>
      </c>
      <c r="K12">
        <v>0</v>
      </c>
    </row>
    <row r="13" spans="1:11" x14ac:dyDescent="0.3">
      <c r="A13" t="s">
        <v>110</v>
      </c>
      <c r="B13" t="s">
        <v>111</v>
      </c>
      <c r="C13" s="8" t="s">
        <v>126</v>
      </c>
      <c r="D13" s="8" t="s">
        <v>107</v>
      </c>
      <c r="E13">
        <v>0.2311</v>
      </c>
      <c r="F13">
        <v>8.9999999999999993E-3</v>
      </c>
      <c r="G13">
        <v>9.4899999999999998E-2</v>
      </c>
      <c r="H13">
        <v>2.1100000000000001E-2</v>
      </c>
      <c r="I13">
        <v>7.3999999999999996E-2</v>
      </c>
      <c r="J13">
        <v>16195506034195.4</v>
      </c>
      <c r="K13">
        <v>7.3499999999999996E-2</v>
      </c>
    </row>
    <row r="14" spans="1:11" x14ac:dyDescent="0.3">
      <c r="A14" t="s">
        <v>110</v>
      </c>
      <c r="B14" t="s">
        <v>111</v>
      </c>
      <c r="C14" s="8" t="s">
        <v>127</v>
      </c>
      <c r="D14" s="8" t="s">
        <v>108</v>
      </c>
      <c r="E14">
        <v>0.25330000000000003</v>
      </c>
      <c r="F14">
        <v>8.5000000000000006E-3</v>
      </c>
      <c r="G14">
        <v>9.2299999999999993E-2</v>
      </c>
      <c r="H14">
        <v>2.0500000000000001E-2</v>
      </c>
      <c r="I14">
        <v>6.8699999999999997E-2</v>
      </c>
      <c r="J14">
        <v>21490768630975.199</v>
      </c>
      <c r="K14">
        <v>7.1499999999999994E-2</v>
      </c>
    </row>
    <row r="15" spans="1:11" x14ac:dyDescent="0.3">
      <c r="A15" t="s">
        <v>110</v>
      </c>
      <c r="B15" t="s">
        <v>112</v>
      </c>
      <c r="C15" s="8" t="s">
        <v>61</v>
      </c>
      <c r="D15" s="8" t="s">
        <v>108</v>
      </c>
      <c r="E15">
        <v>-1.3775999999999999</v>
      </c>
      <c r="F15">
        <v>1.8599999999999998E-2</v>
      </c>
      <c r="G15">
        <v>0.13650000000000001</v>
      </c>
      <c r="H15">
        <v>3.5799999999999998E-2</v>
      </c>
      <c r="I15">
        <v>0.1183</v>
      </c>
      <c r="J15">
        <v>0.25409999999999999</v>
      </c>
      <c r="K15">
        <v>0.1057</v>
      </c>
    </row>
    <row r="16" spans="1:11" x14ac:dyDescent="0.3">
      <c r="A16" t="s">
        <v>110</v>
      </c>
      <c r="B16" t="s">
        <v>112</v>
      </c>
      <c r="C16" s="8" t="s">
        <v>62</v>
      </c>
      <c r="D16" s="8" t="s">
        <v>108</v>
      </c>
      <c r="E16">
        <v>-3.2837999999999998</v>
      </c>
      <c r="F16">
        <v>5.7799999999999997E-2</v>
      </c>
      <c r="G16">
        <v>0.24049999999999999</v>
      </c>
      <c r="H16">
        <v>6.59E-2</v>
      </c>
      <c r="I16">
        <v>0.22739999999999999</v>
      </c>
      <c r="J16">
        <v>9143098293067.0801</v>
      </c>
      <c r="K16">
        <v>0.21510000000000001</v>
      </c>
    </row>
    <row r="17" spans="1:11" x14ac:dyDescent="0.3">
      <c r="A17" t="s">
        <v>110</v>
      </c>
      <c r="B17" t="s">
        <v>112</v>
      </c>
      <c r="C17" s="8" t="s">
        <v>117</v>
      </c>
      <c r="D17" s="8" t="s">
        <v>107</v>
      </c>
      <c r="E17">
        <v>-8.2721</v>
      </c>
      <c r="F17">
        <v>9.8799999999999999E-2</v>
      </c>
      <c r="G17">
        <v>0.31440000000000001</v>
      </c>
      <c r="H17">
        <v>8.6099999999999996E-2</v>
      </c>
      <c r="I17">
        <v>0.30359999999999998</v>
      </c>
      <c r="J17">
        <v>0.69869999999999999</v>
      </c>
      <c r="K17">
        <v>0.24349999999999999</v>
      </c>
    </row>
    <row r="18" spans="1:11" x14ac:dyDescent="0.3">
      <c r="A18" t="s">
        <v>110</v>
      </c>
      <c r="B18" t="s">
        <v>112</v>
      </c>
      <c r="C18" s="8" t="s">
        <v>118</v>
      </c>
      <c r="D18" s="8" t="s">
        <v>108</v>
      </c>
      <c r="E18">
        <v>-8.5400000000000004E-2</v>
      </c>
      <c r="F18">
        <v>3.8899999999999997E-2</v>
      </c>
      <c r="G18">
        <v>0.1971</v>
      </c>
      <c r="H18">
        <v>5.04E-2</v>
      </c>
      <c r="I18">
        <v>0.1328</v>
      </c>
      <c r="J18">
        <v>86615348034474.703</v>
      </c>
      <c r="K18">
        <v>0.1527</v>
      </c>
    </row>
    <row r="19" spans="1:11" x14ac:dyDescent="0.3">
      <c r="A19" t="s">
        <v>110</v>
      </c>
      <c r="B19" t="s">
        <v>112</v>
      </c>
      <c r="C19" s="8" t="s">
        <v>119</v>
      </c>
      <c r="D19" s="8" t="s">
        <v>108</v>
      </c>
      <c r="E19">
        <v>-0.61929999999999996</v>
      </c>
      <c r="F19">
        <v>2.1700000000000001E-2</v>
      </c>
      <c r="G19">
        <v>0.14729999999999999</v>
      </c>
      <c r="H19">
        <v>3.8600000000000002E-2</v>
      </c>
      <c r="I19">
        <v>0.1036</v>
      </c>
      <c r="J19">
        <v>27428375434219.398</v>
      </c>
      <c r="K19">
        <v>0.11409999999999999</v>
      </c>
    </row>
    <row r="20" spans="1:11" x14ac:dyDescent="0.3">
      <c r="A20" t="s">
        <v>110</v>
      </c>
      <c r="B20" t="s">
        <v>112</v>
      </c>
      <c r="C20" s="8" t="s">
        <v>120</v>
      </c>
      <c r="D20" s="8" t="s">
        <v>107</v>
      </c>
      <c r="E20">
        <v>-0.20380000000000001</v>
      </c>
      <c r="F20">
        <v>1.2E-2</v>
      </c>
      <c r="G20">
        <v>0.1096</v>
      </c>
      <c r="H20">
        <v>2.9100000000000001E-2</v>
      </c>
      <c r="I20">
        <v>9.3100000000000002E-2</v>
      </c>
      <c r="J20">
        <v>0.1867</v>
      </c>
      <c r="K20">
        <v>8.4900000000000003E-2</v>
      </c>
    </row>
    <row r="21" spans="1:11" x14ac:dyDescent="0.3">
      <c r="A21" t="s">
        <v>110</v>
      </c>
      <c r="B21" t="s">
        <v>112</v>
      </c>
      <c r="C21" s="8" t="s">
        <v>121</v>
      </c>
      <c r="D21" s="8" t="s">
        <v>108</v>
      </c>
      <c r="E21">
        <v>0.32150000000000001</v>
      </c>
      <c r="F21">
        <v>8.9999999999999993E-3</v>
      </c>
      <c r="G21">
        <v>9.4899999999999998E-2</v>
      </c>
      <c r="H21">
        <v>2.5399999999999999E-2</v>
      </c>
      <c r="I21">
        <v>7.1900000000000006E-2</v>
      </c>
      <c r="J21">
        <v>24572239731742.699</v>
      </c>
      <c r="K21">
        <v>8.4900000000000003E-2</v>
      </c>
    </row>
    <row r="22" spans="1:11" x14ac:dyDescent="0.3">
      <c r="A22" t="s">
        <v>110</v>
      </c>
      <c r="B22" t="s">
        <v>112</v>
      </c>
      <c r="C22" s="8" t="s">
        <v>122</v>
      </c>
      <c r="D22" s="8" t="s">
        <v>107</v>
      </c>
      <c r="E22">
        <v>-0.44629999999999997</v>
      </c>
      <c r="F22">
        <v>9.1999999999999998E-3</v>
      </c>
      <c r="G22">
        <v>9.6000000000000002E-2</v>
      </c>
      <c r="H22">
        <v>2.46E-2</v>
      </c>
      <c r="I22">
        <v>7.3599999999999999E-2</v>
      </c>
      <c r="J22">
        <v>0.1399</v>
      </c>
      <c r="K22">
        <v>9.6000000000000002E-2</v>
      </c>
    </row>
    <row r="23" spans="1:11" x14ac:dyDescent="0.3">
      <c r="A23" t="s">
        <v>110</v>
      </c>
      <c r="B23" t="s">
        <v>112</v>
      </c>
      <c r="C23" s="8" t="s">
        <v>123</v>
      </c>
      <c r="D23" s="8" t="s">
        <v>107</v>
      </c>
      <c r="E23">
        <v>-6.3367000000000004</v>
      </c>
      <c r="F23">
        <v>8.4400000000000003E-2</v>
      </c>
      <c r="G23">
        <v>0.29039999999999999</v>
      </c>
      <c r="H23">
        <v>7.4899999999999994E-2</v>
      </c>
      <c r="I23">
        <v>0.2676</v>
      </c>
      <c r="J23">
        <v>9310573902676.3691</v>
      </c>
      <c r="K23">
        <v>0.29039999999999999</v>
      </c>
    </row>
    <row r="24" spans="1:11" x14ac:dyDescent="0.3">
      <c r="A24" t="s">
        <v>110</v>
      </c>
      <c r="B24" t="s">
        <v>112</v>
      </c>
      <c r="C24" s="8" t="s">
        <v>124</v>
      </c>
      <c r="D24" s="8" t="s">
        <v>107</v>
      </c>
      <c r="E24">
        <v>-0.58299999999999996</v>
      </c>
      <c r="F24">
        <v>1.32E-2</v>
      </c>
      <c r="G24">
        <v>0.1149</v>
      </c>
      <c r="H24">
        <v>2.9499999999999998E-2</v>
      </c>
      <c r="I24">
        <v>9.5600000000000004E-2</v>
      </c>
      <c r="J24">
        <v>0.20349999999999999</v>
      </c>
      <c r="K24">
        <v>0.1149</v>
      </c>
    </row>
    <row r="25" spans="1:11" x14ac:dyDescent="0.3">
      <c r="A25" t="s">
        <v>110</v>
      </c>
      <c r="B25" t="s">
        <v>112</v>
      </c>
      <c r="C25" s="8" t="s">
        <v>125</v>
      </c>
      <c r="D25" s="8" t="s">
        <v>107</v>
      </c>
      <c r="E25">
        <v>-0.19409999999999999</v>
      </c>
      <c r="F25">
        <v>7.7999999999999996E-3</v>
      </c>
      <c r="G25">
        <v>8.8499999999999995E-2</v>
      </c>
      <c r="H25">
        <v>2.29E-2</v>
      </c>
      <c r="I25">
        <v>6.7799999999999999E-2</v>
      </c>
      <c r="J25">
        <v>0.13139999999999999</v>
      </c>
      <c r="K25">
        <v>0</v>
      </c>
    </row>
    <row r="26" spans="1:11" x14ac:dyDescent="0.3">
      <c r="A26" t="s">
        <v>110</v>
      </c>
      <c r="B26" t="s">
        <v>112</v>
      </c>
      <c r="C26" s="8" t="s">
        <v>126</v>
      </c>
      <c r="D26" s="8" t="s">
        <v>107</v>
      </c>
      <c r="E26">
        <v>-2.6560000000000001</v>
      </c>
      <c r="F26">
        <v>2.06E-2</v>
      </c>
      <c r="G26">
        <v>0.14369999999999999</v>
      </c>
      <c r="H26">
        <v>3.6799999999999999E-2</v>
      </c>
      <c r="I26">
        <v>0.1173</v>
      </c>
      <c r="J26">
        <v>0.22819999999999999</v>
      </c>
      <c r="K26">
        <v>0.1113</v>
      </c>
    </row>
    <row r="27" spans="1:11" x14ac:dyDescent="0.3">
      <c r="A27" t="s">
        <v>110</v>
      </c>
      <c r="B27" t="s">
        <v>112</v>
      </c>
      <c r="C27" s="8" t="s">
        <v>127</v>
      </c>
      <c r="D27" s="8" t="s">
        <v>108</v>
      </c>
      <c r="E27">
        <v>-5.2554999999999996</v>
      </c>
      <c r="F27">
        <v>4.4299999999999999E-2</v>
      </c>
      <c r="G27">
        <v>0.21060000000000001</v>
      </c>
      <c r="H27">
        <v>5.4199999999999998E-2</v>
      </c>
      <c r="I27">
        <v>0.19389999999999999</v>
      </c>
      <c r="J27">
        <v>0.38819999999999999</v>
      </c>
      <c r="K27">
        <v>0.16309999999999999</v>
      </c>
    </row>
    <row r="28" spans="1:11" x14ac:dyDescent="0.3">
      <c r="A28" t="s">
        <v>167</v>
      </c>
      <c r="B28" t="s">
        <v>111</v>
      </c>
      <c r="C28" s="8" t="s">
        <v>61</v>
      </c>
      <c r="D28" s="8" t="s">
        <v>108</v>
      </c>
      <c r="E28">
        <v>0.45269999999999999</v>
      </c>
      <c r="F28">
        <v>4.4000000000000003E-3</v>
      </c>
      <c r="G28">
        <v>6.6100000000000006E-2</v>
      </c>
      <c r="H28">
        <v>1.4800000000000001E-2</v>
      </c>
      <c r="I28">
        <v>5.2299999999999999E-2</v>
      </c>
      <c r="J28">
        <v>0.1115</v>
      </c>
      <c r="K28">
        <v>5.1200000000000002E-2</v>
      </c>
    </row>
    <row r="29" spans="1:11" x14ac:dyDescent="0.3">
      <c r="A29" t="s">
        <v>167</v>
      </c>
      <c r="B29" t="s">
        <v>111</v>
      </c>
      <c r="C29" s="8" t="s">
        <v>62</v>
      </c>
      <c r="D29" s="8" t="s">
        <v>108</v>
      </c>
      <c r="E29">
        <v>0.59230000000000005</v>
      </c>
      <c r="F29">
        <v>4.4999999999999997E-3</v>
      </c>
      <c r="G29">
        <v>6.6799999999999998E-2</v>
      </c>
      <c r="H29">
        <v>1.5800000000000002E-2</v>
      </c>
      <c r="I29">
        <v>4.9200000000000001E-2</v>
      </c>
      <c r="J29">
        <v>19969658117879.301</v>
      </c>
      <c r="K29">
        <v>5.9799999999999999E-2</v>
      </c>
    </row>
    <row r="30" spans="1:11" x14ac:dyDescent="0.3">
      <c r="A30" t="s">
        <v>167</v>
      </c>
      <c r="B30" t="s">
        <v>111</v>
      </c>
      <c r="C30" s="8" t="s">
        <v>117</v>
      </c>
      <c r="D30" s="8" t="s">
        <v>107</v>
      </c>
      <c r="E30">
        <v>0.40849999999999997</v>
      </c>
      <c r="F30">
        <v>7.1000000000000004E-3</v>
      </c>
      <c r="G30">
        <v>8.4400000000000003E-2</v>
      </c>
      <c r="H30">
        <v>2.0199999999999999E-2</v>
      </c>
      <c r="I30">
        <v>6.2300000000000001E-2</v>
      </c>
      <c r="J30">
        <v>0.1608</v>
      </c>
      <c r="K30">
        <v>6.54E-2</v>
      </c>
    </row>
    <row r="31" spans="1:11" x14ac:dyDescent="0.3">
      <c r="A31" t="s">
        <v>167</v>
      </c>
      <c r="B31" t="s">
        <v>111</v>
      </c>
      <c r="C31" s="8" t="s">
        <v>118</v>
      </c>
      <c r="D31" s="8" t="s">
        <v>108</v>
      </c>
      <c r="E31">
        <v>0.24379999999999999</v>
      </c>
      <c r="F31">
        <v>1.4200000000000001E-2</v>
      </c>
      <c r="G31">
        <v>0.1191</v>
      </c>
      <c r="H31">
        <v>2.69E-2</v>
      </c>
      <c r="I31">
        <v>8.14E-2</v>
      </c>
      <c r="J31">
        <v>73170054505849.203</v>
      </c>
      <c r="K31">
        <v>9.2200000000000004E-2</v>
      </c>
    </row>
    <row r="32" spans="1:11" x14ac:dyDescent="0.3">
      <c r="A32" t="s">
        <v>167</v>
      </c>
      <c r="B32" t="s">
        <v>111</v>
      </c>
      <c r="C32" s="8" t="s">
        <v>119</v>
      </c>
      <c r="D32" s="8" t="s">
        <v>108</v>
      </c>
      <c r="E32">
        <v>0.26440000000000002</v>
      </c>
      <c r="F32">
        <v>9.5999999999999992E-3</v>
      </c>
      <c r="G32">
        <v>9.7799999999999998E-2</v>
      </c>
      <c r="H32">
        <v>2.1899999999999999E-2</v>
      </c>
      <c r="I32">
        <v>6.5100000000000005E-2</v>
      </c>
      <c r="J32">
        <v>23436388301264.602</v>
      </c>
      <c r="K32">
        <v>7.5800000000000006E-2</v>
      </c>
    </row>
    <row r="33" spans="1:11" x14ac:dyDescent="0.3">
      <c r="A33" t="s">
        <v>167</v>
      </c>
      <c r="B33" t="s">
        <v>111</v>
      </c>
      <c r="C33" s="8" t="s">
        <v>120</v>
      </c>
      <c r="D33" s="8" t="s">
        <v>107</v>
      </c>
      <c r="E33">
        <v>0.49430000000000002</v>
      </c>
      <c r="F33">
        <v>8.6999999999999994E-3</v>
      </c>
      <c r="G33">
        <v>9.3299999999999994E-2</v>
      </c>
      <c r="H33">
        <v>2.1999999999999999E-2</v>
      </c>
      <c r="I33">
        <v>6.3E-2</v>
      </c>
      <c r="J33">
        <v>50456309511569.297</v>
      </c>
      <c r="K33">
        <v>7.2300000000000003E-2</v>
      </c>
    </row>
    <row r="34" spans="1:11" x14ac:dyDescent="0.3">
      <c r="A34" t="s">
        <v>167</v>
      </c>
      <c r="B34" t="s">
        <v>111</v>
      </c>
      <c r="C34" s="8" t="s">
        <v>121</v>
      </c>
      <c r="D34" s="8" t="s">
        <v>108</v>
      </c>
      <c r="E34">
        <v>0.4602</v>
      </c>
      <c r="F34">
        <v>7.7999999999999996E-3</v>
      </c>
      <c r="G34">
        <v>8.8200000000000001E-2</v>
      </c>
      <c r="H34">
        <v>1.9699999999999999E-2</v>
      </c>
      <c r="I34">
        <v>6.2300000000000001E-2</v>
      </c>
      <c r="J34">
        <v>23467730654719.301</v>
      </c>
      <c r="K34">
        <v>7.8899999999999998E-2</v>
      </c>
    </row>
    <row r="35" spans="1:11" x14ac:dyDescent="0.3">
      <c r="A35" t="s">
        <v>167</v>
      </c>
      <c r="B35" t="s">
        <v>111</v>
      </c>
      <c r="C35" s="8" t="s">
        <v>122</v>
      </c>
      <c r="D35" s="8" t="s">
        <v>107</v>
      </c>
      <c r="E35">
        <v>0.3387</v>
      </c>
      <c r="F35">
        <v>6.6E-3</v>
      </c>
      <c r="G35">
        <v>8.1100000000000005E-2</v>
      </c>
      <c r="H35">
        <v>1.8599999999999998E-2</v>
      </c>
      <c r="I35">
        <v>5.5800000000000002E-2</v>
      </c>
      <c r="J35">
        <v>0.13819999999999999</v>
      </c>
      <c r="K35">
        <v>8.1100000000000005E-2</v>
      </c>
    </row>
    <row r="36" spans="1:11" x14ac:dyDescent="0.3">
      <c r="A36" t="s">
        <v>167</v>
      </c>
      <c r="B36" t="s">
        <v>111</v>
      </c>
      <c r="C36" s="8" t="s">
        <v>123</v>
      </c>
      <c r="D36" s="8" t="s">
        <v>107</v>
      </c>
      <c r="E36">
        <v>0.40139999999999998</v>
      </c>
      <c r="F36">
        <v>7.7000000000000002E-3</v>
      </c>
      <c r="G36">
        <v>8.7999999999999995E-2</v>
      </c>
      <c r="H36">
        <v>1.95E-2</v>
      </c>
      <c r="I36">
        <v>6.0199999999999997E-2</v>
      </c>
      <c r="J36">
        <v>24360138439106.301</v>
      </c>
      <c r="K36">
        <v>8.7999999999999995E-2</v>
      </c>
    </row>
    <row r="37" spans="1:11" x14ac:dyDescent="0.3">
      <c r="A37" t="s">
        <v>167</v>
      </c>
      <c r="B37" t="s">
        <v>111</v>
      </c>
      <c r="C37" s="8" t="s">
        <v>124</v>
      </c>
      <c r="D37" s="8" t="s">
        <v>107</v>
      </c>
      <c r="E37">
        <v>0.52639999999999998</v>
      </c>
      <c r="F37">
        <v>5.7000000000000002E-3</v>
      </c>
      <c r="G37">
        <v>7.5200000000000003E-2</v>
      </c>
      <c r="H37">
        <v>1.66E-2</v>
      </c>
      <c r="I37">
        <v>5.7500000000000002E-2</v>
      </c>
      <c r="J37">
        <v>0.115</v>
      </c>
      <c r="K37">
        <v>7.5200000000000003E-2</v>
      </c>
    </row>
    <row r="38" spans="1:11" x14ac:dyDescent="0.3">
      <c r="A38" t="s">
        <v>167</v>
      </c>
      <c r="B38" t="s">
        <v>111</v>
      </c>
      <c r="C38" s="8" t="s">
        <v>125</v>
      </c>
      <c r="D38" s="8" t="s">
        <v>107</v>
      </c>
      <c r="E38">
        <v>0.2384</v>
      </c>
      <c r="F38">
        <v>6.1999999999999998E-3</v>
      </c>
      <c r="G38">
        <v>7.85E-2</v>
      </c>
      <c r="H38">
        <v>1.84E-2</v>
      </c>
      <c r="I38">
        <v>5.1499999999999997E-2</v>
      </c>
      <c r="J38">
        <v>28280601129597.102</v>
      </c>
      <c r="K38">
        <v>0</v>
      </c>
    </row>
    <row r="39" spans="1:11" x14ac:dyDescent="0.3">
      <c r="A39" t="s">
        <v>167</v>
      </c>
      <c r="B39" t="s">
        <v>111</v>
      </c>
      <c r="C39" s="8" t="s">
        <v>126</v>
      </c>
      <c r="D39" s="8" t="s">
        <v>107</v>
      </c>
      <c r="E39">
        <v>0.217</v>
      </c>
      <c r="F39">
        <v>9.1999999999999998E-3</v>
      </c>
      <c r="G39">
        <v>9.5799999999999996E-2</v>
      </c>
      <c r="H39">
        <v>2.1299999999999999E-2</v>
      </c>
      <c r="I39">
        <v>7.17E-2</v>
      </c>
      <c r="J39">
        <v>23235714800135.398</v>
      </c>
      <c r="K39">
        <v>7.4200000000000002E-2</v>
      </c>
    </row>
    <row r="40" spans="1:11" x14ac:dyDescent="0.3">
      <c r="A40" t="s">
        <v>167</v>
      </c>
      <c r="B40" t="s">
        <v>111</v>
      </c>
      <c r="C40" s="8" t="s">
        <v>127</v>
      </c>
      <c r="D40" s="8" t="s">
        <v>108</v>
      </c>
      <c r="E40">
        <v>0.22850000000000001</v>
      </c>
      <c r="F40">
        <v>8.8000000000000005E-3</v>
      </c>
      <c r="G40">
        <v>9.3899999999999997E-2</v>
      </c>
      <c r="H40">
        <v>2.0899999999999998E-2</v>
      </c>
      <c r="I40">
        <v>6.7199999999999996E-2</v>
      </c>
      <c r="J40">
        <v>23304259609317.801</v>
      </c>
      <c r="K40">
        <v>7.2700000000000001E-2</v>
      </c>
    </row>
    <row r="41" spans="1:11" x14ac:dyDescent="0.3">
      <c r="A41" t="s">
        <v>167</v>
      </c>
      <c r="B41" t="s">
        <v>112</v>
      </c>
      <c r="C41" s="8" t="s">
        <v>61</v>
      </c>
      <c r="D41" s="8" t="s">
        <v>108</v>
      </c>
      <c r="E41">
        <v>-0.16239999999999999</v>
      </c>
      <c r="F41">
        <v>9.1000000000000004E-3</v>
      </c>
      <c r="G41">
        <v>9.5500000000000002E-2</v>
      </c>
      <c r="H41">
        <v>2.5000000000000001E-2</v>
      </c>
      <c r="I41">
        <v>7.4300000000000005E-2</v>
      </c>
      <c r="J41">
        <v>0.14849999999999999</v>
      </c>
      <c r="K41">
        <v>7.3899999999999993E-2</v>
      </c>
    </row>
    <row r="42" spans="1:11" x14ac:dyDescent="0.3">
      <c r="A42" t="s">
        <v>167</v>
      </c>
      <c r="B42" t="s">
        <v>112</v>
      </c>
      <c r="C42" s="8" t="s">
        <v>62</v>
      </c>
      <c r="D42" s="8" t="s">
        <v>108</v>
      </c>
      <c r="E42">
        <v>9.8199999999999996E-2</v>
      </c>
      <c r="F42">
        <v>1.2200000000000001E-2</v>
      </c>
      <c r="G42">
        <v>0.1103</v>
      </c>
      <c r="H42">
        <v>3.0200000000000001E-2</v>
      </c>
      <c r="I42">
        <v>8.5199999999999998E-2</v>
      </c>
      <c r="J42">
        <v>33474346802550.898</v>
      </c>
      <c r="K42">
        <v>9.8699999999999996E-2</v>
      </c>
    </row>
    <row r="43" spans="1:11" x14ac:dyDescent="0.3">
      <c r="A43" t="s">
        <v>167</v>
      </c>
      <c r="B43" t="s">
        <v>112</v>
      </c>
      <c r="C43" s="8" t="s">
        <v>117</v>
      </c>
      <c r="D43" s="8" t="s">
        <v>107</v>
      </c>
      <c r="E43">
        <v>-0.41160000000000002</v>
      </c>
      <c r="F43">
        <v>1.4999999999999999E-2</v>
      </c>
      <c r="G43">
        <v>0.1227</v>
      </c>
      <c r="H43">
        <v>3.3599999999999998E-2</v>
      </c>
      <c r="I43">
        <v>9.8799999999999999E-2</v>
      </c>
      <c r="J43">
        <v>0.24859999999999999</v>
      </c>
      <c r="K43">
        <v>9.5000000000000001E-2</v>
      </c>
    </row>
    <row r="44" spans="1:11" x14ac:dyDescent="0.3">
      <c r="A44" t="s">
        <v>167</v>
      </c>
      <c r="B44" t="s">
        <v>112</v>
      </c>
      <c r="C44" s="8" t="s">
        <v>118</v>
      </c>
      <c r="D44" s="8" t="s">
        <v>108</v>
      </c>
      <c r="E44">
        <v>-0.59499999999999997</v>
      </c>
      <c r="F44">
        <v>5.7099999999999998E-2</v>
      </c>
      <c r="G44">
        <v>0.23899999999999999</v>
      </c>
      <c r="H44">
        <v>6.1100000000000002E-2</v>
      </c>
      <c r="I44">
        <v>0.1837</v>
      </c>
      <c r="J44">
        <v>67801533903488.398</v>
      </c>
      <c r="K44">
        <v>0.18509999999999999</v>
      </c>
    </row>
    <row r="45" spans="1:11" x14ac:dyDescent="0.3">
      <c r="A45" t="s">
        <v>167</v>
      </c>
      <c r="B45" t="s">
        <v>112</v>
      </c>
      <c r="C45" s="8" t="s">
        <v>119</v>
      </c>
      <c r="D45" s="8" t="s">
        <v>108</v>
      </c>
      <c r="E45">
        <v>-0.44690000000000002</v>
      </c>
      <c r="F45">
        <v>1.9400000000000001E-2</v>
      </c>
      <c r="G45">
        <v>0.13930000000000001</v>
      </c>
      <c r="H45">
        <v>3.6499999999999998E-2</v>
      </c>
      <c r="I45">
        <v>0.10009999999999999</v>
      </c>
      <c r="J45">
        <v>26704474416969.301</v>
      </c>
      <c r="K45">
        <v>0.1079</v>
      </c>
    </row>
    <row r="46" spans="1:11" x14ac:dyDescent="0.3">
      <c r="A46" t="s">
        <v>167</v>
      </c>
      <c r="B46" t="s">
        <v>112</v>
      </c>
      <c r="C46" s="8" t="s">
        <v>120</v>
      </c>
      <c r="D46" s="8" t="s">
        <v>107</v>
      </c>
      <c r="E46">
        <v>0.3871</v>
      </c>
      <c r="F46">
        <v>6.1000000000000004E-3</v>
      </c>
      <c r="G46">
        <v>7.8200000000000006E-2</v>
      </c>
      <c r="H46">
        <v>2.0799999999999999E-2</v>
      </c>
      <c r="I46">
        <v>6.2700000000000006E-2</v>
      </c>
      <c r="J46">
        <v>0.12659999999999999</v>
      </c>
      <c r="K46">
        <v>6.0600000000000001E-2</v>
      </c>
    </row>
    <row r="47" spans="1:11" x14ac:dyDescent="0.3">
      <c r="A47" t="s">
        <v>167</v>
      </c>
      <c r="B47" t="s">
        <v>112</v>
      </c>
      <c r="C47" s="8" t="s">
        <v>121</v>
      </c>
      <c r="D47" s="8" t="s">
        <v>108</v>
      </c>
      <c r="E47">
        <v>-0.1366</v>
      </c>
      <c r="F47">
        <v>1.5100000000000001E-2</v>
      </c>
      <c r="G47">
        <v>0.12280000000000001</v>
      </c>
      <c r="H47">
        <v>3.2899999999999999E-2</v>
      </c>
      <c r="I47">
        <v>9.3100000000000002E-2</v>
      </c>
      <c r="J47">
        <v>36763789283481.602</v>
      </c>
      <c r="K47">
        <v>0.10979999999999999</v>
      </c>
    </row>
    <row r="48" spans="1:11" x14ac:dyDescent="0.3">
      <c r="A48" t="s">
        <v>167</v>
      </c>
      <c r="B48" t="s">
        <v>112</v>
      </c>
      <c r="C48" s="8" t="s">
        <v>122</v>
      </c>
      <c r="D48" s="8" t="s">
        <v>107</v>
      </c>
      <c r="E48">
        <v>-2.4247000000000001</v>
      </c>
      <c r="F48">
        <v>2.18E-2</v>
      </c>
      <c r="G48">
        <v>0.14779999999999999</v>
      </c>
      <c r="H48">
        <v>3.78E-2</v>
      </c>
      <c r="I48">
        <v>0.1263</v>
      </c>
      <c r="J48">
        <v>0.24049999999999999</v>
      </c>
      <c r="K48">
        <v>0.14779999999999999</v>
      </c>
    </row>
    <row r="49" spans="1:11" x14ac:dyDescent="0.3">
      <c r="A49" t="s">
        <v>167</v>
      </c>
      <c r="B49" t="s">
        <v>112</v>
      </c>
      <c r="C49" s="8" t="s">
        <v>123</v>
      </c>
      <c r="D49" s="8" t="s">
        <v>107</v>
      </c>
      <c r="E49">
        <v>-0.81089999999999995</v>
      </c>
      <c r="F49">
        <v>2.0799999999999999E-2</v>
      </c>
      <c r="G49">
        <v>0.14430000000000001</v>
      </c>
      <c r="H49">
        <v>3.7199999999999997E-2</v>
      </c>
      <c r="I49">
        <v>0.114</v>
      </c>
      <c r="J49">
        <v>24163764389096.199</v>
      </c>
      <c r="K49">
        <v>0.14430000000000001</v>
      </c>
    </row>
    <row r="50" spans="1:11" x14ac:dyDescent="0.3">
      <c r="A50" t="s">
        <v>167</v>
      </c>
      <c r="B50" t="s">
        <v>112</v>
      </c>
      <c r="C50" s="8" t="s">
        <v>124</v>
      </c>
      <c r="D50" s="8" t="s">
        <v>107</v>
      </c>
      <c r="E50">
        <v>0.1988</v>
      </c>
      <c r="F50">
        <v>6.7000000000000002E-3</v>
      </c>
      <c r="G50">
        <v>8.1799999999999998E-2</v>
      </c>
      <c r="H50">
        <v>2.1000000000000001E-2</v>
      </c>
      <c r="I50">
        <v>6.5600000000000006E-2</v>
      </c>
      <c r="J50">
        <v>0.1246</v>
      </c>
      <c r="K50">
        <v>8.1799999999999998E-2</v>
      </c>
    </row>
    <row r="51" spans="1:11" x14ac:dyDescent="0.3">
      <c r="A51" t="s">
        <v>167</v>
      </c>
      <c r="B51" t="s">
        <v>112</v>
      </c>
      <c r="C51" s="8" t="s">
        <v>125</v>
      </c>
      <c r="D51" s="8" t="s">
        <v>107</v>
      </c>
      <c r="E51">
        <v>7.1199999999999999E-2</v>
      </c>
      <c r="F51">
        <v>6.1000000000000004E-3</v>
      </c>
      <c r="G51">
        <v>7.8E-2</v>
      </c>
      <c r="H51">
        <v>2.0199999999999999E-2</v>
      </c>
      <c r="I51">
        <v>5.8299999999999998E-2</v>
      </c>
      <c r="J51">
        <v>0.1113</v>
      </c>
      <c r="K51">
        <v>0</v>
      </c>
    </row>
    <row r="52" spans="1:11" x14ac:dyDescent="0.3">
      <c r="A52" t="s">
        <v>167</v>
      </c>
      <c r="B52" t="s">
        <v>112</v>
      </c>
      <c r="C52" s="8" t="s">
        <v>126</v>
      </c>
      <c r="D52" s="8" t="s">
        <v>107</v>
      </c>
      <c r="E52">
        <v>-0.98270000000000002</v>
      </c>
      <c r="F52">
        <v>1.12E-2</v>
      </c>
      <c r="G52">
        <v>0.10580000000000001</v>
      </c>
      <c r="H52">
        <v>2.7099999999999999E-2</v>
      </c>
      <c r="I52">
        <v>8.6699999999999999E-2</v>
      </c>
      <c r="J52">
        <v>0.17760000000000001</v>
      </c>
      <c r="K52">
        <v>8.1900000000000001E-2</v>
      </c>
    </row>
    <row r="53" spans="1:11" x14ac:dyDescent="0.3">
      <c r="A53" t="s">
        <v>167</v>
      </c>
      <c r="B53" t="s">
        <v>112</v>
      </c>
      <c r="C53" s="8" t="s">
        <v>127</v>
      </c>
      <c r="D53" s="8" t="s">
        <v>108</v>
      </c>
      <c r="E53">
        <v>8.7999999999999995E-2</v>
      </c>
      <c r="F53">
        <v>6.4999999999999997E-3</v>
      </c>
      <c r="G53">
        <v>8.0399999999999999E-2</v>
      </c>
      <c r="H53">
        <v>2.07E-2</v>
      </c>
      <c r="I53">
        <v>6.1400000000000003E-2</v>
      </c>
      <c r="J53">
        <v>0.125</v>
      </c>
      <c r="K53">
        <v>6.2300000000000001E-2</v>
      </c>
    </row>
    <row r="54" spans="1:11" x14ac:dyDescent="0.3">
      <c r="A54" t="s">
        <v>166</v>
      </c>
      <c r="B54" t="s">
        <v>111</v>
      </c>
      <c r="C54" s="8" t="s">
        <v>61</v>
      </c>
      <c r="D54" s="8" t="s">
        <v>108</v>
      </c>
      <c r="E54">
        <v>0.45269999999999999</v>
      </c>
      <c r="F54">
        <v>4.4000000000000003E-3</v>
      </c>
      <c r="G54">
        <v>6.6100000000000006E-2</v>
      </c>
      <c r="H54">
        <v>1.4800000000000001E-2</v>
      </c>
      <c r="I54">
        <v>5.2299999999999999E-2</v>
      </c>
      <c r="J54">
        <v>0.1115</v>
      </c>
      <c r="K54">
        <v>5.1200000000000002E-2</v>
      </c>
    </row>
    <row r="55" spans="1:11" x14ac:dyDescent="0.3">
      <c r="A55" t="s">
        <v>166</v>
      </c>
      <c r="B55" t="s">
        <v>111</v>
      </c>
      <c r="C55" s="8" t="s">
        <v>62</v>
      </c>
      <c r="D55" s="8" t="s">
        <v>108</v>
      </c>
      <c r="E55">
        <v>0.59230000000000005</v>
      </c>
      <c r="F55">
        <v>4.4999999999999997E-3</v>
      </c>
      <c r="G55">
        <v>6.6799999999999998E-2</v>
      </c>
      <c r="H55">
        <v>1.5800000000000002E-2</v>
      </c>
      <c r="I55">
        <v>4.9200000000000001E-2</v>
      </c>
      <c r="J55">
        <v>19969658117879.301</v>
      </c>
      <c r="K55">
        <v>5.9799999999999999E-2</v>
      </c>
    </row>
    <row r="56" spans="1:11" x14ac:dyDescent="0.3">
      <c r="A56" t="s">
        <v>166</v>
      </c>
      <c r="B56" t="s">
        <v>111</v>
      </c>
      <c r="C56" s="8" t="s">
        <v>117</v>
      </c>
      <c r="D56" s="8" t="s">
        <v>107</v>
      </c>
      <c r="E56">
        <v>0.40849999999999997</v>
      </c>
      <c r="F56">
        <v>7.1000000000000004E-3</v>
      </c>
      <c r="G56">
        <v>8.4400000000000003E-2</v>
      </c>
      <c r="H56">
        <v>2.0199999999999999E-2</v>
      </c>
      <c r="I56">
        <v>6.2300000000000001E-2</v>
      </c>
      <c r="J56">
        <v>0.1608</v>
      </c>
      <c r="K56">
        <v>6.54E-2</v>
      </c>
    </row>
    <row r="57" spans="1:11" x14ac:dyDescent="0.3">
      <c r="A57" t="s">
        <v>166</v>
      </c>
      <c r="B57" t="s">
        <v>111</v>
      </c>
      <c r="C57" s="8" t="s">
        <v>118</v>
      </c>
      <c r="D57" s="8" t="s">
        <v>108</v>
      </c>
      <c r="E57">
        <v>0.24379999999999999</v>
      </c>
      <c r="F57">
        <v>1.4200000000000001E-2</v>
      </c>
      <c r="G57">
        <v>0.1191</v>
      </c>
      <c r="H57">
        <v>2.69E-2</v>
      </c>
      <c r="I57">
        <v>8.14E-2</v>
      </c>
      <c r="J57">
        <v>73170054505849.203</v>
      </c>
      <c r="K57">
        <v>9.2200000000000004E-2</v>
      </c>
    </row>
    <row r="58" spans="1:11" x14ac:dyDescent="0.3">
      <c r="A58" t="s">
        <v>166</v>
      </c>
      <c r="B58" t="s">
        <v>111</v>
      </c>
      <c r="C58" s="8" t="s">
        <v>119</v>
      </c>
      <c r="D58" s="8" t="s">
        <v>108</v>
      </c>
      <c r="E58">
        <v>0.26440000000000002</v>
      </c>
      <c r="F58">
        <v>9.5999999999999992E-3</v>
      </c>
      <c r="G58">
        <v>9.7799999999999998E-2</v>
      </c>
      <c r="H58">
        <v>2.1899999999999999E-2</v>
      </c>
      <c r="I58">
        <v>6.5100000000000005E-2</v>
      </c>
      <c r="J58">
        <v>23436388301264.602</v>
      </c>
      <c r="K58">
        <v>7.5800000000000006E-2</v>
      </c>
    </row>
    <row r="59" spans="1:11" x14ac:dyDescent="0.3">
      <c r="A59" t="s">
        <v>166</v>
      </c>
      <c r="B59" t="s">
        <v>111</v>
      </c>
      <c r="C59" s="8" t="s">
        <v>120</v>
      </c>
      <c r="D59" s="8" t="s">
        <v>107</v>
      </c>
      <c r="E59">
        <v>0.49430000000000002</v>
      </c>
      <c r="F59">
        <v>8.6999999999999994E-3</v>
      </c>
      <c r="G59">
        <v>9.3299999999999994E-2</v>
      </c>
      <c r="H59">
        <v>2.1999999999999999E-2</v>
      </c>
      <c r="I59">
        <v>6.3E-2</v>
      </c>
      <c r="J59">
        <v>50456309511569.297</v>
      </c>
      <c r="K59">
        <v>7.2300000000000003E-2</v>
      </c>
    </row>
    <row r="60" spans="1:11" x14ac:dyDescent="0.3">
      <c r="A60" t="s">
        <v>166</v>
      </c>
      <c r="B60" t="s">
        <v>111</v>
      </c>
      <c r="C60" s="8" t="s">
        <v>121</v>
      </c>
      <c r="D60" s="8" t="s">
        <v>108</v>
      </c>
      <c r="E60">
        <v>0.4602</v>
      </c>
      <c r="F60">
        <v>7.7999999999999996E-3</v>
      </c>
      <c r="G60">
        <v>8.8200000000000001E-2</v>
      </c>
      <c r="H60">
        <v>1.9699999999999999E-2</v>
      </c>
      <c r="I60">
        <v>6.2300000000000001E-2</v>
      </c>
      <c r="J60">
        <v>23467730654719.301</v>
      </c>
      <c r="K60">
        <v>7.8899999999999998E-2</v>
      </c>
    </row>
    <row r="61" spans="1:11" x14ac:dyDescent="0.3">
      <c r="A61" t="s">
        <v>166</v>
      </c>
      <c r="B61" t="s">
        <v>111</v>
      </c>
      <c r="C61" s="8" t="s">
        <v>122</v>
      </c>
      <c r="D61" s="8" t="s">
        <v>107</v>
      </c>
      <c r="E61">
        <v>0.3387</v>
      </c>
      <c r="F61">
        <v>6.6E-3</v>
      </c>
      <c r="G61">
        <v>8.1100000000000005E-2</v>
      </c>
      <c r="H61">
        <v>1.8599999999999998E-2</v>
      </c>
      <c r="I61">
        <v>5.5800000000000002E-2</v>
      </c>
      <c r="J61">
        <v>0.13819999999999999</v>
      </c>
      <c r="K61">
        <v>8.1100000000000005E-2</v>
      </c>
    </row>
    <row r="62" spans="1:11" x14ac:dyDescent="0.3">
      <c r="A62" t="s">
        <v>166</v>
      </c>
      <c r="B62" t="s">
        <v>111</v>
      </c>
      <c r="C62" s="8" t="s">
        <v>123</v>
      </c>
      <c r="D62" s="8" t="s">
        <v>107</v>
      </c>
      <c r="E62">
        <v>0.40139999999999998</v>
      </c>
      <c r="F62">
        <v>7.7000000000000002E-3</v>
      </c>
      <c r="G62">
        <v>8.7999999999999995E-2</v>
      </c>
      <c r="H62">
        <v>1.95E-2</v>
      </c>
      <c r="I62">
        <v>6.0199999999999997E-2</v>
      </c>
      <c r="J62">
        <v>24360138439106.301</v>
      </c>
      <c r="K62">
        <v>8.7999999999999995E-2</v>
      </c>
    </row>
    <row r="63" spans="1:11" x14ac:dyDescent="0.3">
      <c r="A63" t="s">
        <v>166</v>
      </c>
      <c r="B63" t="s">
        <v>111</v>
      </c>
      <c r="C63" s="8" t="s">
        <v>124</v>
      </c>
      <c r="D63" s="8" t="s">
        <v>107</v>
      </c>
      <c r="E63">
        <v>0.52639999999999998</v>
      </c>
      <c r="F63">
        <v>5.7000000000000002E-3</v>
      </c>
      <c r="G63">
        <v>7.5200000000000003E-2</v>
      </c>
      <c r="H63">
        <v>1.66E-2</v>
      </c>
      <c r="I63">
        <v>5.7500000000000002E-2</v>
      </c>
      <c r="J63">
        <v>0.115</v>
      </c>
      <c r="K63">
        <v>7.5200000000000003E-2</v>
      </c>
    </row>
    <row r="64" spans="1:11" x14ac:dyDescent="0.3">
      <c r="A64" t="s">
        <v>166</v>
      </c>
      <c r="B64" t="s">
        <v>111</v>
      </c>
      <c r="C64" s="8" t="s">
        <v>125</v>
      </c>
      <c r="D64" s="8" t="s">
        <v>107</v>
      </c>
      <c r="E64">
        <v>0.2384</v>
      </c>
      <c r="F64">
        <v>6.1999999999999998E-3</v>
      </c>
      <c r="G64">
        <v>7.85E-2</v>
      </c>
      <c r="H64">
        <v>1.84E-2</v>
      </c>
      <c r="I64">
        <v>5.1499999999999997E-2</v>
      </c>
      <c r="J64">
        <v>28280601129597.102</v>
      </c>
      <c r="K64">
        <v>0</v>
      </c>
    </row>
    <row r="65" spans="1:11" x14ac:dyDescent="0.3">
      <c r="A65" t="s">
        <v>166</v>
      </c>
      <c r="B65" t="s">
        <v>111</v>
      </c>
      <c r="C65" s="8" t="s">
        <v>126</v>
      </c>
      <c r="D65" s="8" t="s">
        <v>107</v>
      </c>
      <c r="E65">
        <v>0.217</v>
      </c>
      <c r="F65">
        <v>9.1999999999999998E-3</v>
      </c>
      <c r="G65">
        <v>9.5799999999999996E-2</v>
      </c>
      <c r="H65">
        <v>2.1299999999999999E-2</v>
      </c>
      <c r="I65">
        <v>7.17E-2</v>
      </c>
      <c r="J65">
        <v>23235714800135.398</v>
      </c>
      <c r="K65">
        <v>7.4200000000000002E-2</v>
      </c>
    </row>
    <row r="66" spans="1:11" x14ac:dyDescent="0.3">
      <c r="A66" t="s">
        <v>166</v>
      </c>
      <c r="B66" t="s">
        <v>111</v>
      </c>
      <c r="C66" s="8" t="s">
        <v>127</v>
      </c>
      <c r="D66" s="8" t="s">
        <v>108</v>
      </c>
      <c r="E66">
        <v>0.22850000000000001</v>
      </c>
      <c r="F66">
        <v>8.8000000000000005E-3</v>
      </c>
      <c r="G66">
        <v>9.3899999999999997E-2</v>
      </c>
      <c r="H66">
        <v>2.0899999999999998E-2</v>
      </c>
      <c r="I66">
        <v>6.7199999999999996E-2</v>
      </c>
      <c r="J66">
        <v>23304259609317.801</v>
      </c>
      <c r="K66">
        <v>7.2700000000000001E-2</v>
      </c>
    </row>
    <row r="67" spans="1:11" x14ac:dyDescent="0.3">
      <c r="A67" t="s">
        <v>166</v>
      </c>
      <c r="B67" t="s">
        <v>112</v>
      </c>
      <c r="C67" s="8" t="s">
        <v>61</v>
      </c>
      <c r="D67" s="8" t="s">
        <v>108</v>
      </c>
      <c r="E67">
        <v>-0.16239999999999999</v>
      </c>
      <c r="F67">
        <v>9.1000000000000004E-3</v>
      </c>
      <c r="G67">
        <v>9.5500000000000002E-2</v>
      </c>
      <c r="H67">
        <v>2.5000000000000001E-2</v>
      </c>
      <c r="I67">
        <v>7.4300000000000005E-2</v>
      </c>
      <c r="J67">
        <v>0.14849999999999999</v>
      </c>
      <c r="K67">
        <v>7.3899999999999993E-2</v>
      </c>
    </row>
    <row r="68" spans="1:11" x14ac:dyDescent="0.3">
      <c r="A68" t="s">
        <v>166</v>
      </c>
      <c r="B68" t="s">
        <v>112</v>
      </c>
      <c r="C68" s="8" t="s">
        <v>62</v>
      </c>
      <c r="D68" s="8" t="s">
        <v>108</v>
      </c>
      <c r="E68">
        <v>9.8199999999999996E-2</v>
      </c>
      <c r="F68">
        <v>1.2200000000000001E-2</v>
      </c>
      <c r="G68">
        <v>0.1103</v>
      </c>
      <c r="H68">
        <v>3.0200000000000001E-2</v>
      </c>
      <c r="I68">
        <v>8.5199999999999998E-2</v>
      </c>
      <c r="J68">
        <v>33474346802550.898</v>
      </c>
      <c r="K68">
        <v>9.8699999999999996E-2</v>
      </c>
    </row>
    <row r="69" spans="1:11" x14ac:dyDescent="0.3">
      <c r="A69" t="s">
        <v>166</v>
      </c>
      <c r="B69" t="s">
        <v>112</v>
      </c>
      <c r="C69" s="8" t="s">
        <v>117</v>
      </c>
      <c r="D69" s="8" t="s">
        <v>107</v>
      </c>
      <c r="E69">
        <v>-0.41160000000000002</v>
      </c>
      <c r="F69">
        <v>1.4999999999999999E-2</v>
      </c>
      <c r="G69">
        <v>0.1227</v>
      </c>
      <c r="H69">
        <v>3.3599999999999998E-2</v>
      </c>
      <c r="I69">
        <v>9.8799999999999999E-2</v>
      </c>
      <c r="J69">
        <v>0.24859999999999999</v>
      </c>
      <c r="K69">
        <v>9.5000000000000001E-2</v>
      </c>
    </row>
    <row r="70" spans="1:11" x14ac:dyDescent="0.3">
      <c r="A70" t="s">
        <v>166</v>
      </c>
      <c r="B70" t="s">
        <v>112</v>
      </c>
      <c r="C70" s="8" t="s">
        <v>118</v>
      </c>
      <c r="D70" s="8" t="s">
        <v>108</v>
      </c>
      <c r="E70">
        <v>-0.59499999999999997</v>
      </c>
      <c r="F70">
        <v>5.7099999999999998E-2</v>
      </c>
      <c r="G70">
        <v>0.23899999999999999</v>
      </c>
      <c r="H70">
        <v>6.1100000000000002E-2</v>
      </c>
      <c r="I70">
        <v>0.1837</v>
      </c>
      <c r="J70">
        <v>67801533903488.398</v>
      </c>
      <c r="K70">
        <v>0.18509999999999999</v>
      </c>
    </row>
    <row r="71" spans="1:11" x14ac:dyDescent="0.3">
      <c r="A71" t="s">
        <v>166</v>
      </c>
      <c r="B71" t="s">
        <v>112</v>
      </c>
      <c r="C71" s="8" t="s">
        <v>119</v>
      </c>
      <c r="D71" s="8" t="s">
        <v>108</v>
      </c>
      <c r="E71">
        <v>-0.44690000000000002</v>
      </c>
      <c r="F71">
        <v>1.9400000000000001E-2</v>
      </c>
      <c r="G71">
        <v>0.13930000000000001</v>
      </c>
      <c r="H71">
        <v>3.6499999999999998E-2</v>
      </c>
      <c r="I71">
        <v>0.10009999999999999</v>
      </c>
      <c r="J71">
        <v>26704474416969.301</v>
      </c>
      <c r="K71">
        <v>0.1079</v>
      </c>
    </row>
    <row r="72" spans="1:11" x14ac:dyDescent="0.3">
      <c r="A72" t="s">
        <v>166</v>
      </c>
      <c r="B72" t="s">
        <v>112</v>
      </c>
      <c r="C72" s="8" t="s">
        <v>120</v>
      </c>
      <c r="D72" s="8" t="s">
        <v>107</v>
      </c>
      <c r="E72">
        <v>0.3871</v>
      </c>
      <c r="F72">
        <v>6.1000000000000004E-3</v>
      </c>
      <c r="G72">
        <v>7.8200000000000006E-2</v>
      </c>
      <c r="H72">
        <v>2.0799999999999999E-2</v>
      </c>
      <c r="I72">
        <v>6.2700000000000006E-2</v>
      </c>
      <c r="J72">
        <v>0.12659999999999999</v>
      </c>
      <c r="K72">
        <v>6.0600000000000001E-2</v>
      </c>
    </row>
    <row r="73" spans="1:11" x14ac:dyDescent="0.3">
      <c r="A73" t="s">
        <v>166</v>
      </c>
      <c r="B73" t="s">
        <v>112</v>
      </c>
      <c r="C73" s="8" t="s">
        <v>121</v>
      </c>
      <c r="D73" s="8" t="s">
        <v>108</v>
      </c>
      <c r="E73">
        <v>-0.1366</v>
      </c>
      <c r="F73">
        <v>1.5100000000000001E-2</v>
      </c>
      <c r="G73">
        <v>0.12280000000000001</v>
      </c>
      <c r="H73">
        <v>3.2899999999999999E-2</v>
      </c>
      <c r="I73">
        <v>9.3100000000000002E-2</v>
      </c>
      <c r="J73">
        <v>36763789283481.602</v>
      </c>
      <c r="K73">
        <v>0.10979999999999999</v>
      </c>
    </row>
    <row r="74" spans="1:11" x14ac:dyDescent="0.3">
      <c r="A74" t="s">
        <v>166</v>
      </c>
      <c r="B74" t="s">
        <v>112</v>
      </c>
      <c r="C74" s="8" t="s">
        <v>122</v>
      </c>
      <c r="D74" s="8" t="s">
        <v>107</v>
      </c>
      <c r="E74">
        <v>-2.4247000000000001</v>
      </c>
      <c r="F74">
        <v>2.18E-2</v>
      </c>
      <c r="G74">
        <v>0.14779999999999999</v>
      </c>
      <c r="H74">
        <v>3.78E-2</v>
      </c>
      <c r="I74">
        <v>0.1263</v>
      </c>
      <c r="J74">
        <v>0.24049999999999999</v>
      </c>
      <c r="K74">
        <v>0.14779999999999999</v>
      </c>
    </row>
    <row r="75" spans="1:11" x14ac:dyDescent="0.3">
      <c r="A75" t="s">
        <v>166</v>
      </c>
      <c r="B75" t="s">
        <v>112</v>
      </c>
      <c r="C75" s="8" t="s">
        <v>123</v>
      </c>
      <c r="D75" s="8" t="s">
        <v>107</v>
      </c>
      <c r="E75">
        <v>-0.81089999999999995</v>
      </c>
      <c r="F75">
        <v>2.0799999999999999E-2</v>
      </c>
      <c r="G75">
        <v>0.14430000000000001</v>
      </c>
      <c r="H75">
        <v>3.7199999999999997E-2</v>
      </c>
      <c r="I75">
        <v>0.114</v>
      </c>
      <c r="J75">
        <v>24163764389096.199</v>
      </c>
      <c r="K75">
        <v>0.14430000000000001</v>
      </c>
    </row>
    <row r="76" spans="1:11" x14ac:dyDescent="0.3">
      <c r="A76" t="s">
        <v>166</v>
      </c>
      <c r="B76" t="s">
        <v>112</v>
      </c>
      <c r="C76" s="8" t="s">
        <v>124</v>
      </c>
      <c r="D76" s="8" t="s">
        <v>107</v>
      </c>
      <c r="E76">
        <v>0.1988</v>
      </c>
      <c r="F76">
        <v>6.7000000000000002E-3</v>
      </c>
      <c r="G76">
        <v>8.1799999999999998E-2</v>
      </c>
      <c r="H76">
        <v>2.1000000000000001E-2</v>
      </c>
      <c r="I76">
        <v>6.5600000000000006E-2</v>
      </c>
      <c r="J76">
        <v>0.1246</v>
      </c>
      <c r="K76">
        <v>8.1799999999999998E-2</v>
      </c>
    </row>
    <row r="77" spans="1:11" x14ac:dyDescent="0.3">
      <c r="A77" t="s">
        <v>166</v>
      </c>
      <c r="B77" t="s">
        <v>112</v>
      </c>
      <c r="C77" s="8" t="s">
        <v>125</v>
      </c>
      <c r="D77" s="8" t="s">
        <v>107</v>
      </c>
      <c r="E77">
        <v>7.1199999999999999E-2</v>
      </c>
      <c r="F77">
        <v>6.1000000000000004E-3</v>
      </c>
      <c r="G77">
        <v>7.8E-2</v>
      </c>
      <c r="H77">
        <v>2.0199999999999999E-2</v>
      </c>
      <c r="I77">
        <v>5.8299999999999998E-2</v>
      </c>
      <c r="J77">
        <v>0.1113</v>
      </c>
      <c r="K77">
        <v>0</v>
      </c>
    </row>
    <row r="78" spans="1:11" x14ac:dyDescent="0.3">
      <c r="A78" t="s">
        <v>166</v>
      </c>
      <c r="B78" t="s">
        <v>112</v>
      </c>
      <c r="C78" s="8" t="s">
        <v>126</v>
      </c>
      <c r="D78" s="8" t="s">
        <v>107</v>
      </c>
      <c r="E78">
        <v>-0.98270000000000002</v>
      </c>
      <c r="F78">
        <v>1.12E-2</v>
      </c>
      <c r="G78">
        <v>0.10580000000000001</v>
      </c>
      <c r="H78">
        <v>2.7099999999999999E-2</v>
      </c>
      <c r="I78">
        <v>8.6699999999999999E-2</v>
      </c>
      <c r="J78">
        <v>0.17760000000000001</v>
      </c>
      <c r="K78">
        <v>8.1900000000000001E-2</v>
      </c>
    </row>
    <row r="79" spans="1:11" x14ac:dyDescent="0.3">
      <c r="A79" t="s">
        <v>166</v>
      </c>
      <c r="B79" t="s">
        <v>112</v>
      </c>
      <c r="C79" s="8" t="s">
        <v>127</v>
      </c>
      <c r="D79" s="8" t="s">
        <v>108</v>
      </c>
      <c r="E79">
        <v>8.7999999999999995E-2</v>
      </c>
      <c r="F79">
        <v>6.4999999999999997E-3</v>
      </c>
      <c r="G79">
        <v>8.0399999999999999E-2</v>
      </c>
      <c r="H79">
        <v>2.07E-2</v>
      </c>
      <c r="I79">
        <v>6.1400000000000003E-2</v>
      </c>
      <c r="J79">
        <v>0.125</v>
      </c>
      <c r="K79">
        <v>6.2300000000000001E-2</v>
      </c>
    </row>
    <row r="80" spans="1:11" x14ac:dyDescent="0.3">
      <c r="A80" t="s">
        <v>113</v>
      </c>
      <c r="B80" t="s">
        <v>111</v>
      </c>
      <c r="C80" s="8" t="s">
        <v>61</v>
      </c>
      <c r="D80" s="8" t="s">
        <v>108</v>
      </c>
      <c r="E80">
        <v>0.48259999999999997</v>
      </c>
      <c r="F80">
        <v>4.1000000000000003E-3</v>
      </c>
      <c r="G80">
        <v>6.4299999999999996E-2</v>
      </c>
      <c r="H80">
        <v>1.43E-2</v>
      </c>
      <c r="I80">
        <v>5.0599999999999999E-2</v>
      </c>
      <c r="J80">
        <v>0.1053</v>
      </c>
      <c r="K80">
        <v>4.9799999999999997E-2</v>
      </c>
    </row>
    <row r="81" spans="1:11" x14ac:dyDescent="0.3">
      <c r="A81" t="s">
        <v>113</v>
      </c>
      <c r="B81" t="s">
        <v>111</v>
      </c>
      <c r="C81" s="8" t="s">
        <v>62</v>
      </c>
      <c r="D81" s="8" t="s">
        <v>108</v>
      </c>
      <c r="E81">
        <v>0.58560000000000001</v>
      </c>
      <c r="F81">
        <v>4.4999999999999997E-3</v>
      </c>
      <c r="G81">
        <v>6.7400000000000002E-2</v>
      </c>
      <c r="H81">
        <v>1.5900000000000001E-2</v>
      </c>
      <c r="I81">
        <v>4.7199999999999999E-2</v>
      </c>
      <c r="J81">
        <v>21796647952295.602</v>
      </c>
      <c r="K81">
        <v>6.0299999999999999E-2</v>
      </c>
    </row>
    <row r="82" spans="1:11" x14ac:dyDescent="0.3">
      <c r="A82" t="s">
        <v>113</v>
      </c>
      <c r="B82" t="s">
        <v>111</v>
      </c>
      <c r="C82" s="8" t="s">
        <v>117</v>
      </c>
      <c r="D82" s="8" t="s">
        <v>107</v>
      </c>
      <c r="E82">
        <v>0.39910000000000001</v>
      </c>
      <c r="F82">
        <v>7.1999999999999998E-3</v>
      </c>
      <c r="G82">
        <v>8.5099999999999995E-2</v>
      </c>
      <c r="H82">
        <v>2.0400000000000001E-2</v>
      </c>
      <c r="I82">
        <v>6.54E-2</v>
      </c>
      <c r="J82">
        <v>0.1668</v>
      </c>
      <c r="K82">
        <v>6.59E-2</v>
      </c>
    </row>
    <row r="83" spans="1:11" x14ac:dyDescent="0.3">
      <c r="A83" t="s">
        <v>113</v>
      </c>
      <c r="B83" t="s">
        <v>111</v>
      </c>
      <c r="C83" s="8" t="s">
        <v>118</v>
      </c>
      <c r="D83" s="8" t="s">
        <v>108</v>
      </c>
      <c r="E83">
        <v>0.1923</v>
      </c>
      <c r="F83">
        <v>1.5100000000000001E-2</v>
      </c>
      <c r="G83">
        <v>0.1231</v>
      </c>
      <c r="H83">
        <v>2.7799999999999998E-2</v>
      </c>
      <c r="I83">
        <v>8.5599999999999996E-2</v>
      </c>
      <c r="J83">
        <v>73529549776781.5</v>
      </c>
      <c r="K83">
        <v>9.5299999999999996E-2</v>
      </c>
    </row>
    <row r="84" spans="1:11" x14ac:dyDescent="0.3">
      <c r="A84" t="s">
        <v>113</v>
      </c>
      <c r="B84" t="s">
        <v>111</v>
      </c>
      <c r="C84" s="8" t="s">
        <v>119</v>
      </c>
      <c r="D84" s="8" t="s">
        <v>108</v>
      </c>
      <c r="E84">
        <v>0.2157</v>
      </c>
      <c r="F84">
        <v>1.0200000000000001E-2</v>
      </c>
      <c r="G84">
        <v>0.10100000000000001</v>
      </c>
      <c r="H84">
        <v>2.2599999999999999E-2</v>
      </c>
      <c r="I84">
        <v>6.8199999999999997E-2</v>
      </c>
      <c r="J84">
        <v>24326314689747.602</v>
      </c>
      <c r="K84">
        <v>7.8200000000000006E-2</v>
      </c>
    </row>
    <row r="85" spans="1:11" x14ac:dyDescent="0.3">
      <c r="A85" t="s">
        <v>113</v>
      </c>
      <c r="B85" t="s">
        <v>111</v>
      </c>
      <c r="C85" s="8" t="s">
        <v>120</v>
      </c>
      <c r="D85" s="8" t="s">
        <v>107</v>
      </c>
      <c r="E85">
        <v>0.51290000000000002</v>
      </c>
      <c r="F85">
        <v>8.3999999999999995E-3</v>
      </c>
      <c r="G85">
        <v>9.1600000000000001E-2</v>
      </c>
      <c r="H85">
        <v>2.1600000000000001E-2</v>
      </c>
      <c r="I85">
        <v>6.2799999999999995E-2</v>
      </c>
      <c r="J85">
        <v>49504993608894.398</v>
      </c>
      <c r="K85">
        <v>7.0999999999999994E-2</v>
      </c>
    </row>
    <row r="86" spans="1:11" x14ac:dyDescent="0.3">
      <c r="A86" t="s">
        <v>113</v>
      </c>
      <c r="B86" t="s">
        <v>111</v>
      </c>
      <c r="C86" s="8" t="s">
        <v>121</v>
      </c>
      <c r="D86" s="8" t="s">
        <v>108</v>
      </c>
      <c r="E86">
        <v>0.30020000000000002</v>
      </c>
      <c r="F86">
        <v>1.01E-2</v>
      </c>
      <c r="G86">
        <v>0.1004</v>
      </c>
      <c r="H86">
        <v>2.24E-2</v>
      </c>
      <c r="I86">
        <v>7.5800000000000006E-2</v>
      </c>
      <c r="J86">
        <v>23937619277038</v>
      </c>
      <c r="K86">
        <v>8.9800000000000005E-2</v>
      </c>
    </row>
    <row r="87" spans="1:11" x14ac:dyDescent="0.3">
      <c r="A87" t="s">
        <v>113</v>
      </c>
      <c r="B87" t="s">
        <v>111</v>
      </c>
      <c r="C87" s="8" t="s">
        <v>122</v>
      </c>
      <c r="D87" s="8" t="s">
        <v>107</v>
      </c>
      <c r="E87">
        <v>0.3211</v>
      </c>
      <c r="F87">
        <v>6.7999999999999996E-3</v>
      </c>
      <c r="G87">
        <v>8.2199999999999995E-2</v>
      </c>
      <c r="H87">
        <v>1.8800000000000001E-2</v>
      </c>
      <c r="I87">
        <v>5.57E-2</v>
      </c>
      <c r="J87">
        <v>0.13830000000000001</v>
      </c>
      <c r="K87">
        <v>8.2199999999999995E-2</v>
      </c>
    </row>
    <row r="88" spans="1:11" x14ac:dyDescent="0.3">
      <c r="A88" t="s">
        <v>113</v>
      </c>
      <c r="B88" t="s">
        <v>111</v>
      </c>
      <c r="C88" s="8" t="s">
        <v>123</v>
      </c>
      <c r="D88" s="8" t="s">
        <v>107</v>
      </c>
      <c r="E88">
        <v>0.40439999999999998</v>
      </c>
      <c r="F88">
        <v>7.7000000000000002E-3</v>
      </c>
      <c r="G88">
        <v>8.77E-2</v>
      </c>
      <c r="H88">
        <v>1.95E-2</v>
      </c>
      <c r="I88">
        <v>6.2600000000000003E-2</v>
      </c>
      <c r="J88">
        <v>23499923984857.5</v>
      </c>
      <c r="K88">
        <v>8.77E-2</v>
      </c>
    </row>
    <row r="89" spans="1:11" x14ac:dyDescent="0.3">
      <c r="A89" t="s">
        <v>113</v>
      </c>
      <c r="B89" t="s">
        <v>111</v>
      </c>
      <c r="C89" s="8" t="s">
        <v>124</v>
      </c>
      <c r="D89" s="8" t="s">
        <v>107</v>
      </c>
      <c r="E89">
        <v>0.56730000000000003</v>
      </c>
      <c r="F89">
        <v>5.1999999999999998E-3</v>
      </c>
      <c r="G89">
        <v>7.1900000000000006E-2</v>
      </c>
      <c r="H89">
        <v>1.5900000000000001E-2</v>
      </c>
      <c r="I89">
        <v>5.5300000000000002E-2</v>
      </c>
      <c r="J89">
        <v>0.1084</v>
      </c>
      <c r="K89">
        <v>7.1900000000000006E-2</v>
      </c>
    </row>
    <row r="90" spans="1:11" x14ac:dyDescent="0.3">
      <c r="A90" t="s">
        <v>113</v>
      </c>
      <c r="B90" t="s">
        <v>111</v>
      </c>
      <c r="C90" s="8" t="s">
        <v>125</v>
      </c>
      <c r="D90" s="8" t="s">
        <v>107</v>
      </c>
      <c r="E90">
        <v>0.2697</v>
      </c>
      <c r="F90">
        <v>5.8999999999999999E-3</v>
      </c>
      <c r="G90">
        <v>7.6899999999999996E-2</v>
      </c>
      <c r="H90">
        <v>1.7999999999999999E-2</v>
      </c>
      <c r="I90">
        <v>4.7899999999999998E-2</v>
      </c>
      <c r="J90">
        <v>28816135153324.898</v>
      </c>
      <c r="K90">
        <v>0</v>
      </c>
    </row>
    <row r="91" spans="1:11" x14ac:dyDescent="0.3">
      <c r="A91" t="s">
        <v>113</v>
      </c>
      <c r="B91" t="s">
        <v>111</v>
      </c>
      <c r="C91" s="8" t="s">
        <v>126</v>
      </c>
      <c r="D91" s="8" t="s">
        <v>107</v>
      </c>
      <c r="E91">
        <v>0.29170000000000001</v>
      </c>
      <c r="F91">
        <v>8.3000000000000001E-3</v>
      </c>
      <c r="G91">
        <v>9.11E-2</v>
      </c>
      <c r="H91">
        <v>2.0199999999999999E-2</v>
      </c>
      <c r="I91">
        <v>6.6600000000000006E-2</v>
      </c>
      <c r="J91">
        <v>21468833931831.5</v>
      </c>
      <c r="K91">
        <v>7.0499999999999993E-2</v>
      </c>
    </row>
    <row r="92" spans="1:11" x14ac:dyDescent="0.3">
      <c r="A92" t="s">
        <v>113</v>
      </c>
      <c r="B92" t="s">
        <v>111</v>
      </c>
      <c r="C92" s="8" t="s">
        <v>127</v>
      </c>
      <c r="D92" s="8" t="s">
        <v>108</v>
      </c>
      <c r="E92">
        <v>0.18809999999999999</v>
      </c>
      <c r="F92">
        <v>9.2999999999999992E-3</v>
      </c>
      <c r="G92">
        <v>9.6299999999999997E-2</v>
      </c>
      <c r="H92">
        <v>2.1399999999999999E-2</v>
      </c>
      <c r="I92">
        <v>6.8400000000000002E-2</v>
      </c>
      <c r="J92">
        <v>23798583187411.301</v>
      </c>
      <c r="K92">
        <v>7.46E-2</v>
      </c>
    </row>
    <row r="93" spans="1:11" x14ac:dyDescent="0.3">
      <c r="A93" t="s">
        <v>113</v>
      </c>
      <c r="B93" t="s">
        <v>112</v>
      </c>
      <c r="C93" s="8" t="s">
        <v>61</v>
      </c>
      <c r="D93" s="8" t="s">
        <v>108</v>
      </c>
      <c r="E93">
        <v>-0.61619999999999997</v>
      </c>
      <c r="F93">
        <v>1.2699999999999999E-2</v>
      </c>
      <c r="G93">
        <v>0.11260000000000001</v>
      </c>
      <c r="H93">
        <v>2.9499999999999998E-2</v>
      </c>
      <c r="I93">
        <v>8.2500000000000004E-2</v>
      </c>
      <c r="J93">
        <v>0.1565</v>
      </c>
      <c r="K93">
        <v>8.72E-2</v>
      </c>
    </row>
    <row r="94" spans="1:11" x14ac:dyDescent="0.3">
      <c r="A94" t="s">
        <v>113</v>
      </c>
      <c r="B94" t="s">
        <v>112</v>
      </c>
      <c r="C94" s="8" t="s">
        <v>62</v>
      </c>
      <c r="D94" s="8" t="s">
        <v>108</v>
      </c>
      <c r="E94">
        <v>0.35580000000000001</v>
      </c>
      <c r="F94">
        <v>8.6999999999999994E-3</v>
      </c>
      <c r="G94">
        <v>9.3299999999999994E-2</v>
      </c>
      <c r="H94">
        <v>2.5600000000000001E-2</v>
      </c>
      <c r="I94">
        <v>6.88E-2</v>
      </c>
      <c r="J94">
        <v>26883805728171.102</v>
      </c>
      <c r="K94">
        <v>8.3400000000000002E-2</v>
      </c>
    </row>
    <row r="95" spans="1:11" x14ac:dyDescent="0.3">
      <c r="A95" t="s">
        <v>113</v>
      </c>
      <c r="B95" t="s">
        <v>112</v>
      </c>
      <c r="C95" s="8" t="s">
        <v>117</v>
      </c>
      <c r="D95" s="8" t="s">
        <v>107</v>
      </c>
      <c r="E95">
        <v>0.19270000000000001</v>
      </c>
      <c r="F95">
        <v>8.6E-3</v>
      </c>
      <c r="G95">
        <v>9.2799999999999994E-2</v>
      </c>
      <c r="H95">
        <v>2.5399999999999999E-2</v>
      </c>
      <c r="I95">
        <v>7.3099999999999998E-2</v>
      </c>
      <c r="J95">
        <v>0.1825</v>
      </c>
      <c r="K95">
        <v>7.1900000000000006E-2</v>
      </c>
    </row>
    <row r="96" spans="1:11" x14ac:dyDescent="0.3">
      <c r="A96" t="s">
        <v>113</v>
      </c>
      <c r="B96" t="s">
        <v>112</v>
      </c>
      <c r="C96" s="8" t="s">
        <v>118</v>
      </c>
      <c r="D96" s="8" t="s">
        <v>108</v>
      </c>
      <c r="E96">
        <v>7.3499999999999996E-2</v>
      </c>
      <c r="F96">
        <v>3.32E-2</v>
      </c>
      <c r="G96">
        <v>0.18210000000000001</v>
      </c>
      <c r="H96">
        <v>4.6600000000000003E-2</v>
      </c>
      <c r="I96">
        <v>0.1154</v>
      </c>
      <c r="J96">
        <v>99847900960219</v>
      </c>
      <c r="K96">
        <v>0.1411</v>
      </c>
    </row>
    <row r="97" spans="1:11" x14ac:dyDescent="0.3">
      <c r="A97" t="s">
        <v>113</v>
      </c>
      <c r="B97" t="s">
        <v>112</v>
      </c>
      <c r="C97" s="8" t="s">
        <v>119</v>
      </c>
      <c r="D97" s="8" t="s">
        <v>108</v>
      </c>
      <c r="E97">
        <v>-0.2954</v>
      </c>
      <c r="F97">
        <v>1.7399999999999999E-2</v>
      </c>
      <c r="G97">
        <v>0.1318</v>
      </c>
      <c r="H97">
        <v>3.4500000000000003E-2</v>
      </c>
      <c r="I97">
        <v>8.8099999999999998E-2</v>
      </c>
      <c r="J97">
        <v>27162805581363.801</v>
      </c>
      <c r="K97">
        <v>0.1021</v>
      </c>
    </row>
    <row r="98" spans="1:11" x14ac:dyDescent="0.3">
      <c r="A98" t="s">
        <v>113</v>
      </c>
      <c r="B98" t="s">
        <v>112</v>
      </c>
      <c r="C98" s="8" t="s">
        <v>120</v>
      </c>
      <c r="D98" s="8" t="s">
        <v>107</v>
      </c>
      <c r="E98">
        <v>-0.86719999999999997</v>
      </c>
      <c r="F98">
        <v>1.8599999999999998E-2</v>
      </c>
      <c r="G98">
        <v>0.13650000000000001</v>
      </c>
      <c r="H98">
        <v>3.6299999999999999E-2</v>
      </c>
      <c r="I98">
        <v>0.1203</v>
      </c>
      <c r="J98">
        <v>0.24179999999999999</v>
      </c>
      <c r="K98">
        <v>0.1057</v>
      </c>
    </row>
    <row r="99" spans="1:11" x14ac:dyDescent="0.3">
      <c r="A99" t="s">
        <v>113</v>
      </c>
      <c r="B99" t="s">
        <v>112</v>
      </c>
      <c r="C99" s="8" t="s">
        <v>121</v>
      </c>
      <c r="D99" s="8" t="s">
        <v>108</v>
      </c>
      <c r="E99">
        <v>-0.21679999999999999</v>
      </c>
      <c r="F99">
        <v>1.61E-2</v>
      </c>
      <c r="G99">
        <v>0.127</v>
      </c>
      <c r="H99">
        <v>3.4099999999999998E-2</v>
      </c>
      <c r="I99">
        <v>0.1075</v>
      </c>
      <c r="J99">
        <v>21890839788437.898</v>
      </c>
      <c r="K99">
        <v>0.11360000000000001</v>
      </c>
    </row>
    <row r="100" spans="1:11" x14ac:dyDescent="0.3">
      <c r="A100" t="s">
        <v>113</v>
      </c>
      <c r="B100" t="s">
        <v>112</v>
      </c>
      <c r="C100" s="8" t="s">
        <v>122</v>
      </c>
      <c r="D100" s="8" t="s">
        <v>107</v>
      </c>
      <c r="E100">
        <v>-0.52629999999999999</v>
      </c>
      <c r="F100">
        <v>9.7000000000000003E-3</v>
      </c>
      <c r="G100">
        <v>9.8699999999999996E-2</v>
      </c>
      <c r="H100">
        <v>2.52E-2</v>
      </c>
      <c r="I100">
        <v>7.6300000000000007E-2</v>
      </c>
      <c r="J100">
        <v>0.1482</v>
      </c>
      <c r="K100">
        <v>9.8699999999999996E-2</v>
      </c>
    </row>
    <row r="101" spans="1:11" x14ac:dyDescent="0.3">
      <c r="A101" t="s">
        <v>113</v>
      </c>
      <c r="B101" t="s">
        <v>112</v>
      </c>
      <c r="C101" s="8" t="s">
        <v>123</v>
      </c>
      <c r="D101" s="8" t="s">
        <v>107</v>
      </c>
      <c r="E101">
        <v>-3.3451</v>
      </c>
      <c r="F101">
        <v>0.05</v>
      </c>
      <c r="G101">
        <v>0.2235</v>
      </c>
      <c r="H101">
        <v>5.7700000000000001E-2</v>
      </c>
      <c r="I101">
        <v>0.19900000000000001</v>
      </c>
      <c r="J101">
        <v>15149224863321.801</v>
      </c>
      <c r="K101">
        <v>0.2235</v>
      </c>
    </row>
    <row r="102" spans="1:11" x14ac:dyDescent="0.3">
      <c r="A102" t="s">
        <v>113</v>
      </c>
      <c r="B102" t="s">
        <v>112</v>
      </c>
      <c r="C102" s="8" t="s">
        <v>124</v>
      </c>
      <c r="D102" s="8" t="s">
        <v>107</v>
      </c>
      <c r="E102">
        <v>-2.0577999999999999</v>
      </c>
      <c r="F102">
        <v>2.5499999999999998E-2</v>
      </c>
      <c r="G102">
        <v>0.1598</v>
      </c>
      <c r="H102">
        <v>4.1000000000000002E-2</v>
      </c>
      <c r="I102">
        <v>0.14599999999999999</v>
      </c>
      <c r="J102">
        <v>0.30780000000000002</v>
      </c>
      <c r="K102">
        <v>0.1598</v>
      </c>
    </row>
    <row r="103" spans="1:11" x14ac:dyDescent="0.3">
      <c r="A103" t="s">
        <v>113</v>
      </c>
      <c r="B103" t="s">
        <v>112</v>
      </c>
      <c r="C103" s="8" t="s">
        <v>125</v>
      </c>
      <c r="D103" s="8" t="s">
        <v>107</v>
      </c>
      <c r="E103">
        <v>-0.69089999999999996</v>
      </c>
      <c r="F103">
        <v>1.11E-2</v>
      </c>
      <c r="G103">
        <v>0.1053</v>
      </c>
      <c r="H103">
        <v>2.7300000000000001E-2</v>
      </c>
      <c r="I103">
        <v>8.4199999999999997E-2</v>
      </c>
      <c r="J103">
        <v>0.1615</v>
      </c>
      <c r="K103">
        <v>0</v>
      </c>
    </row>
    <row r="104" spans="1:11" x14ac:dyDescent="0.3">
      <c r="A104" t="s">
        <v>113</v>
      </c>
      <c r="B104" t="s">
        <v>112</v>
      </c>
      <c r="C104" s="8" t="s">
        <v>126</v>
      </c>
      <c r="D104" s="8" t="s">
        <v>107</v>
      </c>
      <c r="E104">
        <v>-7.2370999999999999</v>
      </c>
      <c r="F104">
        <v>4.65E-2</v>
      </c>
      <c r="G104">
        <v>0.21560000000000001</v>
      </c>
      <c r="H104">
        <v>5.5199999999999999E-2</v>
      </c>
      <c r="I104">
        <v>0.1958</v>
      </c>
      <c r="J104">
        <v>0.37819999999999998</v>
      </c>
      <c r="K104">
        <v>0.16700000000000001</v>
      </c>
    </row>
    <row r="105" spans="1:11" x14ac:dyDescent="0.3">
      <c r="A105" t="s">
        <v>113</v>
      </c>
      <c r="B105" t="s">
        <v>112</v>
      </c>
      <c r="C105" s="8" t="s">
        <v>127</v>
      </c>
      <c r="D105" s="8" t="s">
        <v>108</v>
      </c>
      <c r="E105">
        <v>-5.5414000000000003</v>
      </c>
      <c r="F105">
        <v>4.6399999999999997E-2</v>
      </c>
      <c r="G105">
        <v>0.21529999999999999</v>
      </c>
      <c r="H105">
        <v>5.5399999999999998E-2</v>
      </c>
      <c r="I105">
        <v>0.2011</v>
      </c>
      <c r="J105">
        <v>0.39850000000000002</v>
      </c>
      <c r="K105">
        <v>0.1668</v>
      </c>
    </row>
    <row r="106" spans="1:11" x14ac:dyDescent="0.3">
      <c r="A106" t="s">
        <v>165</v>
      </c>
      <c r="B106" t="s">
        <v>111</v>
      </c>
      <c r="C106" t="s">
        <v>61</v>
      </c>
      <c r="D106" t="s">
        <v>108</v>
      </c>
      <c r="E106">
        <v>0.56469999999999998</v>
      </c>
      <c r="F106">
        <v>3.5000000000000001E-3</v>
      </c>
      <c r="G106">
        <v>5.8999999999999997E-2</v>
      </c>
      <c r="H106">
        <v>1.32E-2</v>
      </c>
      <c r="I106">
        <v>4.4699999999999997E-2</v>
      </c>
      <c r="J106">
        <v>9.1300000000000006E-2</v>
      </c>
      <c r="K106">
        <v>4.5699999999999998E-2</v>
      </c>
    </row>
    <row r="107" spans="1:11" x14ac:dyDescent="0.3">
      <c r="A107" t="s">
        <v>165</v>
      </c>
      <c r="B107" t="s">
        <v>111</v>
      </c>
      <c r="C107" t="s">
        <v>62</v>
      </c>
      <c r="D107" t="s">
        <v>108</v>
      </c>
      <c r="E107">
        <v>0.6149</v>
      </c>
      <c r="F107">
        <v>4.1999999999999997E-3</v>
      </c>
      <c r="G107">
        <v>6.5000000000000002E-2</v>
      </c>
      <c r="H107">
        <v>1.54E-2</v>
      </c>
      <c r="I107">
        <v>4.4200000000000003E-2</v>
      </c>
      <c r="J107">
        <v>20711793022450.602</v>
      </c>
      <c r="K107">
        <v>5.8099999999999999E-2</v>
      </c>
    </row>
    <row r="108" spans="1:11" x14ac:dyDescent="0.3">
      <c r="A108" t="s">
        <v>165</v>
      </c>
      <c r="B108" t="s">
        <v>111</v>
      </c>
      <c r="C108" t="s">
        <v>117</v>
      </c>
      <c r="D108" t="s">
        <v>107</v>
      </c>
      <c r="E108">
        <v>0.51039999999999996</v>
      </c>
      <c r="F108">
        <v>5.8999999999999999E-3</v>
      </c>
      <c r="G108">
        <v>7.6799999999999993E-2</v>
      </c>
      <c r="H108">
        <v>1.84E-2</v>
      </c>
      <c r="I108">
        <v>6.2199999999999998E-2</v>
      </c>
      <c r="J108">
        <v>0.1512</v>
      </c>
      <c r="K108">
        <v>5.9499999999999997E-2</v>
      </c>
    </row>
    <row r="109" spans="1:11" x14ac:dyDescent="0.3">
      <c r="A109" t="s">
        <v>165</v>
      </c>
      <c r="B109" t="s">
        <v>111</v>
      </c>
      <c r="C109" t="s">
        <v>118</v>
      </c>
      <c r="D109" t="s">
        <v>108</v>
      </c>
      <c r="E109">
        <v>0.26519999999999999</v>
      </c>
      <c r="F109">
        <v>1.38E-2</v>
      </c>
      <c r="G109">
        <v>0.1174</v>
      </c>
      <c r="H109">
        <v>2.6499999999999999E-2</v>
      </c>
      <c r="I109">
        <v>7.8200000000000006E-2</v>
      </c>
      <c r="J109">
        <v>72470641810142.203</v>
      </c>
      <c r="K109">
        <v>9.0899999999999995E-2</v>
      </c>
    </row>
    <row r="110" spans="1:11" x14ac:dyDescent="0.3">
      <c r="A110" t="s">
        <v>165</v>
      </c>
      <c r="B110" t="s">
        <v>111</v>
      </c>
      <c r="C110" t="s">
        <v>119</v>
      </c>
      <c r="D110" t="s">
        <v>108</v>
      </c>
      <c r="E110">
        <v>0.29530000000000001</v>
      </c>
      <c r="F110">
        <v>9.1999999999999998E-3</v>
      </c>
      <c r="G110">
        <v>9.5699999999999993E-2</v>
      </c>
      <c r="H110">
        <v>2.1399999999999999E-2</v>
      </c>
      <c r="I110">
        <v>6.5600000000000006E-2</v>
      </c>
      <c r="J110">
        <v>21777915974883.5</v>
      </c>
      <c r="K110">
        <v>7.4200000000000002E-2</v>
      </c>
    </row>
    <row r="111" spans="1:11" x14ac:dyDescent="0.3">
      <c r="A111" t="s">
        <v>165</v>
      </c>
      <c r="B111" t="s">
        <v>111</v>
      </c>
      <c r="C111" t="s">
        <v>120</v>
      </c>
      <c r="D111" t="s">
        <v>107</v>
      </c>
      <c r="E111">
        <v>0.50960000000000005</v>
      </c>
      <c r="F111">
        <v>8.3999999999999995E-3</v>
      </c>
      <c r="G111">
        <v>9.1899999999999996E-2</v>
      </c>
      <c r="H111">
        <v>2.1600000000000001E-2</v>
      </c>
      <c r="I111">
        <v>5.8799999999999998E-2</v>
      </c>
      <c r="J111">
        <v>48564777106688.102</v>
      </c>
      <c r="K111">
        <v>7.1199999999999999E-2</v>
      </c>
    </row>
    <row r="112" spans="1:11" x14ac:dyDescent="0.3">
      <c r="A112" t="s">
        <v>165</v>
      </c>
      <c r="B112" t="s">
        <v>111</v>
      </c>
      <c r="C112" t="s">
        <v>121</v>
      </c>
      <c r="D112" t="s">
        <v>108</v>
      </c>
      <c r="E112">
        <v>0.30209999999999998</v>
      </c>
      <c r="F112">
        <v>1.01E-2</v>
      </c>
      <c r="G112">
        <v>0.1003</v>
      </c>
      <c r="H112">
        <v>2.24E-2</v>
      </c>
      <c r="I112">
        <v>6.6600000000000006E-2</v>
      </c>
      <c r="J112">
        <v>28006621057012</v>
      </c>
      <c r="K112">
        <v>8.9700000000000002E-2</v>
      </c>
    </row>
    <row r="113" spans="1:11" x14ac:dyDescent="0.3">
      <c r="A113" t="s">
        <v>165</v>
      </c>
      <c r="B113" t="s">
        <v>111</v>
      </c>
      <c r="C113" t="s">
        <v>122</v>
      </c>
      <c r="D113" t="s">
        <v>107</v>
      </c>
      <c r="E113">
        <v>0.45300000000000001</v>
      </c>
      <c r="F113">
        <v>5.4000000000000003E-3</v>
      </c>
      <c r="G113">
        <v>7.3800000000000004E-2</v>
      </c>
      <c r="H113">
        <v>1.6899999999999998E-2</v>
      </c>
      <c r="I113">
        <v>4.7300000000000002E-2</v>
      </c>
      <c r="J113">
        <v>0.1182</v>
      </c>
      <c r="K113">
        <v>7.3800000000000004E-2</v>
      </c>
    </row>
    <row r="114" spans="1:11" x14ac:dyDescent="0.3">
      <c r="A114" t="s">
        <v>165</v>
      </c>
      <c r="B114" t="s">
        <v>111</v>
      </c>
      <c r="C114" t="s">
        <v>123</v>
      </c>
      <c r="D114" t="s">
        <v>107</v>
      </c>
      <c r="E114">
        <v>0.49680000000000002</v>
      </c>
      <c r="F114">
        <v>6.4999999999999997E-3</v>
      </c>
      <c r="G114">
        <v>8.0600000000000005E-2</v>
      </c>
      <c r="H114">
        <v>1.7899999999999999E-2</v>
      </c>
      <c r="I114">
        <v>5.6899999999999999E-2</v>
      </c>
      <c r="J114">
        <v>19106543513024</v>
      </c>
      <c r="K114">
        <v>8.0600000000000005E-2</v>
      </c>
    </row>
    <row r="115" spans="1:11" x14ac:dyDescent="0.3">
      <c r="A115" t="s">
        <v>165</v>
      </c>
      <c r="B115" t="s">
        <v>111</v>
      </c>
      <c r="C115" t="s">
        <v>124</v>
      </c>
      <c r="D115" t="s">
        <v>107</v>
      </c>
      <c r="E115">
        <v>0.55820000000000003</v>
      </c>
      <c r="F115">
        <v>5.3E-3</v>
      </c>
      <c r="G115">
        <v>7.2599999999999998E-2</v>
      </c>
      <c r="H115">
        <v>1.6E-2</v>
      </c>
      <c r="I115">
        <v>5.28E-2</v>
      </c>
      <c r="J115">
        <v>0.1057</v>
      </c>
      <c r="K115">
        <v>7.2599999999999998E-2</v>
      </c>
    </row>
    <row r="116" spans="1:11" x14ac:dyDescent="0.3">
      <c r="A116" t="s">
        <v>165</v>
      </c>
      <c r="B116" t="s">
        <v>111</v>
      </c>
      <c r="C116" t="s">
        <v>125</v>
      </c>
      <c r="D116" t="s">
        <v>107</v>
      </c>
      <c r="E116">
        <v>0.36470000000000002</v>
      </c>
      <c r="F116">
        <v>5.1000000000000004E-3</v>
      </c>
      <c r="G116">
        <v>7.17E-2</v>
      </c>
      <c r="H116">
        <v>1.6799999999999999E-2</v>
      </c>
      <c r="I116">
        <v>4.5499999999999999E-2</v>
      </c>
      <c r="J116">
        <v>27416675130498.602</v>
      </c>
      <c r="K116">
        <v>0</v>
      </c>
    </row>
    <row r="117" spans="1:11" x14ac:dyDescent="0.3">
      <c r="A117" t="s">
        <v>165</v>
      </c>
      <c r="B117" t="s">
        <v>111</v>
      </c>
      <c r="C117" t="s">
        <v>126</v>
      </c>
      <c r="D117" t="s">
        <v>107</v>
      </c>
      <c r="E117">
        <v>0.2742</v>
      </c>
      <c r="F117">
        <v>8.5000000000000006E-3</v>
      </c>
      <c r="G117">
        <v>9.2200000000000004E-2</v>
      </c>
      <c r="H117">
        <v>2.0500000000000001E-2</v>
      </c>
      <c r="I117">
        <v>6.4399999999999999E-2</v>
      </c>
      <c r="J117">
        <v>25256961311268.699</v>
      </c>
      <c r="K117">
        <v>7.1400000000000005E-2</v>
      </c>
    </row>
    <row r="118" spans="1:11" x14ac:dyDescent="0.3">
      <c r="A118" t="s">
        <v>165</v>
      </c>
      <c r="B118" t="s">
        <v>111</v>
      </c>
      <c r="C118" t="s">
        <v>127</v>
      </c>
      <c r="D118" t="s">
        <v>108</v>
      </c>
      <c r="E118">
        <v>0.28589999999999999</v>
      </c>
      <c r="F118">
        <v>8.2000000000000007E-3</v>
      </c>
      <c r="G118">
        <v>9.0300000000000005E-2</v>
      </c>
      <c r="H118">
        <v>2.01E-2</v>
      </c>
      <c r="I118">
        <v>6.1800000000000001E-2</v>
      </c>
      <c r="J118">
        <v>29366020087768.602</v>
      </c>
      <c r="K118">
        <v>7.0000000000000007E-2</v>
      </c>
    </row>
    <row r="119" spans="1:11" x14ac:dyDescent="0.3">
      <c r="A119" t="s">
        <v>165</v>
      </c>
      <c r="B119" t="s">
        <v>112</v>
      </c>
      <c r="C119" t="s">
        <v>61</v>
      </c>
      <c r="D119" t="s">
        <v>108</v>
      </c>
      <c r="E119">
        <v>0.1077</v>
      </c>
      <c r="F119">
        <v>7.0000000000000001E-3</v>
      </c>
      <c r="G119">
        <v>8.3599999999999994E-2</v>
      </c>
      <c r="H119">
        <v>2.1899999999999999E-2</v>
      </c>
      <c r="I119">
        <v>6.3799999999999996E-2</v>
      </c>
      <c r="J119">
        <v>0.13780000000000001</v>
      </c>
      <c r="K119">
        <v>6.4799999999999996E-2</v>
      </c>
    </row>
    <row r="120" spans="1:11" x14ac:dyDescent="0.3">
      <c r="A120" t="s">
        <v>165</v>
      </c>
      <c r="B120" t="s">
        <v>112</v>
      </c>
      <c r="C120" t="s">
        <v>62</v>
      </c>
      <c r="D120" t="s">
        <v>108</v>
      </c>
      <c r="E120">
        <v>-2.1499999999999998E-2</v>
      </c>
      <c r="F120">
        <v>1.38E-2</v>
      </c>
      <c r="G120">
        <v>0.1174</v>
      </c>
      <c r="H120">
        <v>3.2199999999999999E-2</v>
      </c>
      <c r="I120">
        <v>7.9000000000000001E-2</v>
      </c>
      <c r="J120">
        <v>39916583426081.5</v>
      </c>
      <c r="K120">
        <v>0.105</v>
      </c>
    </row>
    <row r="121" spans="1:11" x14ac:dyDescent="0.3">
      <c r="A121" t="s">
        <v>165</v>
      </c>
      <c r="B121" t="s">
        <v>112</v>
      </c>
      <c r="C121" t="s">
        <v>117</v>
      </c>
      <c r="D121" t="s">
        <v>107</v>
      </c>
      <c r="E121">
        <v>-3.4799999999999998E-2</v>
      </c>
      <c r="F121">
        <v>1.0999999999999999E-2</v>
      </c>
      <c r="G121">
        <v>0.105</v>
      </c>
      <c r="H121">
        <v>2.8799999999999999E-2</v>
      </c>
      <c r="I121">
        <v>8.1900000000000001E-2</v>
      </c>
      <c r="J121">
        <v>0.21229999999999999</v>
      </c>
      <c r="K121">
        <v>8.14E-2</v>
      </c>
    </row>
    <row r="122" spans="1:11" x14ac:dyDescent="0.3">
      <c r="A122" t="s">
        <v>165</v>
      </c>
      <c r="B122" t="s">
        <v>112</v>
      </c>
      <c r="C122" t="s">
        <v>118</v>
      </c>
      <c r="D122" t="s">
        <v>108</v>
      </c>
      <c r="E122">
        <v>-0.26079999999999998</v>
      </c>
      <c r="F122">
        <v>4.5100000000000001E-2</v>
      </c>
      <c r="G122">
        <v>0.21249999999999999</v>
      </c>
      <c r="H122">
        <v>5.4300000000000001E-2</v>
      </c>
      <c r="I122">
        <v>0.14560000000000001</v>
      </c>
      <c r="J122">
        <v>77427517839009.703</v>
      </c>
      <c r="K122">
        <v>0.1646</v>
      </c>
    </row>
    <row r="123" spans="1:11" x14ac:dyDescent="0.3">
      <c r="A123" t="s">
        <v>165</v>
      </c>
      <c r="B123" t="s">
        <v>112</v>
      </c>
      <c r="C123" t="s">
        <v>119</v>
      </c>
      <c r="D123" t="s">
        <v>108</v>
      </c>
      <c r="E123">
        <v>0.13750000000000001</v>
      </c>
      <c r="F123">
        <v>1.1599999999999999E-2</v>
      </c>
      <c r="G123">
        <v>0.1075</v>
      </c>
      <c r="H123">
        <v>2.8199999999999999E-2</v>
      </c>
      <c r="I123">
        <v>6.5600000000000006E-2</v>
      </c>
      <c r="J123">
        <v>34633146987664.301</v>
      </c>
      <c r="K123">
        <v>8.3299999999999999E-2</v>
      </c>
    </row>
    <row r="124" spans="1:11" x14ac:dyDescent="0.3">
      <c r="A124" t="s">
        <v>165</v>
      </c>
      <c r="B124" t="s">
        <v>112</v>
      </c>
      <c r="C124" t="s">
        <v>120</v>
      </c>
      <c r="D124" t="s">
        <v>107</v>
      </c>
      <c r="E124">
        <v>0.29699999999999999</v>
      </c>
      <c r="F124">
        <v>7.0000000000000001E-3</v>
      </c>
      <c r="G124">
        <v>8.3799999999999999E-2</v>
      </c>
      <c r="H124">
        <v>2.23E-2</v>
      </c>
      <c r="I124">
        <v>6.4399999999999999E-2</v>
      </c>
      <c r="J124">
        <v>0.1492</v>
      </c>
      <c r="K124">
        <v>6.4899999999999999E-2</v>
      </c>
    </row>
    <row r="125" spans="1:11" x14ac:dyDescent="0.3">
      <c r="A125" t="s">
        <v>165</v>
      </c>
      <c r="B125" t="s">
        <v>112</v>
      </c>
      <c r="C125" t="s">
        <v>121</v>
      </c>
      <c r="D125" t="s">
        <v>108</v>
      </c>
      <c r="E125">
        <v>0.1139</v>
      </c>
      <c r="F125">
        <v>1.18E-2</v>
      </c>
      <c r="G125">
        <v>0.1084</v>
      </c>
      <c r="H125">
        <v>2.9100000000000001E-2</v>
      </c>
      <c r="I125">
        <v>8.7400000000000005E-2</v>
      </c>
      <c r="J125">
        <v>27971642156310.199</v>
      </c>
      <c r="K125">
        <v>9.7000000000000003E-2</v>
      </c>
    </row>
    <row r="126" spans="1:11" x14ac:dyDescent="0.3">
      <c r="A126" t="s">
        <v>165</v>
      </c>
      <c r="B126" t="s">
        <v>112</v>
      </c>
      <c r="C126" t="s">
        <v>122</v>
      </c>
      <c r="D126" t="s">
        <v>107</v>
      </c>
      <c r="E126">
        <v>-1.77E-2</v>
      </c>
      <c r="F126">
        <v>6.4999999999999997E-3</v>
      </c>
      <c r="G126">
        <v>8.0600000000000005E-2</v>
      </c>
      <c r="H126">
        <v>2.06E-2</v>
      </c>
      <c r="I126">
        <v>5.6000000000000001E-2</v>
      </c>
      <c r="J126">
        <v>0.1139</v>
      </c>
      <c r="K126">
        <v>8.0600000000000005E-2</v>
      </c>
    </row>
    <row r="127" spans="1:11" x14ac:dyDescent="0.3">
      <c r="A127" t="s">
        <v>165</v>
      </c>
      <c r="B127" t="s">
        <v>112</v>
      </c>
      <c r="C127" t="s">
        <v>123</v>
      </c>
      <c r="D127" t="s">
        <v>107</v>
      </c>
      <c r="E127">
        <v>-1.7500000000000002E-2</v>
      </c>
      <c r="F127">
        <v>1.17E-2</v>
      </c>
      <c r="G127">
        <v>0.1082</v>
      </c>
      <c r="H127">
        <v>2.7900000000000001E-2</v>
      </c>
      <c r="I127">
        <v>8.2199999999999995E-2</v>
      </c>
      <c r="J127">
        <v>34488685395814.801</v>
      </c>
      <c r="K127">
        <v>0.1082</v>
      </c>
    </row>
    <row r="128" spans="1:11" x14ac:dyDescent="0.3">
      <c r="A128" t="s">
        <v>165</v>
      </c>
      <c r="B128" t="s">
        <v>112</v>
      </c>
      <c r="C128" t="s">
        <v>124</v>
      </c>
      <c r="D128" t="s">
        <v>107</v>
      </c>
      <c r="E128">
        <v>0.13519999999999999</v>
      </c>
      <c r="F128">
        <v>7.1999999999999998E-3</v>
      </c>
      <c r="G128">
        <v>8.5000000000000006E-2</v>
      </c>
      <c r="H128">
        <v>2.18E-2</v>
      </c>
      <c r="I128">
        <v>6.7599999999999993E-2</v>
      </c>
      <c r="J128">
        <v>0.12939999999999999</v>
      </c>
      <c r="K128">
        <v>8.5000000000000006E-2</v>
      </c>
    </row>
    <row r="129" spans="1:11" x14ac:dyDescent="0.3">
      <c r="A129" t="s">
        <v>165</v>
      </c>
      <c r="B129" t="s">
        <v>112</v>
      </c>
      <c r="C129" t="s">
        <v>125</v>
      </c>
      <c r="D129" t="s">
        <v>107</v>
      </c>
      <c r="E129">
        <v>0.22159999999999999</v>
      </c>
      <c r="F129">
        <v>5.1000000000000004E-3</v>
      </c>
      <c r="G129">
        <v>7.1400000000000005E-2</v>
      </c>
      <c r="H129">
        <v>1.8499999999999999E-2</v>
      </c>
      <c r="I129">
        <v>5.3199999999999997E-2</v>
      </c>
      <c r="J129">
        <v>0.10299999999999999</v>
      </c>
      <c r="K129">
        <v>0</v>
      </c>
    </row>
    <row r="130" spans="1:11" x14ac:dyDescent="0.3">
      <c r="A130" t="s">
        <v>165</v>
      </c>
      <c r="B130" t="s">
        <v>112</v>
      </c>
      <c r="C130" t="s">
        <v>126</v>
      </c>
      <c r="D130" t="s">
        <v>107</v>
      </c>
      <c r="E130">
        <v>-0.25740000000000002</v>
      </c>
      <c r="F130">
        <v>7.1000000000000004E-3</v>
      </c>
      <c r="G130">
        <v>8.4199999999999997E-2</v>
      </c>
      <c r="H130">
        <v>2.1600000000000001E-2</v>
      </c>
      <c r="I130">
        <v>6.6299999999999998E-2</v>
      </c>
      <c r="J130">
        <v>0.12809999999999999</v>
      </c>
      <c r="K130">
        <v>6.5299999999999997E-2</v>
      </c>
    </row>
    <row r="131" spans="1:11" x14ac:dyDescent="0.3">
      <c r="A131" t="s">
        <v>165</v>
      </c>
      <c r="B131" t="s">
        <v>112</v>
      </c>
      <c r="C131" t="s">
        <v>127</v>
      </c>
      <c r="D131" t="s">
        <v>108</v>
      </c>
      <c r="E131">
        <v>-8.1900000000000001E-2</v>
      </c>
      <c r="F131">
        <v>7.7000000000000002E-3</v>
      </c>
      <c r="G131">
        <v>8.7599999999999997E-2</v>
      </c>
      <c r="H131">
        <v>2.2499999999999999E-2</v>
      </c>
      <c r="I131">
        <v>7.5200000000000003E-2</v>
      </c>
      <c r="J131">
        <v>0.15290000000000001</v>
      </c>
      <c r="K131">
        <v>6.7799999999999999E-2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77A61-AFA0-4BDB-BA72-3B8C5AB86DF8}">
  <sheetPr>
    <tabColor theme="6"/>
  </sheetPr>
  <dimension ref="A1:K64"/>
  <sheetViews>
    <sheetView workbookViewId="0">
      <pane xSplit="1" ySplit="5" topLeftCell="B48" activePane="bottomRight" state="frozen"/>
      <selection pane="topRight" activeCell="B1" sqref="B1"/>
      <selection pane="bottomLeft" activeCell="A6" sqref="A6"/>
      <selection pane="bottomRight" activeCell="J37" sqref="J37:J49"/>
    </sheetView>
  </sheetViews>
  <sheetFormatPr defaultRowHeight="14.4" x14ac:dyDescent="0.3"/>
  <cols>
    <col min="1" max="1" width="12.44140625" bestFit="1" customWidth="1"/>
    <col min="2" max="2" width="15.5546875" bestFit="1" customWidth="1"/>
    <col min="3" max="3" width="11.21875" bestFit="1" customWidth="1"/>
    <col min="4" max="4" width="8.6640625" bestFit="1" customWidth="1"/>
    <col min="5" max="5" width="11.21875" bestFit="1" customWidth="1"/>
    <col min="6" max="6" width="8.6640625" bestFit="1" customWidth="1"/>
    <col min="7" max="7" width="11.21875" bestFit="1" customWidth="1"/>
    <col min="8" max="8" width="8.6640625" bestFit="1" customWidth="1"/>
    <col min="9" max="9" width="11.21875" bestFit="1" customWidth="1"/>
    <col min="10" max="10" width="13.21875" bestFit="1" customWidth="1"/>
    <col min="11" max="11" width="15.77734375" bestFit="1" customWidth="1"/>
    <col min="12" max="12" width="13.21875" bestFit="1" customWidth="1"/>
    <col min="13" max="13" width="15.77734375" bestFit="1" customWidth="1"/>
    <col min="14" max="15" width="6" bestFit="1" customWidth="1"/>
    <col min="16" max="26" width="7" bestFit="1" customWidth="1"/>
    <col min="28" max="28" width="7.33203125" bestFit="1" customWidth="1"/>
    <col min="29" max="30" width="7" bestFit="1" customWidth="1"/>
    <col min="31" max="31" width="6" bestFit="1" customWidth="1"/>
    <col min="32" max="37" width="7" bestFit="1" customWidth="1"/>
    <col min="38" max="38" width="6" bestFit="1" customWidth="1"/>
    <col min="39" max="52" width="7" bestFit="1" customWidth="1"/>
    <col min="53" max="53" width="6" bestFit="1" customWidth="1"/>
    <col min="54" max="54" width="10.109375" bestFit="1" customWidth="1"/>
    <col min="55" max="57" width="7" bestFit="1" customWidth="1"/>
    <col min="58" max="58" width="6" bestFit="1" customWidth="1"/>
    <col min="59" max="64" width="7" bestFit="1" customWidth="1"/>
    <col min="65" max="65" width="6" bestFit="1" customWidth="1"/>
    <col min="66" max="79" width="7" bestFit="1" customWidth="1"/>
    <col min="80" max="80" width="6" bestFit="1" customWidth="1"/>
    <col min="81" max="81" width="8.6640625" bestFit="1" customWidth="1"/>
    <col min="82" max="95" width="7" bestFit="1" customWidth="1"/>
    <col min="96" max="96" width="6" bestFit="1" customWidth="1"/>
    <col min="97" max="99" width="7" bestFit="1" customWidth="1"/>
    <col min="100" max="100" width="6" bestFit="1" customWidth="1"/>
    <col min="101" max="107" width="7" bestFit="1" customWidth="1"/>
    <col min="108" max="108" width="8.5546875" bestFit="1" customWidth="1"/>
    <col min="109" max="110" width="6" bestFit="1" customWidth="1"/>
    <col min="111" max="119" width="7" bestFit="1" customWidth="1"/>
    <col min="120" max="120" width="6" bestFit="1" customWidth="1"/>
    <col min="121" max="126" width="7" bestFit="1" customWidth="1"/>
    <col min="127" max="127" width="6" bestFit="1" customWidth="1"/>
    <col min="128" max="132" width="7" bestFit="1" customWidth="1"/>
    <col min="133" max="133" width="7.5546875" bestFit="1" customWidth="1"/>
    <col min="134" max="134" width="10.5546875" bestFit="1" customWidth="1"/>
  </cols>
  <sheetData>
    <row r="1" spans="1:11" x14ac:dyDescent="0.3">
      <c r="A1" s="6" t="s">
        <v>114</v>
      </c>
      <c r="B1" t="s">
        <v>111</v>
      </c>
    </row>
    <row r="3" spans="1:11" x14ac:dyDescent="0.3">
      <c r="B3" s="6" t="s">
        <v>59</v>
      </c>
    </row>
    <row r="4" spans="1:11" x14ac:dyDescent="0.3">
      <c r="B4" t="s">
        <v>110</v>
      </c>
      <c r="D4" t="s">
        <v>167</v>
      </c>
      <c r="F4" t="s">
        <v>113</v>
      </c>
      <c r="H4" t="s">
        <v>165</v>
      </c>
      <c r="J4" t="s">
        <v>196</v>
      </c>
      <c r="K4" t="s">
        <v>197</v>
      </c>
    </row>
    <row r="5" spans="1:11" x14ac:dyDescent="0.3">
      <c r="A5" s="6" t="s">
        <v>57</v>
      </c>
      <c r="B5" t="s">
        <v>198</v>
      </c>
      <c r="C5" t="s">
        <v>195</v>
      </c>
      <c r="D5" t="s">
        <v>198</v>
      </c>
      <c r="E5" t="s">
        <v>195</v>
      </c>
      <c r="F5" t="s">
        <v>198</v>
      </c>
      <c r="G5" t="s">
        <v>195</v>
      </c>
      <c r="H5" t="s">
        <v>198</v>
      </c>
      <c r="I5" t="s">
        <v>195</v>
      </c>
    </row>
    <row r="6" spans="1:11" x14ac:dyDescent="0.3">
      <c r="A6" s="7" t="s">
        <v>61</v>
      </c>
      <c r="B6">
        <v>0.28689999999999999</v>
      </c>
      <c r="C6">
        <v>7.5499999999999998E-2</v>
      </c>
      <c r="D6">
        <v>0.45269999999999999</v>
      </c>
      <c r="E6">
        <v>6.6100000000000006E-2</v>
      </c>
      <c r="F6">
        <v>0.48259999999999997</v>
      </c>
      <c r="G6">
        <v>6.4299999999999996E-2</v>
      </c>
      <c r="H6">
        <v>0.56469999999999998</v>
      </c>
      <c r="I6">
        <v>5.8999999999999997E-2</v>
      </c>
      <c r="J6">
        <v>1.7868999999999999</v>
      </c>
      <c r="K6">
        <v>0.26490000000000002</v>
      </c>
    </row>
    <row r="7" spans="1:11" x14ac:dyDescent="0.3">
      <c r="A7" s="7" t="s">
        <v>62</v>
      </c>
      <c r="B7">
        <v>0.58250000000000002</v>
      </c>
      <c r="C7">
        <v>6.7599999999999993E-2</v>
      </c>
      <c r="D7">
        <v>0.59230000000000005</v>
      </c>
      <c r="E7">
        <v>6.6799999999999998E-2</v>
      </c>
      <c r="F7">
        <v>0.58560000000000001</v>
      </c>
      <c r="G7">
        <v>6.7400000000000002E-2</v>
      </c>
      <c r="H7">
        <v>0.6149</v>
      </c>
      <c r="I7">
        <v>6.5000000000000002E-2</v>
      </c>
      <c r="J7">
        <v>2.3753000000000002</v>
      </c>
      <c r="K7">
        <v>0.26679999999999998</v>
      </c>
    </row>
    <row r="8" spans="1:11" x14ac:dyDescent="0.3">
      <c r="A8" s="7" t="s">
        <v>117</v>
      </c>
      <c r="B8">
        <v>0.33150000000000002</v>
      </c>
      <c r="C8">
        <v>8.9800000000000005E-2</v>
      </c>
      <c r="D8">
        <v>0.40849999999999997</v>
      </c>
      <c r="E8">
        <v>8.4400000000000003E-2</v>
      </c>
      <c r="F8">
        <v>0.39910000000000001</v>
      </c>
      <c r="G8">
        <v>8.5099999999999995E-2</v>
      </c>
      <c r="H8">
        <v>0.51039999999999996</v>
      </c>
      <c r="I8">
        <v>7.6799999999999993E-2</v>
      </c>
      <c r="J8">
        <v>1.6495</v>
      </c>
      <c r="K8">
        <v>0.33610000000000001</v>
      </c>
    </row>
    <row r="9" spans="1:11" x14ac:dyDescent="0.3">
      <c r="A9" s="7" t="s">
        <v>118</v>
      </c>
      <c r="B9">
        <v>0.33910000000000001</v>
      </c>
      <c r="C9">
        <v>0.1113</v>
      </c>
      <c r="D9">
        <v>0.24379999999999999</v>
      </c>
      <c r="E9">
        <v>0.1191</v>
      </c>
      <c r="F9">
        <v>0.1923</v>
      </c>
      <c r="G9">
        <v>0.1231</v>
      </c>
      <c r="H9">
        <v>0.26519999999999999</v>
      </c>
      <c r="I9">
        <v>0.1174</v>
      </c>
      <c r="J9">
        <v>1.0404</v>
      </c>
      <c r="K9">
        <v>0.47089999999999999</v>
      </c>
    </row>
    <row r="10" spans="1:11" x14ac:dyDescent="0.3">
      <c r="A10" s="7" t="s">
        <v>119</v>
      </c>
      <c r="B10">
        <v>0.15210000000000001</v>
      </c>
      <c r="C10">
        <v>0.105</v>
      </c>
      <c r="D10">
        <v>0.26440000000000002</v>
      </c>
      <c r="E10">
        <v>9.7799999999999998E-2</v>
      </c>
      <c r="F10">
        <v>0.2157</v>
      </c>
      <c r="G10">
        <v>0.10100000000000001</v>
      </c>
      <c r="H10">
        <v>0.29530000000000001</v>
      </c>
      <c r="I10">
        <v>9.5699999999999993E-2</v>
      </c>
      <c r="J10">
        <v>0.9275000000000001</v>
      </c>
      <c r="K10">
        <v>0.39949999999999997</v>
      </c>
    </row>
    <row r="11" spans="1:11" x14ac:dyDescent="0.3">
      <c r="A11" s="7" t="s">
        <v>124</v>
      </c>
      <c r="B11">
        <v>0.49909999999999999</v>
      </c>
      <c r="C11">
        <v>7.7299999999999994E-2</v>
      </c>
      <c r="D11">
        <v>0.52639999999999998</v>
      </c>
      <c r="E11">
        <v>7.5200000000000003E-2</v>
      </c>
      <c r="F11">
        <v>0.56730000000000003</v>
      </c>
      <c r="G11">
        <v>7.1900000000000006E-2</v>
      </c>
      <c r="H11">
        <v>0.55820000000000003</v>
      </c>
      <c r="I11">
        <v>7.2599999999999998E-2</v>
      </c>
      <c r="J11">
        <v>2.1509999999999998</v>
      </c>
      <c r="K11">
        <v>0.29699999999999999</v>
      </c>
    </row>
    <row r="12" spans="1:11" x14ac:dyDescent="0.3">
      <c r="A12" s="7" t="s">
        <v>120</v>
      </c>
      <c r="B12">
        <v>0.47289999999999999</v>
      </c>
      <c r="C12">
        <v>9.5299999999999996E-2</v>
      </c>
      <c r="D12">
        <v>0.49430000000000002</v>
      </c>
      <c r="E12">
        <v>9.3299999999999994E-2</v>
      </c>
      <c r="F12">
        <v>0.51290000000000002</v>
      </c>
      <c r="G12">
        <v>9.1600000000000001E-2</v>
      </c>
      <c r="H12">
        <v>0.50960000000000005</v>
      </c>
      <c r="I12">
        <v>9.1899999999999996E-2</v>
      </c>
      <c r="J12">
        <v>1.9897000000000002</v>
      </c>
      <c r="K12">
        <v>0.37209999999999999</v>
      </c>
    </row>
    <row r="13" spans="1:11" x14ac:dyDescent="0.3">
      <c r="A13" s="7" t="s">
        <v>121</v>
      </c>
      <c r="B13">
        <v>0.49630000000000002</v>
      </c>
      <c r="C13">
        <v>8.5199999999999998E-2</v>
      </c>
      <c r="D13">
        <v>0.4602</v>
      </c>
      <c r="E13">
        <v>8.8200000000000001E-2</v>
      </c>
      <c r="F13">
        <v>0.30020000000000002</v>
      </c>
      <c r="G13">
        <v>0.1004</v>
      </c>
      <c r="H13">
        <v>0.30209999999999998</v>
      </c>
      <c r="I13">
        <v>0.1003</v>
      </c>
      <c r="J13">
        <v>1.5588</v>
      </c>
      <c r="K13">
        <v>0.37409999999999999</v>
      </c>
    </row>
    <row r="14" spans="1:11" x14ac:dyDescent="0.3">
      <c r="A14" s="7" t="s">
        <v>122</v>
      </c>
      <c r="B14">
        <v>0.46</v>
      </c>
      <c r="C14">
        <v>7.3300000000000004E-2</v>
      </c>
      <c r="D14">
        <v>0.3387</v>
      </c>
      <c r="E14">
        <v>8.1100000000000005E-2</v>
      </c>
      <c r="F14">
        <v>0.3211</v>
      </c>
      <c r="G14">
        <v>8.2199999999999995E-2</v>
      </c>
      <c r="H14">
        <v>0.45300000000000001</v>
      </c>
      <c r="I14">
        <v>7.3800000000000004E-2</v>
      </c>
      <c r="J14">
        <v>1.5728</v>
      </c>
      <c r="K14">
        <v>0.31040000000000001</v>
      </c>
    </row>
    <row r="15" spans="1:11" x14ac:dyDescent="0.3">
      <c r="A15" s="7" t="s">
        <v>125</v>
      </c>
      <c r="B15">
        <v>0.28089999999999998</v>
      </c>
      <c r="C15">
        <v>7.6300000000000007E-2</v>
      </c>
      <c r="D15">
        <v>0.2384</v>
      </c>
      <c r="E15">
        <v>7.85E-2</v>
      </c>
      <c r="F15">
        <v>0.2697</v>
      </c>
      <c r="G15">
        <v>7.6899999999999996E-2</v>
      </c>
      <c r="H15">
        <v>0.36470000000000002</v>
      </c>
      <c r="I15">
        <v>7.17E-2</v>
      </c>
      <c r="J15">
        <v>1.1536999999999999</v>
      </c>
      <c r="K15">
        <v>0.3034</v>
      </c>
    </row>
    <row r="16" spans="1:11" x14ac:dyDescent="0.3">
      <c r="A16" s="7" t="s">
        <v>123</v>
      </c>
      <c r="B16">
        <v>0.42309999999999998</v>
      </c>
      <c r="C16">
        <v>8.6300000000000002E-2</v>
      </c>
      <c r="D16">
        <v>0.40139999999999998</v>
      </c>
      <c r="E16">
        <v>8.7999999999999995E-2</v>
      </c>
      <c r="F16">
        <v>0.40439999999999998</v>
      </c>
      <c r="G16">
        <v>8.77E-2</v>
      </c>
      <c r="H16">
        <v>0.49680000000000002</v>
      </c>
      <c r="I16">
        <v>8.0600000000000005E-2</v>
      </c>
      <c r="J16">
        <v>1.7256999999999998</v>
      </c>
      <c r="K16">
        <v>0.34260000000000002</v>
      </c>
    </row>
    <row r="17" spans="1:11" x14ac:dyDescent="0.3">
      <c r="A17" s="7" t="s">
        <v>126</v>
      </c>
      <c r="B17">
        <v>0.2311</v>
      </c>
      <c r="C17">
        <v>9.4899999999999998E-2</v>
      </c>
      <c r="D17">
        <v>0.217</v>
      </c>
      <c r="E17">
        <v>9.5799999999999996E-2</v>
      </c>
      <c r="F17">
        <v>0.29170000000000001</v>
      </c>
      <c r="G17">
        <v>9.11E-2</v>
      </c>
      <c r="H17">
        <v>0.2742</v>
      </c>
      <c r="I17">
        <v>9.2200000000000004E-2</v>
      </c>
      <c r="J17">
        <v>1.014</v>
      </c>
      <c r="K17">
        <v>0.374</v>
      </c>
    </row>
    <row r="18" spans="1:11" x14ac:dyDescent="0.3">
      <c r="A18" s="7" t="s">
        <v>127</v>
      </c>
      <c r="B18">
        <v>0.25330000000000003</v>
      </c>
      <c r="C18">
        <v>9.2299999999999993E-2</v>
      </c>
      <c r="D18">
        <v>0.22850000000000001</v>
      </c>
      <c r="E18">
        <v>9.3899999999999997E-2</v>
      </c>
      <c r="F18">
        <v>0.18809999999999999</v>
      </c>
      <c r="G18">
        <v>9.6299999999999997E-2</v>
      </c>
      <c r="H18">
        <v>0.28589999999999999</v>
      </c>
      <c r="I18">
        <v>9.0300000000000005E-2</v>
      </c>
      <c r="J18">
        <v>0.95579999999999998</v>
      </c>
      <c r="K18">
        <v>0.37279999999999996</v>
      </c>
    </row>
    <row r="19" spans="1:11" x14ac:dyDescent="0.3">
      <c r="A19" s="7" t="s">
        <v>58</v>
      </c>
      <c r="B19">
        <v>4.8087999999999997</v>
      </c>
      <c r="C19">
        <v>1.1301000000000001</v>
      </c>
      <c r="D19">
        <v>4.8666</v>
      </c>
      <c r="E19">
        <v>1.1282000000000001</v>
      </c>
      <c r="F19">
        <v>4.7306999999999997</v>
      </c>
      <c r="G19">
        <v>1.139</v>
      </c>
      <c r="H19">
        <v>5.4949999999999992</v>
      </c>
      <c r="I19">
        <v>1.0873000000000002</v>
      </c>
      <c r="J19">
        <v>19.9011</v>
      </c>
      <c r="K19">
        <v>4.4845999999999995</v>
      </c>
    </row>
    <row r="21" spans="1:11" x14ac:dyDescent="0.3">
      <c r="A21" s="7" t="s">
        <v>199</v>
      </c>
    </row>
    <row r="22" spans="1:11" x14ac:dyDescent="0.3">
      <c r="A22" s="7" t="s">
        <v>61</v>
      </c>
      <c r="B22" s="12">
        <f>ROUND(B6,4)</f>
        <v>0.28689999999999999</v>
      </c>
      <c r="C22" s="12">
        <f t="shared" ref="C22:I22" si="0">ROUND(C6,4)</f>
        <v>7.5499999999999998E-2</v>
      </c>
      <c r="D22" s="12">
        <f t="shared" si="0"/>
        <v>0.45269999999999999</v>
      </c>
      <c r="E22" s="12">
        <f t="shared" si="0"/>
        <v>6.6100000000000006E-2</v>
      </c>
      <c r="F22" s="12">
        <f t="shared" si="0"/>
        <v>0.48259999999999997</v>
      </c>
      <c r="G22" s="12">
        <f t="shared" si="0"/>
        <v>6.4299999999999996E-2</v>
      </c>
      <c r="H22" s="12">
        <f t="shared" si="0"/>
        <v>0.56469999999999998</v>
      </c>
      <c r="I22" s="12">
        <f t="shared" si="0"/>
        <v>5.8999999999999997E-2</v>
      </c>
      <c r="J22" t="str">
        <f>_xlfn.CONCAT(A22," &amp; ",B22," &amp; ",C22," &amp; ",D22," &amp; ",E22," &amp; ",F22," &amp; ",G22," &amp; ",H22," &amp; ",I22, " \\")</f>
        <v>Al &amp; 0.2869 &amp; 0.0755 &amp; 0.4527 &amp; 0.0661 &amp; 0.4826 &amp; 0.0643 &amp; 0.5647 &amp; 0.059 \\</v>
      </c>
    </row>
    <row r="23" spans="1:11" x14ac:dyDescent="0.3">
      <c r="A23" s="7" t="s">
        <v>62</v>
      </c>
      <c r="B23" s="12">
        <f t="shared" ref="B23:I23" si="1">ROUND(B7,4)</f>
        <v>0.58250000000000002</v>
      </c>
      <c r="C23" s="12">
        <f t="shared" si="1"/>
        <v>6.7599999999999993E-2</v>
      </c>
      <c r="D23" s="12">
        <f t="shared" si="1"/>
        <v>0.59230000000000005</v>
      </c>
      <c r="E23" s="12">
        <f t="shared" si="1"/>
        <v>6.6799999999999998E-2</v>
      </c>
      <c r="F23" s="12">
        <f t="shared" si="1"/>
        <v>0.58560000000000001</v>
      </c>
      <c r="G23" s="12">
        <f t="shared" si="1"/>
        <v>6.7400000000000002E-2</v>
      </c>
      <c r="H23" s="12">
        <f t="shared" si="1"/>
        <v>0.6149</v>
      </c>
      <c r="I23" s="12">
        <f t="shared" si="1"/>
        <v>6.5000000000000002E-2</v>
      </c>
      <c r="J23" t="str">
        <f t="shared" ref="J23:J34" si="2">_xlfn.CONCAT(A23," &amp; ",B23," &amp; ",C23," &amp; ",D23," &amp; ",E23," &amp; ",F23," &amp; ",G23," &amp; ",H23," &amp; ",I23, " \\")</f>
        <v>B &amp; 0.5825 &amp; 0.0676 &amp; 0.5923 &amp; 0.0668 &amp; 0.5856 &amp; 0.0674 &amp; 0.6149 &amp; 0.065 \\</v>
      </c>
    </row>
    <row r="24" spans="1:11" x14ac:dyDescent="0.3">
      <c r="A24" s="7" t="s">
        <v>117</v>
      </c>
      <c r="B24" s="12">
        <f t="shared" ref="B24:I24" si="3">ROUND(B8,4)</f>
        <v>0.33150000000000002</v>
      </c>
      <c r="C24" s="12">
        <f t="shared" si="3"/>
        <v>8.9800000000000005E-2</v>
      </c>
      <c r="D24" s="12">
        <f t="shared" si="3"/>
        <v>0.40849999999999997</v>
      </c>
      <c r="E24" s="12">
        <f t="shared" si="3"/>
        <v>8.4400000000000003E-2</v>
      </c>
      <c r="F24" s="12">
        <f t="shared" si="3"/>
        <v>0.39910000000000001</v>
      </c>
      <c r="G24" s="12">
        <f t="shared" si="3"/>
        <v>8.5099999999999995E-2</v>
      </c>
      <c r="H24" s="12">
        <f t="shared" si="3"/>
        <v>0.51039999999999996</v>
      </c>
      <c r="I24" s="12">
        <f t="shared" si="3"/>
        <v>7.6799999999999993E-2</v>
      </c>
      <c r="J24" t="str">
        <f t="shared" si="2"/>
        <v>Ca &amp; 0.3315 &amp; 0.0898 &amp; 0.4085 &amp; 0.0844 &amp; 0.3991 &amp; 0.0851 &amp; 0.5104 &amp; 0.0768 \\</v>
      </c>
    </row>
    <row r="25" spans="1:11" x14ac:dyDescent="0.3">
      <c r="A25" s="7" t="s">
        <v>118</v>
      </c>
      <c r="B25" s="12">
        <f t="shared" ref="B25:I25" si="4">ROUND(B9,4)</f>
        <v>0.33910000000000001</v>
      </c>
      <c r="C25" s="12">
        <f t="shared" si="4"/>
        <v>0.1113</v>
      </c>
      <c r="D25" s="12">
        <f t="shared" si="4"/>
        <v>0.24379999999999999</v>
      </c>
      <c r="E25" s="12">
        <f t="shared" si="4"/>
        <v>0.1191</v>
      </c>
      <c r="F25" s="12">
        <f t="shared" si="4"/>
        <v>0.1923</v>
      </c>
      <c r="G25" s="12">
        <f t="shared" si="4"/>
        <v>0.1231</v>
      </c>
      <c r="H25" s="12">
        <f t="shared" si="4"/>
        <v>0.26519999999999999</v>
      </c>
      <c r="I25" s="12">
        <f t="shared" si="4"/>
        <v>0.1174</v>
      </c>
      <c r="J25" t="str">
        <f t="shared" si="2"/>
        <v>Cu &amp; 0.3391 &amp; 0.1113 &amp; 0.2438 &amp; 0.1191 &amp; 0.1923 &amp; 0.1231 &amp; 0.2652 &amp; 0.1174 \\</v>
      </c>
    </row>
    <row r="26" spans="1:11" x14ac:dyDescent="0.3">
      <c r="A26" s="7" t="s">
        <v>119</v>
      </c>
      <c r="B26" s="12">
        <f t="shared" ref="B26:I26" si="5">ROUND(B10,4)</f>
        <v>0.15210000000000001</v>
      </c>
      <c r="C26" s="12">
        <f t="shared" si="5"/>
        <v>0.105</v>
      </c>
      <c r="D26" s="12">
        <f t="shared" si="5"/>
        <v>0.26440000000000002</v>
      </c>
      <c r="E26" s="12">
        <f t="shared" si="5"/>
        <v>9.7799999999999998E-2</v>
      </c>
      <c r="F26" s="12">
        <f t="shared" si="5"/>
        <v>0.2157</v>
      </c>
      <c r="G26" s="12">
        <f t="shared" si="5"/>
        <v>0.10100000000000001</v>
      </c>
      <c r="H26" s="12">
        <f t="shared" si="5"/>
        <v>0.29530000000000001</v>
      </c>
      <c r="I26" s="12">
        <f t="shared" si="5"/>
        <v>9.5699999999999993E-2</v>
      </c>
      <c r="J26" t="str">
        <f t="shared" si="2"/>
        <v>Fe &amp; 0.1521 &amp; 0.105 &amp; 0.2644 &amp; 0.0978 &amp; 0.2157 &amp; 0.101 &amp; 0.2953 &amp; 0.0957 \\</v>
      </c>
    </row>
    <row r="27" spans="1:11" x14ac:dyDescent="0.3">
      <c r="A27" s="7" t="s">
        <v>124</v>
      </c>
      <c r="B27" s="12">
        <f t="shared" ref="B27:I27" si="6">ROUND(B11,4)</f>
        <v>0.49909999999999999</v>
      </c>
      <c r="C27" s="12">
        <f t="shared" si="6"/>
        <v>7.7299999999999994E-2</v>
      </c>
      <c r="D27" s="12">
        <f t="shared" si="6"/>
        <v>0.52639999999999998</v>
      </c>
      <c r="E27" s="12">
        <f t="shared" si="6"/>
        <v>7.5200000000000003E-2</v>
      </c>
      <c r="F27" s="12">
        <f t="shared" si="6"/>
        <v>0.56730000000000003</v>
      </c>
      <c r="G27" s="12">
        <f t="shared" si="6"/>
        <v>7.1900000000000006E-2</v>
      </c>
      <c r="H27" s="12">
        <f t="shared" si="6"/>
        <v>0.55820000000000003</v>
      </c>
      <c r="I27" s="12">
        <f t="shared" si="6"/>
        <v>7.2599999999999998E-2</v>
      </c>
      <c r="J27" t="str">
        <f t="shared" si="2"/>
        <v>K &amp; 0.4991 &amp; 0.0773 &amp; 0.5264 &amp; 0.0752 &amp; 0.5673 &amp; 0.0719 &amp; 0.5582 &amp; 0.0726 \\</v>
      </c>
    </row>
    <row r="28" spans="1:11" x14ac:dyDescent="0.3">
      <c r="A28" s="7" t="s">
        <v>120</v>
      </c>
      <c r="B28" s="12">
        <f t="shared" ref="B28:I28" si="7">ROUND(B12,4)</f>
        <v>0.47289999999999999</v>
      </c>
      <c r="C28" s="12">
        <f t="shared" si="7"/>
        <v>9.5299999999999996E-2</v>
      </c>
      <c r="D28" s="12">
        <f t="shared" si="7"/>
        <v>0.49430000000000002</v>
      </c>
      <c r="E28" s="12">
        <f t="shared" si="7"/>
        <v>9.3299999999999994E-2</v>
      </c>
      <c r="F28" s="12">
        <f t="shared" si="7"/>
        <v>0.51290000000000002</v>
      </c>
      <c r="G28" s="12">
        <f t="shared" si="7"/>
        <v>9.1600000000000001E-2</v>
      </c>
      <c r="H28" s="12">
        <f t="shared" si="7"/>
        <v>0.50960000000000005</v>
      </c>
      <c r="I28" s="12">
        <f t="shared" si="7"/>
        <v>9.1899999999999996E-2</v>
      </c>
      <c r="J28" t="str">
        <f t="shared" si="2"/>
        <v>Mg &amp; 0.4729 &amp; 0.0953 &amp; 0.4943 &amp; 0.0933 &amp; 0.5129 &amp; 0.0916 &amp; 0.5096 &amp; 0.0919 \\</v>
      </c>
    </row>
    <row r="29" spans="1:11" x14ac:dyDescent="0.3">
      <c r="A29" s="7" t="s">
        <v>121</v>
      </c>
      <c r="B29" s="12">
        <f t="shared" ref="B29:I29" si="8">ROUND(B13,4)</f>
        <v>0.49630000000000002</v>
      </c>
      <c r="C29" s="12">
        <f t="shared" si="8"/>
        <v>8.5199999999999998E-2</v>
      </c>
      <c r="D29" s="12">
        <f t="shared" si="8"/>
        <v>0.4602</v>
      </c>
      <c r="E29" s="12">
        <f t="shared" si="8"/>
        <v>8.8200000000000001E-2</v>
      </c>
      <c r="F29" s="12">
        <f t="shared" si="8"/>
        <v>0.30020000000000002</v>
      </c>
      <c r="G29" s="12">
        <f t="shared" si="8"/>
        <v>0.1004</v>
      </c>
      <c r="H29" s="12">
        <f t="shared" si="8"/>
        <v>0.30209999999999998</v>
      </c>
      <c r="I29" s="12">
        <f t="shared" si="8"/>
        <v>0.1003</v>
      </c>
      <c r="J29" t="str">
        <f t="shared" si="2"/>
        <v>Mn &amp; 0.4963 &amp; 0.0852 &amp; 0.4602 &amp; 0.0882 &amp; 0.3002 &amp; 0.1004 &amp; 0.3021 &amp; 0.1003 \\</v>
      </c>
    </row>
    <row r="30" spans="1:11" x14ac:dyDescent="0.3">
      <c r="A30" s="7" t="s">
        <v>122</v>
      </c>
      <c r="B30" s="12">
        <f t="shared" ref="B30:I30" si="9">ROUND(B14,4)</f>
        <v>0.46</v>
      </c>
      <c r="C30" s="12">
        <f t="shared" si="9"/>
        <v>7.3300000000000004E-2</v>
      </c>
      <c r="D30" s="12">
        <f t="shared" si="9"/>
        <v>0.3387</v>
      </c>
      <c r="E30" s="12">
        <f t="shared" si="9"/>
        <v>8.1100000000000005E-2</v>
      </c>
      <c r="F30" s="12">
        <f t="shared" si="9"/>
        <v>0.3211</v>
      </c>
      <c r="G30" s="12">
        <f t="shared" si="9"/>
        <v>8.2199999999999995E-2</v>
      </c>
      <c r="H30" s="12">
        <f t="shared" si="9"/>
        <v>0.45300000000000001</v>
      </c>
      <c r="I30" s="12">
        <f t="shared" si="9"/>
        <v>7.3800000000000004E-2</v>
      </c>
      <c r="J30" t="str">
        <f t="shared" si="2"/>
        <v>N &amp; 0.46 &amp; 0.0733 &amp; 0.3387 &amp; 0.0811 &amp; 0.3211 &amp; 0.0822 &amp; 0.453 &amp; 0.0738 \\</v>
      </c>
    </row>
    <row r="31" spans="1:11" x14ac:dyDescent="0.3">
      <c r="A31" s="7" t="s">
        <v>125</v>
      </c>
      <c r="B31" s="12">
        <f t="shared" ref="B31:I31" si="10">ROUND(B15,4)</f>
        <v>0.28089999999999998</v>
      </c>
      <c r="C31" s="12">
        <f t="shared" si="10"/>
        <v>7.6300000000000007E-2</v>
      </c>
      <c r="D31" s="12">
        <f t="shared" si="10"/>
        <v>0.2384</v>
      </c>
      <c r="E31" s="12">
        <f t="shared" si="10"/>
        <v>7.85E-2</v>
      </c>
      <c r="F31" s="12">
        <f t="shared" si="10"/>
        <v>0.2697</v>
      </c>
      <c r="G31" s="12">
        <f t="shared" si="10"/>
        <v>7.6899999999999996E-2</v>
      </c>
      <c r="H31" s="12">
        <f t="shared" si="10"/>
        <v>0.36470000000000002</v>
      </c>
      <c r="I31" s="12">
        <f t="shared" si="10"/>
        <v>7.17E-2</v>
      </c>
      <c r="J31" t="str">
        <f t="shared" si="2"/>
        <v>Na &amp; 0.2809 &amp; 0.0763 &amp; 0.2384 &amp; 0.0785 &amp; 0.2697 &amp; 0.0769 &amp; 0.3647 &amp; 0.0717 \\</v>
      </c>
    </row>
    <row r="32" spans="1:11" x14ac:dyDescent="0.3">
      <c r="A32" s="7" t="s">
        <v>123</v>
      </c>
      <c r="B32" s="12">
        <f t="shared" ref="B32:I32" si="11">ROUND(B16,4)</f>
        <v>0.42309999999999998</v>
      </c>
      <c r="C32" s="12">
        <f t="shared" si="11"/>
        <v>8.6300000000000002E-2</v>
      </c>
      <c r="D32" s="12">
        <f t="shared" si="11"/>
        <v>0.40139999999999998</v>
      </c>
      <c r="E32" s="12">
        <f t="shared" si="11"/>
        <v>8.7999999999999995E-2</v>
      </c>
      <c r="F32" s="12">
        <f t="shared" si="11"/>
        <v>0.40439999999999998</v>
      </c>
      <c r="G32" s="12">
        <f t="shared" si="11"/>
        <v>8.77E-2</v>
      </c>
      <c r="H32" s="12">
        <f t="shared" si="11"/>
        <v>0.49680000000000002</v>
      </c>
      <c r="I32" s="12">
        <f t="shared" si="11"/>
        <v>8.0600000000000005E-2</v>
      </c>
      <c r="J32" t="str">
        <f t="shared" si="2"/>
        <v>P &amp; 0.4231 &amp; 0.0863 &amp; 0.4014 &amp; 0.088 &amp; 0.4044 &amp; 0.0877 &amp; 0.4968 &amp; 0.0806 \\</v>
      </c>
    </row>
    <row r="33" spans="1:10" x14ac:dyDescent="0.3">
      <c r="A33" s="7" t="s">
        <v>126</v>
      </c>
      <c r="B33" s="12">
        <f t="shared" ref="B33:I33" si="12">ROUND(B17,4)</f>
        <v>0.2311</v>
      </c>
      <c r="C33" s="12">
        <f t="shared" si="12"/>
        <v>9.4899999999999998E-2</v>
      </c>
      <c r="D33" s="12">
        <f t="shared" si="12"/>
        <v>0.217</v>
      </c>
      <c r="E33" s="12">
        <f t="shared" si="12"/>
        <v>9.5799999999999996E-2</v>
      </c>
      <c r="F33" s="12">
        <f t="shared" si="12"/>
        <v>0.29170000000000001</v>
      </c>
      <c r="G33" s="12">
        <f t="shared" si="12"/>
        <v>9.11E-2</v>
      </c>
      <c r="H33" s="12">
        <f t="shared" si="12"/>
        <v>0.2742</v>
      </c>
      <c r="I33" s="12">
        <f t="shared" si="12"/>
        <v>9.2200000000000004E-2</v>
      </c>
      <c r="J33" t="str">
        <f t="shared" si="2"/>
        <v>S &amp; 0.2311 &amp; 0.0949 &amp; 0.217 &amp; 0.0958 &amp; 0.2917 &amp; 0.0911 &amp; 0.2742 &amp; 0.0922 \\</v>
      </c>
    </row>
    <row r="34" spans="1:10" x14ac:dyDescent="0.3">
      <c r="A34" s="7" t="s">
        <v>127</v>
      </c>
      <c r="B34" s="12">
        <f t="shared" ref="B34:I34" si="13">ROUND(B18,4)</f>
        <v>0.25330000000000003</v>
      </c>
      <c r="C34" s="12">
        <f t="shared" si="13"/>
        <v>9.2299999999999993E-2</v>
      </c>
      <c r="D34" s="12">
        <f t="shared" si="13"/>
        <v>0.22850000000000001</v>
      </c>
      <c r="E34" s="12">
        <f t="shared" si="13"/>
        <v>9.3899999999999997E-2</v>
      </c>
      <c r="F34" s="12">
        <f t="shared" si="13"/>
        <v>0.18809999999999999</v>
      </c>
      <c r="G34" s="12">
        <f t="shared" si="13"/>
        <v>9.6299999999999997E-2</v>
      </c>
      <c r="H34" s="12">
        <f t="shared" si="13"/>
        <v>0.28589999999999999</v>
      </c>
      <c r="I34" s="12">
        <f t="shared" si="13"/>
        <v>9.0300000000000005E-2</v>
      </c>
      <c r="J34" t="str">
        <f t="shared" si="2"/>
        <v>Zn &amp; 0.2533 &amp; 0.0923 &amp; 0.2285 &amp; 0.0939 &amp; 0.1881 &amp; 0.0963 &amp; 0.2859 &amp; 0.0903 \\</v>
      </c>
    </row>
    <row r="36" spans="1:10" x14ac:dyDescent="0.3">
      <c r="A36" s="7" t="s">
        <v>200</v>
      </c>
    </row>
    <row r="37" spans="1:10" x14ac:dyDescent="0.3">
      <c r="A37" s="7" t="s">
        <v>61</v>
      </c>
      <c r="B37" s="11">
        <f>ROUND(B6,2)</f>
        <v>0.28999999999999998</v>
      </c>
      <c r="C37" s="11">
        <f t="shared" ref="C37:I37" si="14">ROUND(C6,3)</f>
        <v>7.5999999999999998E-2</v>
      </c>
      <c r="D37" s="11">
        <f>ROUND(D6,2)</f>
        <v>0.45</v>
      </c>
      <c r="E37" s="11">
        <f t="shared" si="14"/>
        <v>6.6000000000000003E-2</v>
      </c>
      <c r="F37" s="11">
        <f>ROUND(F6,2)</f>
        <v>0.48</v>
      </c>
      <c r="G37" s="11">
        <f t="shared" si="14"/>
        <v>6.4000000000000001E-2</v>
      </c>
      <c r="H37" s="11">
        <f>ROUND(H6,2)</f>
        <v>0.56000000000000005</v>
      </c>
      <c r="I37" s="11">
        <f t="shared" si="14"/>
        <v>5.8999999999999997E-2</v>
      </c>
      <c r="J37" t="str">
        <f>_xlfn.CONCAT(_xlfn.TEXTJOIN(" &amp; ",TRUE, A37:I37)," \\")</f>
        <v>Al &amp; 0.29 &amp; 0.076 &amp; 0.45 &amp; 0.066 &amp; 0.48 &amp; 0.064 &amp; 0.56 &amp; 0.059 \\</v>
      </c>
    </row>
    <row r="38" spans="1:10" x14ac:dyDescent="0.3">
      <c r="A38" s="7" t="s">
        <v>62</v>
      </c>
      <c r="B38" s="11">
        <f t="shared" ref="B38:B49" si="15">ROUND(B7,2)</f>
        <v>0.57999999999999996</v>
      </c>
      <c r="C38" s="11">
        <f t="shared" ref="C38:I38" si="16">ROUND(C7,3)</f>
        <v>6.8000000000000005E-2</v>
      </c>
      <c r="D38" s="11">
        <f t="shared" ref="D38:D49" si="17">ROUND(D7,2)</f>
        <v>0.59</v>
      </c>
      <c r="E38" s="11">
        <f t="shared" si="16"/>
        <v>6.7000000000000004E-2</v>
      </c>
      <c r="F38" s="11">
        <f t="shared" ref="F38:F49" si="18">ROUND(F7,2)</f>
        <v>0.59</v>
      </c>
      <c r="G38" s="11">
        <f t="shared" si="16"/>
        <v>6.7000000000000004E-2</v>
      </c>
      <c r="H38" s="11">
        <f t="shared" ref="H38:H49" si="19">ROUND(H7,2)</f>
        <v>0.61</v>
      </c>
      <c r="I38" s="11">
        <f t="shared" si="16"/>
        <v>6.5000000000000002E-2</v>
      </c>
      <c r="J38" t="str">
        <f t="shared" ref="J38:J49" si="20">_xlfn.CONCAT(_xlfn.TEXTJOIN(" &amp; ",TRUE, A38:I38)," \\")</f>
        <v>B &amp; 0.58 &amp; 0.068 &amp; 0.59 &amp; 0.067 &amp; 0.59 &amp; 0.067 &amp; 0.61 &amp; 0.065 \\</v>
      </c>
    </row>
    <row r="39" spans="1:10" x14ac:dyDescent="0.3">
      <c r="A39" s="7" t="s">
        <v>117</v>
      </c>
      <c r="B39" s="11">
        <f t="shared" si="15"/>
        <v>0.33</v>
      </c>
      <c r="C39" s="11">
        <f t="shared" ref="C39:I39" si="21">ROUND(C8,3)</f>
        <v>0.09</v>
      </c>
      <c r="D39" s="11">
        <f t="shared" si="17"/>
        <v>0.41</v>
      </c>
      <c r="E39" s="11">
        <f t="shared" si="21"/>
        <v>8.4000000000000005E-2</v>
      </c>
      <c r="F39" s="11">
        <f t="shared" si="18"/>
        <v>0.4</v>
      </c>
      <c r="G39" s="11">
        <f t="shared" si="21"/>
        <v>8.5000000000000006E-2</v>
      </c>
      <c r="H39" s="11">
        <f t="shared" si="19"/>
        <v>0.51</v>
      </c>
      <c r="I39" s="11">
        <f t="shared" si="21"/>
        <v>7.6999999999999999E-2</v>
      </c>
      <c r="J39" t="str">
        <f t="shared" si="20"/>
        <v>Ca &amp; 0.33 &amp; 0.09 &amp; 0.41 &amp; 0.084 &amp; 0.4 &amp; 0.085 &amp; 0.51 &amp; 0.077 \\</v>
      </c>
    </row>
    <row r="40" spans="1:10" x14ac:dyDescent="0.3">
      <c r="A40" s="7" t="s">
        <v>118</v>
      </c>
      <c r="B40" s="11">
        <f t="shared" si="15"/>
        <v>0.34</v>
      </c>
      <c r="C40" s="11">
        <f t="shared" ref="C40:I40" si="22">ROUND(C9,3)</f>
        <v>0.111</v>
      </c>
      <c r="D40" s="11">
        <f t="shared" si="17"/>
        <v>0.24</v>
      </c>
      <c r="E40" s="11">
        <f t="shared" si="22"/>
        <v>0.11899999999999999</v>
      </c>
      <c r="F40" s="11">
        <f t="shared" si="18"/>
        <v>0.19</v>
      </c>
      <c r="G40" s="11">
        <f t="shared" si="22"/>
        <v>0.123</v>
      </c>
      <c r="H40" s="11">
        <f t="shared" si="19"/>
        <v>0.27</v>
      </c>
      <c r="I40" s="11">
        <f t="shared" si="22"/>
        <v>0.11700000000000001</v>
      </c>
      <c r="J40" t="str">
        <f t="shared" si="20"/>
        <v>Cu &amp; 0.34 &amp; 0.111 &amp; 0.24 &amp; 0.119 &amp; 0.19 &amp; 0.123 &amp; 0.27 &amp; 0.117 \\</v>
      </c>
    </row>
    <row r="41" spans="1:10" x14ac:dyDescent="0.3">
      <c r="A41" s="7" t="s">
        <v>119</v>
      </c>
      <c r="B41" s="11">
        <f t="shared" si="15"/>
        <v>0.15</v>
      </c>
      <c r="C41" s="11">
        <f t="shared" ref="C41:I41" si="23">ROUND(C10,3)</f>
        <v>0.105</v>
      </c>
      <c r="D41" s="11">
        <f t="shared" si="17"/>
        <v>0.26</v>
      </c>
      <c r="E41" s="11">
        <f t="shared" si="23"/>
        <v>9.8000000000000004E-2</v>
      </c>
      <c r="F41" s="11">
        <f t="shared" si="18"/>
        <v>0.22</v>
      </c>
      <c r="G41" s="11">
        <f t="shared" si="23"/>
        <v>0.10100000000000001</v>
      </c>
      <c r="H41" s="11">
        <f t="shared" si="19"/>
        <v>0.3</v>
      </c>
      <c r="I41" s="11">
        <f t="shared" si="23"/>
        <v>9.6000000000000002E-2</v>
      </c>
      <c r="J41" t="str">
        <f t="shared" si="20"/>
        <v>Fe &amp; 0.15 &amp; 0.105 &amp; 0.26 &amp; 0.098 &amp; 0.22 &amp; 0.101 &amp; 0.3 &amp; 0.096 \\</v>
      </c>
    </row>
    <row r="42" spans="1:10" x14ac:dyDescent="0.3">
      <c r="A42" s="7" t="s">
        <v>124</v>
      </c>
      <c r="B42" s="11">
        <f t="shared" si="15"/>
        <v>0.5</v>
      </c>
      <c r="C42" s="11">
        <f t="shared" ref="C42:I42" si="24">ROUND(C11,3)</f>
        <v>7.6999999999999999E-2</v>
      </c>
      <c r="D42" s="11">
        <f t="shared" si="17"/>
        <v>0.53</v>
      </c>
      <c r="E42" s="11">
        <f t="shared" si="24"/>
        <v>7.4999999999999997E-2</v>
      </c>
      <c r="F42" s="11">
        <f t="shared" si="18"/>
        <v>0.56999999999999995</v>
      </c>
      <c r="G42" s="11">
        <f t="shared" si="24"/>
        <v>7.1999999999999995E-2</v>
      </c>
      <c r="H42" s="11">
        <f t="shared" si="19"/>
        <v>0.56000000000000005</v>
      </c>
      <c r="I42" s="11">
        <f t="shared" si="24"/>
        <v>7.2999999999999995E-2</v>
      </c>
      <c r="J42" t="str">
        <f t="shared" si="20"/>
        <v>K &amp; 0.5 &amp; 0.077 &amp; 0.53 &amp; 0.075 &amp; 0.57 &amp; 0.072 &amp; 0.56 &amp; 0.073 \\</v>
      </c>
    </row>
    <row r="43" spans="1:10" x14ac:dyDescent="0.3">
      <c r="A43" s="7" t="s">
        <v>120</v>
      </c>
      <c r="B43" s="11">
        <f t="shared" si="15"/>
        <v>0.47</v>
      </c>
      <c r="C43" s="11">
        <f t="shared" ref="C43:I43" si="25">ROUND(C12,3)</f>
        <v>9.5000000000000001E-2</v>
      </c>
      <c r="D43" s="11">
        <f t="shared" si="17"/>
        <v>0.49</v>
      </c>
      <c r="E43" s="11">
        <f t="shared" si="25"/>
        <v>9.2999999999999999E-2</v>
      </c>
      <c r="F43" s="11">
        <f t="shared" si="18"/>
        <v>0.51</v>
      </c>
      <c r="G43" s="11">
        <f t="shared" si="25"/>
        <v>9.1999999999999998E-2</v>
      </c>
      <c r="H43" s="11">
        <f t="shared" si="19"/>
        <v>0.51</v>
      </c>
      <c r="I43" s="11">
        <f t="shared" si="25"/>
        <v>9.1999999999999998E-2</v>
      </c>
      <c r="J43" t="str">
        <f t="shared" si="20"/>
        <v>Mg &amp; 0.47 &amp; 0.095 &amp; 0.49 &amp; 0.093 &amp; 0.51 &amp; 0.092 &amp; 0.51 &amp; 0.092 \\</v>
      </c>
    </row>
    <row r="44" spans="1:10" x14ac:dyDescent="0.3">
      <c r="A44" s="7" t="s">
        <v>121</v>
      </c>
      <c r="B44" s="11">
        <f t="shared" si="15"/>
        <v>0.5</v>
      </c>
      <c r="C44" s="11">
        <f t="shared" ref="C44:I44" si="26">ROUND(C13,3)</f>
        <v>8.5000000000000006E-2</v>
      </c>
      <c r="D44" s="11">
        <f t="shared" si="17"/>
        <v>0.46</v>
      </c>
      <c r="E44" s="11">
        <f t="shared" si="26"/>
        <v>8.7999999999999995E-2</v>
      </c>
      <c r="F44" s="11">
        <f t="shared" si="18"/>
        <v>0.3</v>
      </c>
      <c r="G44" s="11">
        <f t="shared" si="26"/>
        <v>0.1</v>
      </c>
      <c r="H44" s="11">
        <f t="shared" si="19"/>
        <v>0.3</v>
      </c>
      <c r="I44" s="11">
        <f t="shared" si="26"/>
        <v>0.1</v>
      </c>
      <c r="J44" t="str">
        <f t="shared" si="20"/>
        <v>Mn &amp; 0.5 &amp; 0.085 &amp; 0.46 &amp; 0.088 &amp; 0.3 &amp; 0.1 &amp; 0.3 &amp; 0.1 \\</v>
      </c>
    </row>
    <row r="45" spans="1:10" x14ac:dyDescent="0.3">
      <c r="A45" s="7" t="s">
        <v>122</v>
      </c>
      <c r="B45" s="11">
        <f t="shared" si="15"/>
        <v>0.46</v>
      </c>
      <c r="C45" s="11">
        <f t="shared" ref="C45:I45" si="27">ROUND(C14,3)</f>
        <v>7.2999999999999995E-2</v>
      </c>
      <c r="D45" s="11">
        <f t="shared" si="17"/>
        <v>0.34</v>
      </c>
      <c r="E45" s="11">
        <f t="shared" si="27"/>
        <v>8.1000000000000003E-2</v>
      </c>
      <c r="F45" s="11">
        <f t="shared" si="18"/>
        <v>0.32</v>
      </c>
      <c r="G45" s="11">
        <f t="shared" si="27"/>
        <v>8.2000000000000003E-2</v>
      </c>
      <c r="H45" s="11">
        <f t="shared" si="19"/>
        <v>0.45</v>
      </c>
      <c r="I45" s="11">
        <f t="shared" si="27"/>
        <v>7.3999999999999996E-2</v>
      </c>
      <c r="J45" t="str">
        <f t="shared" si="20"/>
        <v>N &amp; 0.46 &amp; 0.073 &amp; 0.34 &amp; 0.081 &amp; 0.32 &amp; 0.082 &amp; 0.45 &amp; 0.074 \\</v>
      </c>
    </row>
    <row r="46" spans="1:10" x14ac:dyDescent="0.3">
      <c r="A46" s="7" t="s">
        <v>125</v>
      </c>
      <c r="B46" s="11">
        <f t="shared" si="15"/>
        <v>0.28000000000000003</v>
      </c>
      <c r="C46" s="11">
        <f t="shared" ref="C46:I46" si="28">ROUND(C15,3)</f>
        <v>7.5999999999999998E-2</v>
      </c>
      <c r="D46" s="11">
        <f t="shared" si="17"/>
        <v>0.24</v>
      </c>
      <c r="E46" s="11">
        <f t="shared" si="28"/>
        <v>7.9000000000000001E-2</v>
      </c>
      <c r="F46" s="11">
        <f t="shared" si="18"/>
        <v>0.27</v>
      </c>
      <c r="G46" s="11">
        <f t="shared" si="28"/>
        <v>7.6999999999999999E-2</v>
      </c>
      <c r="H46" s="11">
        <f t="shared" si="19"/>
        <v>0.36</v>
      </c>
      <c r="I46" s="11">
        <f t="shared" si="28"/>
        <v>7.1999999999999995E-2</v>
      </c>
      <c r="J46" t="str">
        <f t="shared" si="20"/>
        <v>Na &amp; 0.28 &amp; 0.076 &amp; 0.24 &amp; 0.079 &amp; 0.27 &amp; 0.077 &amp; 0.36 &amp; 0.072 \\</v>
      </c>
    </row>
    <row r="47" spans="1:10" x14ac:dyDescent="0.3">
      <c r="A47" s="7" t="s">
        <v>123</v>
      </c>
      <c r="B47" s="11">
        <f t="shared" si="15"/>
        <v>0.42</v>
      </c>
      <c r="C47" s="11">
        <f t="shared" ref="C47:I47" si="29">ROUND(C16,3)</f>
        <v>8.5999999999999993E-2</v>
      </c>
      <c r="D47" s="11">
        <f t="shared" si="17"/>
        <v>0.4</v>
      </c>
      <c r="E47" s="11">
        <f t="shared" si="29"/>
        <v>8.7999999999999995E-2</v>
      </c>
      <c r="F47" s="11">
        <f t="shared" si="18"/>
        <v>0.4</v>
      </c>
      <c r="G47" s="11">
        <f t="shared" si="29"/>
        <v>8.7999999999999995E-2</v>
      </c>
      <c r="H47" s="11">
        <f t="shared" si="19"/>
        <v>0.5</v>
      </c>
      <c r="I47" s="11">
        <f t="shared" si="29"/>
        <v>8.1000000000000003E-2</v>
      </c>
      <c r="J47" t="str">
        <f t="shared" si="20"/>
        <v>P &amp; 0.42 &amp; 0.086 &amp; 0.4 &amp; 0.088 &amp; 0.4 &amp; 0.088 &amp; 0.5 &amp; 0.081 \\</v>
      </c>
    </row>
    <row r="48" spans="1:10" x14ac:dyDescent="0.3">
      <c r="A48" s="7" t="s">
        <v>126</v>
      </c>
      <c r="B48" s="11">
        <f t="shared" si="15"/>
        <v>0.23</v>
      </c>
      <c r="C48" s="11">
        <f t="shared" ref="C48:I48" si="30">ROUND(C17,3)</f>
        <v>9.5000000000000001E-2</v>
      </c>
      <c r="D48" s="11">
        <f t="shared" si="17"/>
        <v>0.22</v>
      </c>
      <c r="E48" s="11">
        <f t="shared" si="30"/>
        <v>9.6000000000000002E-2</v>
      </c>
      <c r="F48" s="11">
        <f t="shared" si="18"/>
        <v>0.28999999999999998</v>
      </c>
      <c r="G48" s="11">
        <f t="shared" si="30"/>
        <v>9.0999999999999998E-2</v>
      </c>
      <c r="H48" s="11">
        <f t="shared" si="19"/>
        <v>0.27</v>
      </c>
      <c r="I48" s="11">
        <f t="shared" si="30"/>
        <v>9.1999999999999998E-2</v>
      </c>
      <c r="J48" t="str">
        <f t="shared" si="20"/>
        <v>S &amp; 0.23 &amp; 0.095 &amp; 0.22 &amp; 0.096 &amp; 0.29 &amp; 0.091 &amp; 0.27 &amp; 0.092 \\</v>
      </c>
    </row>
    <row r="49" spans="1:10" x14ac:dyDescent="0.3">
      <c r="A49" s="7" t="s">
        <v>127</v>
      </c>
      <c r="B49" s="11">
        <f t="shared" si="15"/>
        <v>0.25</v>
      </c>
      <c r="C49" s="11">
        <f t="shared" ref="C49:I49" si="31">ROUND(C18,3)</f>
        <v>9.1999999999999998E-2</v>
      </c>
      <c r="D49" s="11">
        <f t="shared" si="17"/>
        <v>0.23</v>
      </c>
      <c r="E49" s="11">
        <f t="shared" si="31"/>
        <v>9.4E-2</v>
      </c>
      <c r="F49" s="11">
        <f t="shared" si="18"/>
        <v>0.19</v>
      </c>
      <c r="G49" s="11">
        <f t="shared" si="31"/>
        <v>9.6000000000000002E-2</v>
      </c>
      <c r="H49" s="11">
        <f t="shared" si="19"/>
        <v>0.28999999999999998</v>
      </c>
      <c r="I49" s="11">
        <f t="shared" si="31"/>
        <v>0.09</v>
      </c>
      <c r="J49" t="str">
        <f t="shared" si="20"/>
        <v>Zn &amp; 0.25 &amp; 0.092 &amp; 0.23 &amp; 0.094 &amp; 0.19 &amp; 0.096 &amp; 0.29 &amp; 0.09 \\</v>
      </c>
    </row>
    <row r="51" spans="1:10" x14ac:dyDescent="0.3">
      <c r="A51" s="7" t="s">
        <v>245</v>
      </c>
    </row>
    <row r="52" spans="1:10" x14ac:dyDescent="0.3">
      <c r="A52" s="7" t="s">
        <v>61</v>
      </c>
      <c r="B52" s="12">
        <f>ROUND(B6,3)</f>
        <v>0.28699999999999998</v>
      </c>
      <c r="C52" s="12">
        <f t="shared" ref="C52" si="32">ROUND(C6,3)</f>
        <v>7.5999999999999998E-2</v>
      </c>
      <c r="D52" s="12">
        <f t="shared" ref="D52:D64" si="33">ROUND(F6,3)</f>
        <v>0.48299999999999998</v>
      </c>
      <c r="E52" s="12">
        <f t="shared" ref="E52:E64" si="34">ROUND(G6,3)</f>
        <v>6.4000000000000001E-2</v>
      </c>
      <c r="F52" s="12">
        <f t="shared" ref="F52:F64" si="35">ROUND(H6,3)</f>
        <v>0.56499999999999995</v>
      </c>
      <c r="G52" s="12">
        <f t="shared" ref="G52:G64" si="36">ROUND(I6,3)</f>
        <v>5.8999999999999997E-2</v>
      </c>
      <c r="H52" t="str">
        <f t="shared" ref="H52:H64" si="37">_xlfn.CONCAT(_xlfn.TEXTJOIN(" &amp; ",TRUE, A52:G52)," &amp; ")</f>
        <v xml:space="preserve">Al &amp; 0.287 &amp; 0.076 &amp; 0.483 &amp; 0.064 &amp; 0.565 &amp; 0.059 &amp; </v>
      </c>
    </row>
    <row r="53" spans="1:10" x14ac:dyDescent="0.3">
      <c r="A53" s="7" t="s">
        <v>62</v>
      </c>
      <c r="B53" s="12">
        <f t="shared" ref="B53:C53" si="38">ROUND(B7,3)</f>
        <v>0.58299999999999996</v>
      </c>
      <c r="C53" s="12">
        <f t="shared" si="38"/>
        <v>6.8000000000000005E-2</v>
      </c>
      <c r="D53" s="12">
        <f t="shared" si="33"/>
        <v>0.58599999999999997</v>
      </c>
      <c r="E53" s="12">
        <f t="shared" si="34"/>
        <v>6.7000000000000004E-2</v>
      </c>
      <c r="F53" s="12">
        <f t="shared" si="35"/>
        <v>0.61499999999999999</v>
      </c>
      <c r="G53" s="12">
        <f t="shared" si="36"/>
        <v>6.5000000000000002E-2</v>
      </c>
      <c r="H53" t="str">
        <f t="shared" si="37"/>
        <v xml:space="preserve">B &amp; 0.583 &amp; 0.068 &amp; 0.586 &amp; 0.067 &amp; 0.615 &amp; 0.065 &amp; </v>
      </c>
    </row>
    <row r="54" spans="1:10" x14ac:dyDescent="0.3">
      <c r="A54" s="7" t="s">
        <v>117</v>
      </c>
      <c r="B54" s="12">
        <f t="shared" ref="B54:C54" si="39">ROUND(B8,3)</f>
        <v>0.33200000000000002</v>
      </c>
      <c r="C54" s="12">
        <f t="shared" si="39"/>
        <v>0.09</v>
      </c>
      <c r="D54" s="12">
        <f t="shared" si="33"/>
        <v>0.39900000000000002</v>
      </c>
      <c r="E54" s="12">
        <f t="shared" si="34"/>
        <v>8.5000000000000006E-2</v>
      </c>
      <c r="F54" s="12">
        <f t="shared" si="35"/>
        <v>0.51</v>
      </c>
      <c r="G54" s="12">
        <f t="shared" si="36"/>
        <v>7.6999999999999999E-2</v>
      </c>
      <c r="H54" t="str">
        <f t="shared" si="37"/>
        <v xml:space="preserve">Ca &amp; 0.332 &amp; 0.09 &amp; 0.399 &amp; 0.085 &amp; 0.51 &amp; 0.077 &amp; </v>
      </c>
    </row>
    <row r="55" spans="1:10" x14ac:dyDescent="0.3">
      <c r="A55" s="7" t="s">
        <v>118</v>
      </c>
      <c r="B55" s="12">
        <f t="shared" ref="B55:C55" si="40">ROUND(B9,3)</f>
        <v>0.33900000000000002</v>
      </c>
      <c r="C55" s="12">
        <f t="shared" si="40"/>
        <v>0.111</v>
      </c>
      <c r="D55" s="12">
        <f t="shared" si="33"/>
        <v>0.192</v>
      </c>
      <c r="E55" s="12">
        <f t="shared" si="34"/>
        <v>0.123</v>
      </c>
      <c r="F55" s="12">
        <f t="shared" si="35"/>
        <v>0.26500000000000001</v>
      </c>
      <c r="G55" s="12">
        <f t="shared" si="36"/>
        <v>0.11700000000000001</v>
      </c>
      <c r="H55" t="str">
        <f t="shared" si="37"/>
        <v xml:space="preserve">Cu &amp; 0.339 &amp; 0.111 &amp; 0.192 &amp; 0.123 &amp; 0.265 &amp; 0.117 &amp; </v>
      </c>
    </row>
    <row r="56" spans="1:10" x14ac:dyDescent="0.3">
      <c r="A56" s="7" t="s">
        <v>119</v>
      </c>
      <c r="B56" s="12">
        <f t="shared" ref="B56:C56" si="41">ROUND(B10,3)</f>
        <v>0.152</v>
      </c>
      <c r="C56" s="12">
        <f t="shared" si="41"/>
        <v>0.105</v>
      </c>
      <c r="D56" s="12">
        <f t="shared" si="33"/>
        <v>0.216</v>
      </c>
      <c r="E56" s="12">
        <f t="shared" si="34"/>
        <v>0.10100000000000001</v>
      </c>
      <c r="F56" s="12">
        <f t="shared" si="35"/>
        <v>0.29499999999999998</v>
      </c>
      <c r="G56" s="12">
        <f t="shared" si="36"/>
        <v>9.6000000000000002E-2</v>
      </c>
      <c r="H56" t="str">
        <f t="shared" si="37"/>
        <v xml:space="preserve">Fe &amp; 0.152 &amp; 0.105 &amp; 0.216 &amp; 0.101 &amp; 0.295 &amp; 0.096 &amp; </v>
      </c>
    </row>
    <row r="57" spans="1:10" x14ac:dyDescent="0.3">
      <c r="A57" s="7" t="s">
        <v>124</v>
      </c>
      <c r="B57" s="12">
        <f t="shared" ref="B57:C57" si="42">ROUND(B11,3)</f>
        <v>0.499</v>
      </c>
      <c r="C57" s="12">
        <f t="shared" si="42"/>
        <v>7.6999999999999999E-2</v>
      </c>
      <c r="D57" s="12">
        <f t="shared" si="33"/>
        <v>0.56699999999999995</v>
      </c>
      <c r="E57" s="12">
        <f t="shared" si="34"/>
        <v>7.1999999999999995E-2</v>
      </c>
      <c r="F57" s="12">
        <f t="shared" si="35"/>
        <v>0.55800000000000005</v>
      </c>
      <c r="G57" s="12">
        <f t="shared" si="36"/>
        <v>7.2999999999999995E-2</v>
      </c>
      <c r="H57" t="str">
        <f t="shared" si="37"/>
        <v xml:space="preserve">K &amp; 0.499 &amp; 0.077 &amp; 0.567 &amp; 0.072 &amp; 0.558 &amp; 0.073 &amp; </v>
      </c>
    </row>
    <row r="58" spans="1:10" x14ac:dyDescent="0.3">
      <c r="A58" s="7" t="s">
        <v>120</v>
      </c>
      <c r="B58" s="12">
        <f t="shared" ref="B58:C58" si="43">ROUND(B12,3)</f>
        <v>0.47299999999999998</v>
      </c>
      <c r="C58" s="12">
        <f t="shared" si="43"/>
        <v>9.5000000000000001E-2</v>
      </c>
      <c r="D58" s="12">
        <f t="shared" si="33"/>
        <v>0.51300000000000001</v>
      </c>
      <c r="E58" s="12">
        <f t="shared" si="34"/>
        <v>9.1999999999999998E-2</v>
      </c>
      <c r="F58" s="12">
        <f t="shared" si="35"/>
        <v>0.51</v>
      </c>
      <c r="G58" s="12">
        <f t="shared" si="36"/>
        <v>9.1999999999999998E-2</v>
      </c>
      <c r="H58" t="str">
        <f t="shared" si="37"/>
        <v xml:space="preserve">Mg &amp; 0.473 &amp; 0.095 &amp; 0.513 &amp; 0.092 &amp; 0.51 &amp; 0.092 &amp; </v>
      </c>
    </row>
    <row r="59" spans="1:10" x14ac:dyDescent="0.3">
      <c r="A59" s="7" t="s">
        <v>121</v>
      </c>
      <c r="B59" s="12">
        <f t="shared" ref="B59:C59" si="44">ROUND(B13,3)</f>
        <v>0.496</v>
      </c>
      <c r="C59" s="12">
        <f t="shared" si="44"/>
        <v>8.5000000000000006E-2</v>
      </c>
      <c r="D59" s="12">
        <f t="shared" si="33"/>
        <v>0.3</v>
      </c>
      <c r="E59" s="12">
        <f t="shared" si="34"/>
        <v>0.1</v>
      </c>
      <c r="F59" s="12">
        <f t="shared" si="35"/>
        <v>0.30199999999999999</v>
      </c>
      <c r="G59" s="12">
        <f t="shared" si="36"/>
        <v>0.1</v>
      </c>
      <c r="H59" t="str">
        <f t="shared" si="37"/>
        <v xml:space="preserve">Mn &amp; 0.496 &amp; 0.085 &amp; 0.3 &amp; 0.1 &amp; 0.302 &amp; 0.1 &amp; </v>
      </c>
    </row>
    <row r="60" spans="1:10" x14ac:dyDescent="0.3">
      <c r="A60" s="7" t="s">
        <v>122</v>
      </c>
      <c r="B60" s="12">
        <f t="shared" ref="B60:C60" si="45">ROUND(B14,3)</f>
        <v>0.46</v>
      </c>
      <c r="C60" s="12">
        <f t="shared" si="45"/>
        <v>7.2999999999999995E-2</v>
      </c>
      <c r="D60" s="12">
        <f t="shared" si="33"/>
        <v>0.32100000000000001</v>
      </c>
      <c r="E60" s="12">
        <f t="shared" si="34"/>
        <v>8.2000000000000003E-2</v>
      </c>
      <c r="F60" s="12">
        <f t="shared" si="35"/>
        <v>0.45300000000000001</v>
      </c>
      <c r="G60" s="12">
        <f t="shared" si="36"/>
        <v>7.3999999999999996E-2</v>
      </c>
      <c r="H60" t="str">
        <f t="shared" si="37"/>
        <v xml:space="preserve">N &amp; 0.46 &amp; 0.073 &amp; 0.321 &amp; 0.082 &amp; 0.453 &amp; 0.074 &amp; </v>
      </c>
    </row>
    <row r="61" spans="1:10" x14ac:dyDescent="0.3">
      <c r="A61" s="7" t="s">
        <v>125</v>
      </c>
      <c r="B61" s="12">
        <f t="shared" ref="B61:C61" si="46">ROUND(B15,3)</f>
        <v>0.28100000000000003</v>
      </c>
      <c r="C61" s="12">
        <f t="shared" si="46"/>
        <v>7.5999999999999998E-2</v>
      </c>
      <c r="D61" s="12">
        <f t="shared" si="33"/>
        <v>0.27</v>
      </c>
      <c r="E61" s="12">
        <f t="shared" si="34"/>
        <v>7.6999999999999999E-2</v>
      </c>
      <c r="F61" s="12">
        <f t="shared" si="35"/>
        <v>0.36499999999999999</v>
      </c>
      <c r="G61" s="12">
        <f t="shared" si="36"/>
        <v>7.1999999999999995E-2</v>
      </c>
      <c r="H61" t="str">
        <f t="shared" si="37"/>
        <v xml:space="preserve">Na &amp; 0.281 &amp; 0.076 &amp; 0.27 &amp; 0.077 &amp; 0.365 &amp; 0.072 &amp; </v>
      </c>
    </row>
    <row r="62" spans="1:10" x14ac:dyDescent="0.3">
      <c r="A62" s="7" t="s">
        <v>123</v>
      </c>
      <c r="B62" s="12">
        <f t="shared" ref="B62:C62" si="47">ROUND(B16,3)</f>
        <v>0.42299999999999999</v>
      </c>
      <c r="C62" s="12">
        <f t="shared" si="47"/>
        <v>8.5999999999999993E-2</v>
      </c>
      <c r="D62" s="12">
        <f t="shared" si="33"/>
        <v>0.40400000000000003</v>
      </c>
      <c r="E62" s="12">
        <f t="shared" si="34"/>
        <v>8.7999999999999995E-2</v>
      </c>
      <c r="F62" s="12">
        <f t="shared" si="35"/>
        <v>0.497</v>
      </c>
      <c r="G62" s="12">
        <f t="shared" si="36"/>
        <v>8.1000000000000003E-2</v>
      </c>
      <c r="H62" t="str">
        <f t="shared" si="37"/>
        <v xml:space="preserve">P &amp; 0.423 &amp; 0.086 &amp; 0.404 &amp; 0.088 &amp; 0.497 &amp; 0.081 &amp; </v>
      </c>
    </row>
    <row r="63" spans="1:10" x14ac:dyDescent="0.3">
      <c r="A63" s="7" t="s">
        <v>126</v>
      </c>
      <c r="B63" s="12">
        <f t="shared" ref="B63:C63" si="48">ROUND(B17,3)</f>
        <v>0.23100000000000001</v>
      </c>
      <c r="C63" s="12">
        <f t="shared" si="48"/>
        <v>9.5000000000000001E-2</v>
      </c>
      <c r="D63" s="12">
        <f t="shared" si="33"/>
        <v>0.29199999999999998</v>
      </c>
      <c r="E63" s="12">
        <f t="shared" si="34"/>
        <v>9.0999999999999998E-2</v>
      </c>
      <c r="F63" s="12">
        <f t="shared" si="35"/>
        <v>0.27400000000000002</v>
      </c>
      <c r="G63" s="12">
        <f t="shared" si="36"/>
        <v>9.1999999999999998E-2</v>
      </c>
      <c r="H63" t="str">
        <f t="shared" si="37"/>
        <v xml:space="preserve">S &amp; 0.231 &amp; 0.095 &amp; 0.292 &amp; 0.091 &amp; 0.274 &amp; 0.092 &amp; </v>
      </c>
    </row>
    <row r="64" spans="1:10" x14ac:dyDescent="0.3">
      <c r="A64" s="7" t="s">
        <v>127</v>
      </c>
      <c r="B64" s="12">
        <f t="shared" ref="B64:C64" si="49">ROUND(B18,3)</f>
        <v>0.253</v>
      </c>
      <c r="C64" s="12">
        <f t="shared" si="49"/>
        <v>9.1999999999999998E-2</v>
      </c>
      <c r="D64" s="12">
        <f t="shared" si="33"/>
        <v>0.188</v>
      </c>
      <c r="E64" s="12">
        <f t="shared" si="34"/>
        <v>9.6000000000000002E-2</v>
      </c>
      <c r="F64" s="12">
        <f t="shared" si="35"/>
        <v>0.28599999999999998</v>
      </c>
      <c r="G64" s="12">
        <f t="shared" si="36"/>
        <v>0.09</v>
      </c>
      <c r="H64" t="str">
        <f t="shared" si="37"/>
        <v xml:space="preserve">Zn &amp; 0.253 &amp; 0.092 &amp; 0.188 &amp; 0.096 &amp; 0.286 &amp; 0.09 &amp;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FD07-2B95-475A-8DCC-E99A5E503DCB}">
  <sheetPr>
    <tabColor theme="6"/>
  </sheetPr>
  <dimension ref="A1:E16"/>
  <sheetViews>
    <sheetView workbookViewId="0">
      <selection activeCell="E16" sqref="A1:E16"/>
    </sheetView>
  </sheetViews>
  <sheetFormatPr defaultRowHeight="14.4" x14ac:dyDescent="0.3"/>
  <sheetData>
    <row r="1" spans="1:5" x14ac:dyDescent="0.3">
      <c r="B1" t="s">
        <v>111</v>
      </c>
      <c r="D1" t="s">
        <v>112</v>
      </c>
    </row>
    <row r="2" spans="1:5" x14ac:dyDescent="0.3">
      <c r="A2" s="9"/>
      <c r="B2" s="9" t="s">
        <v>167</v>
      </c>
      <c r="C2" s="9"/>
      <c r="D2" s="9" t="s">
        <v>167</v>
      </c>
      <c r="E2" s="9"/>
    </row>
    <row r="3" spans="1:5" x14ac:dyDescent="0.3">
      <c r="A3" s="10"/>
      <c r="B3" s="10" t="s">
        <v>298</v>
      </c>
      <c r="C3" s="10" t="s">
        <v>299</v>
      </c>
      <c r="D3" s="10" t="s">
        <v>298</v>
      </c>
      <c r="E3" s="10" t="s">
        <v>299</v>
      </c>
    </row>
    <row r="4" spans="1:5" x14ac:dyDescent="0.3">
      <c r="A4" s="7" t="s">
        <v>61</v>
      </c>
      <c r="B4">
        <v>0.45300000000000001</v>
      </c>
      <c r="C4">
        <v>6.6000000000000003E-2</v>
      </c>
      <c r="D4">
        <v>-0.16200000000000001</v>
      </c>
      <c r="E4">
        <v>9.6000000000000002E-2</v>
      </c>
    </row>
    <row r="5" spans="1:5" x14ac:dyDescent="0.3">
      <c r="A5" s="7" t="s">
        <v>62</v>
      </c>
      <c r="B5">
        <v>0.59199999999999997</v>
      </c>
      <c r="C5">
        <v>6.7000000000000004E-2</v>
      </c>
      <c r="D5">
        <v>9.8000000000000004E-2</v>
      </c>
      <c r="E5">
        <v>0.11</v>
      </c>
    </row>
    <row r="6" spans="1:5" x14ac:dyDescent="0.3">
      <c r="A6" s="7" t="s">
        <v>117</v>
      </c>
      <c r="B6">
        <v>0.40899999999999997</v>
      </c>
      <c r="C6">
        <v>8.4000000000000005E-2</v>
      </c>
      <c r="D6">
        <v>-0.41199999999999998</v>
      </c>
      <c r="E6">
        <v>0.123</v>
      </c>
    </row>
    <row r="7" spans="1:5" x14ac:dyDescent="0.3">
      <c r="A7" s="7" t="s">
        <v>118</v>
      </c>
      <c r="B7">
        <v>0.24399999999999999</v>
      </c>
      <c r="C7">
        <v>0.11899999999999999</v>
      </c>
      <c r="D7">
        <v>-0.59499999999999997</v>
      </c>
      <c r="E7">
        <v>0.23899999999999999</v>
      </c>
    </row>
    <row r="8" spans="1:5" x14ac:dyDescent="0.3">
      <c r="A8" s="7" t="s">
        <v>119</v>
      </c>
      <c r="B8">
        <v>0.26400000000000001</v>
      </c>
      <c r="C8">
        <v>9.8000000000000004E-2</v>
      </c>
      <c r="D8">
        <v>-0.44700000000000001</v>
      </c>
      <c r="E8">
        <v>0.13900000000000001</v>
      </c>
    </row>
    <row r="9" spans="1:5" x14ac:dyDescent="0.3">
      <c r="A9" s="7" t="s">
        <v>124</v>
      </c>
      <c r="B9">
        <v>0.52600000000000002</v>
      </c>
      <c r="C9">
        <v>7.4999999999999997E-2</v>
      </c>
      <c r="D9">
        <v>0.19900000000000001</v>
      </c>
      <c r="E9">
        <v>8.2000000000000003E-2</v>
      </c>
    </row>
    <row r="10" spans="1:5" x14ac:dyDescent="0.3">
      <c r="A10" s="7" t="s">
        <v>120</v>
      </c>
      <c r="B10">
        <v>0.49399999999999999</v>
      </c>
      <c r="C10">
        <v>9.2999999999999999E-2</v>
      </c>
      <c r="D10">
        <v>0.38700000000000001</v>
      </c>
      <c r="E10">
        <v>7.8E-2</v>
      </c>
    </row>
    <row r="11" spans="1:5" x14ac:dyDescent="0.3">
      <c r="A11" s="7" t="s">
        <v>121</v>
      </c>
      <c r="B11">
        <v>0.46</v>
      </c>
      <c r="C11">
        <v>8.7999999999999995E-2</v>
      </c>
      <c r="D11">
        <v>-0.13700000000000001</v>
      </c>
      <c r="E11">
        <v>0.123</v>
      </c>
    </row>
    <row r="12" spans="1:5" x14ac:dyDescent="0.3">
      <c r="A12" s="7" t="s">
        <v>122</v>
      </c>
      <c r="B12">
        <v>0.33900000000000002</v>
      </c>
      <c r="C12">
        <v>8.1000000000000003E-2</v>
      </c>
      <c r="D12">
        <v>-2.4249999999999998</v>
      </c>
      <c r="E12">
        <v>0.14799999999999999</v>
      </c>
    </row>
    <row r="13" spans="1:5" x14ac:dyDescent="0.3">
      <c r="A13" s="7" t="s">
        <v>125</v>
      </c>
      <c r="B13">
        <v>0.23799999999999999</v>
      </c>
      <c r="C13">
        <v>7.9000000000000001E-2</v>
      </c>
      <c r="D13">
        <v>7.0999999999999994E-2</v>
      </c>
      <c r="E13">
        <v>7.8E-2</v>
      </c>
    </row>
    <row r="14" spans="1:5" x14ac:dyDescent="0.3">
      <c r="A14" s="7" t="s">
        <v>123</v>
      </c>
      <c r="B14">
        <v>0.40100000000000002</v>
      </c>
      <c r="C14">
        <v>8.7999999999999995E-2</v>
      </c>
      <c r="D14">
        <v>-0.81100000000000005</v>
      </c>
      <c r="E14">
        <v>0.14399999999999999</v>
      </c>
    </row>
    <row r="15" spans="1:5" x14ac:dyDescent="0.3">
      <c r="A15" s="7" t="s">
        <v>126</v>
      </c>
      <c r="B15">
        <v>0.217</v>
      </c>
      <c r="C15">
        <v>9.6000000000000002E-2</v>
      </c>
      <c r="D15">
        <v>-0.98299999999999998</v>
      </c>
      <c r="E15">
        <v>0.106</v>
      </c>
    </row>
    <row r="16" spans="1:5" x14ac:dyDescent="0.3">
      <c r="A16" s="7" t="s">
        <v>127</v>
      </c>
      <c r="B16">
        <v>0.22900000000000001</v>
      </c>
      <c r="C16">
        <v>9.4E-2</v>
      </c>
      <c r="D16">
        <v>8.7999999999999995E-2</v>
      </c>
      <c r="E16">
        <v>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6F8A3-6E0A-40CD-A92F-6EE2657F9A5B}">
  <sheetPr>
    <tabColor theme="5"/>
  </sheetPr>
  <dimension ref="A1:N75"/>
  <sheetViews>
    <sheetView topLeftCell="A22" workbookViewId="0">
      <selection activeCell="R180" sqref="R180:R188"/>
    </sheetView>
  </sheetViews>
  <sheetFormatPr defaultRowHeight="14.4" x14ac:dyDescent="0.3"/>
  <cols>
    <col min="1" max="1" width="3" bestFit="1" customWidth="1"/>
    <col min="2" max="2" width="8.6640625" bestFit="1" customWidth="1"/>
    <col min="3" max="3" width="14.33203125" bestFit="1" customWidth="1"/>
    <col min="4" max="4" width="14.33203125" customWidth="1"/>
    <col min="8" max="8" width="9.33203125" bestFit="1" customWidth="1"/>
    <col min="9" max="9" width="11.33203125" bestFit="1" customWidth="1"/>
    <col min="13" max="13" width="12" bestFit="1" customWidth="1"/>
    <col min="14" max="14" width="11.5546875" bestFit="1" customWidth="1"/>
  </cols>
  <sheetData>
    <row r="1" spans="1:14" x14ac:dyDescent="0.3">
      <c r="A1" s="14"/>
      <c r="B1" s="13" t="s">
        <v>5</v>
      </c>
      <c r="C1" s="13" t="s">
        <v>6</v>
      </c>
      <c r="D1" s="13" t="s">
        <v>16</v>
      </c>
      <c r="E1" s="13" t="s">
        <v>9</v>
      </c>
      <c r="F1" s="13"/>
      <c r="G1" s="13"/>
      <c r="H1" s="13"/>
      <c r="I1" s="13"/>
      <c r="J1" s="13" t="s">
        <v>3</v>
      </c>
      <c r="K1" s="13"/>
      <c r="L1" s="13" t="s">
        <v>24</v>
      </c>
      <c r="M1" s="13"/>
      <c r="N1" s="13" t="s">
        <v>14</v>
      </c>
    </row>
    <row r="2" spans="1:14" x14ac:dyDescent="0.3">
      <c r="A2" s="14"/>
      <c r="B2" s="13"/>
      <c r="C2" s="13"/>
      <c r="D2" s="13"/>
      <c r="E2" s="13" t="s">
        <v>12</v>
      </c>
      <c r="F2" s="13"/>
      <c r="G2" s="13"/>
      <c r="H2" s="13" t="s">
        <v>17</v>
      </c>
      <c r="I2" s="13"/>
      <c r="J2" s="13" t="s">
        <v>10</v>
      </c>
      <c r="K2" s="13" t="s">
        <v>11</v>
      </c>
      <c r="L2" s="13" t="s">
        <v>25</v>
      </c>
      <c r="M2" s="13" t="s">
        <v>26</v>
      </c>
      <c r="N2" s="13"/>
    </row>
    <row r="3" spans="1:14" x14ac:dyDescent="0.3">
      <c r="A3" s="14"/>
      <c r="B3" s="13"/>
      <c r="C3" s="13"/>
      <c r="D3" s="13"/>
      <c r="E3" s="1" t="s">
        <v>4</v>
      </c>
      <c r="F3" s="1" t="s">
        <v>7</v>
      </c>
      <c r="G3" s="1" t="s">
        <v>8</v>
      </c>
      <c r="H3" s="1" t="s">
        <v>18</v>
      </c>
      <c r="I3" s="1" t="s">
        <v>19</v>
      </c>
      <c r="J3" s="13"/>
      <c r="K3" s="13"/>
      <c r="L3" s="13"/>
      <c r="M3" s="13"/>
      <c r="N3" s="13"/>
    </row>
    <row r="4" spans="1:14" x14ac:dyDescent="0.3">
      <c r="A4">
        <v>1</v>
      </c>
      <c r="B4" t="s">
        <v>15</v>
      </c>
      <c r="C4" t="s">
        <v>13</v>
      </c>
      <c r="D4" t="s">
        <v>13</v>
      </c>
      <c r="E4" t="s">
        <v>13</v>
      </c>
      <c r="F4" t="s">
        <v>13</v>
      </c>
      <c r="G4" t="s">
        <v>13</v>
      </c>
      <c r="H4" t="s">
        <v>13</v>
      </c>
      <c r="I4" t="s">
        <v>13</v>
      </c>
      <c r="J4" t="s">
        <v>13</v>
      </c>
      <c r="K4" t="s">
        <v>13</v>
      </c>
      <c r="L4" t="s">
        <v>27</v>
      </c>
      <c r="M4">
        <v>10000</v>
      </c>
      <c r="N4">
        <v>59.709679999999999</v>
      </c>
    </row>
    <row r="5" spans="1:14" x14ac:dyDescent="0.3">
      <c r="A5">
        <v>2</v>
      </c>
      <c r="B5" t="s">
        <v>15</v>
      </c>
      <c r="C5" t="s">
        <v>0</v>
      </c>
      <c r="D5" t="s">
        <v>13</v>
      </c>
      <c r="E5" t="s">
        <v>13</v>
      </c>
      <c r="F5" t="s">
        <v>13</v>
      </c>
      <c r="G5" t="s">
        <v>13</v>
      </c>
      <c r="H5" t="s">
        <v>13</v>
      </c>
      <c r="I5" t="s">
        <v>13</v>
      </c>
      <c r="J5" t="s">
        <v>13</v>
      </c>
      <c r="K5" t="s">
        <v>13</v>
      </c>
      <c r="L5" t="s">
        <v>27</v>
      </c>
      <c r="M5">
        <v>10000</v>
      </c>
      <c r="N5">
        <v>36.343769999999999</v>
      </c>
    </row>
    <row r="6" spans="1:14" x14ac:dyDescent="0.3">
      <c r="A6">
        <v>3</v>
      </c>
      <c r="B6" t="s">
        <v>15</v>
      </c>
      <c r="C6" t="s">
        <v>1</v>
      </c>
      <c r="D6" t="s">
        <v>13</v>
      </c>
      <c r="E6" t="s">
        <v>13</v>
      </c>
      <c r="F6" t="s">
        <v>13</v>
      </c>
      <c r="G6" t="s">
        <v>13</v>
      </c>
      <c r="H6" t="s">
        <v>13</v>
      </c>
      <c r="I6" t="s">
        <v>13</v>
      </c>
      <c r="J6" t="s">
        <v>13</v>
      </c>
      <c r="K6" t="s">
        <v>13</v>
      </c>
      <c r="L6" t="s">
        <v>27</v>
      </c>
      <c r="M6">
        <v>10000</v>
      </c>
      <c r="N6">
        <v>59.680549999999997</v>
      </c>
    </row>
    <row r="7" spans="1:14" x14ac:dyDescent="0.3">
      <c r="A7">
        <v>4</v>
      </c>
      <c r="B7" t="s">
        <v>15</v>
      </c>
      <c r="C7" t="s">
        <v>2</v>
      </c>
      <c r="D7" t="s">
        <v>13</v>
      </c>
      <c r="E7" t="s">
        <v>13</v>
      </c>
      <c r="F7" t="s">
        <v>13</v>
      </c>
      <c r="G7" t="s">
        <v>13</v>
      </c>
      <c r="H7" t="s">
        <v>13</v>
      </c>
      <c r="I7" t="s">
        <v>13</v>
      </c>
      <c r="J7" t="s">
        <v>13</v>
      </c>
      <c r="K7" t="s">
        <v>13</v>
      </c>
      <c r="L7" t="s">
        <v>27</v>
      </c>
      <c r="M7">
        <v>10000</v>
      </c>
      <c r="N7">
        <v>39.254240000000003</v>
      </c>
    </row>
    <row r="8" spans="1:14" x14ac:dyDescent="0.3">
      <c r="A8">
        <v>5</v>
      </c>
      <c r="B8" t="s">
        <v>15</v>
      </c>
      <c r="C8" t="s">
        <v>13</v>
      </c>
      <c r="D8" t="s">
        <v>22</v>
      </c>
      <c r="E8" t="s">
        <v>13</v>
      </c>
      <c r="F8" t="s">
        <v>13</v>
      </c>
      <c r="G8" t="s">
        <v>13</v>
      </c>
      <c r="H8" t="s">
        <v>13</v>
      </c>
      <c r="I8" t="s">
        <v>13</v>
      </c>
      <c r="J8" t="s">
        <v>13</v>
      </c>
      <c r="K8" t="s">
        <v>13</v>
      </c>
      <c r="L8" t="s">
        <v>27</v>
      </c>
      <c r="M8">
        <v>10000</v>
      </c>
      <c r="N8">
        <v>0.10753</v>
      </c>
    </row>
    <row r="9" spans="1:14" x14ac:dyDescent="0.3">
      <c r="A9">
        <v>6</v>
      </c>
      <c r="B9" t="s">
        <v>15</v>
      </c>
      <c r="C9" t="s">
        <v>0</v>
      </c>
      <c r="D9" t="s">
        <v>22</v>
      </c>
      <c r="E9" t="s">
        <v>13</v>
      </c>
      <c r="F9" t="s">
        <v>13</v>
      </c>
      <c r="G9" t="s">
        <v>13</v>
      </c>
      <c r="H9" t="s">
        <v>13</v>
      </c>
      <c r="I9" t="s">
        <v>13</v>
      </c>
      <c r="J9" t="s">
        <v>13</v>
      </c>
      <c r="K9" t="s">
        <v>13</v>
      </c>
      <c r="L9" t="s">
        <v>27</v>
      </c>
      <c r="M9">
        <v>10000</v>
      </c>
      <c r="N9">
        <v>0.1089</v>
      </c>
    </row>
    <row r="10" spans="1:14" x14ac:dyDescent="0.3">
      <c r="A10">
        <v>7</v>
      </c>
      <c r="B10" t="s">
        <v>15</v>
      </c>
      <c r="C10" t="s">
        <v>1</v>
      </c>
      <c r="D10" t="s">
        <v>22</v>
      </c>
      <c r="E10" t="s">
        <v>13</v>
      </c>
      <c r="F10" t="s">
        <v>13</v>
      </c>
      <c r="G10" t="s">
        <v>13</v>
      </c>
      <c r="H10" t="s">
        <v>13</v>
      </c>
      <c r="I10" t="s">
        <v>13</v>
      </c>
      <c r="J10" t="s">
        <v>13</v>
      </c>
      <c r="K10" t="s">
        <v>13</v>
      </c>
      <c r="L10" t="s">
        <v>27</v>
      </c>
      <c r="M10">
        <v>10000</v>
      </c>
      <c r="N10">
        <v>0.10772</v>
      </c>
    </row>
    <row r="11" spans="1:14" x14ac:dyDescent="0.3">
      <c r="A11">
        <v>8</v>
      </c>
      <c r="B11" t="s">
        <v>15</v>
      </c>
      <c r="C11" t="s">
        <v>2</v>
      </c>
      <c r="D11" t="s">
        <v>22</v>
      </c>
      <c r="E11" t="s">
        <v>13</v>
      </c>
      <c r="F11" t="s">
        <v>13</v>
      </c>
      <c r="G11" t="s">
        <v>13</v>
      </c>
      <c r="H11" t="s">
        <v>13</v>
      </c>
      <c r="I11" t="s">
        <v>13</v>
      </c>
      <c r="J11" t="s">
        <v>13</v>
      </c>
      <c r="K11" t="s">
        <v>13</v>
      </c>
      <c r="L11" t="s">
        <v>27</v>
      </c>
      <c r="M11">
        <v>10000</v>
      </c>
      <c r="N11">
        <v>0.10834000000000001</v>
      </c>
    </row>
    <row r="12" spans="1:14" x14ac:dyDescent="0.3">
      <c r="A12">
        <v>9</v>
      </c>
      <c r="B12" t="s">
        <v>15</v>
      </c>
      <c r="C12" t="s">
        <v>2</v>
      </c>
      <c r="D12" t="s">
        <v>22</v>
      </c>
      <c r="E12">
        <v>1000</v>
      </c>
      <c r="F12">
        <v>1E-3</v>
      </c>
      <c r="G12">
        <v>5</v>
      </c>
      <c r="H12" t="s">
        <v>13</v>
      </c>
      <c r="I12" t="s">
        <v>13</v>
      </c>
      <c r="J12" t="s">
        <v>13</v>
      </c>
      <c r="K12" t="s">
        <v>13</v>
      </c>
      <c r="L12" t="s">
        <v>27</v>
      </c>
      <c r="M12">
        <v>10000</v>
      </c>
      <c r="N12">
        <v>0.10834000000000001</v>
      </c>
    </row>
    <row r="13" spans="1:14" x14ac:dyDescent="0.3">
      <c r="A13">
        <v>10</v>
      </c>
      <c r="B13" t="s">
        <v>15</v>
      </c>
      <c r="C13" t="s">
        <v>2</v>
      </c>
      <c r="D13" t="s">
        <v>22</v>
      </c>
      <c r="E13">
        <v>10000</v>
      </c>
      <c r="F13">
        <v>1E-3</v>
      </c>
      <c r="G13">
        <v>5</v>
      </c>
      <c r="H13" t="s">
        <v>13</v>
      </c>
      <c r="I13" t="s">
        <v>13</v>
      </c>
      <c r="J13" t="s">
        <v>13</v>
      </c>
      <c r="K13" t="s">
        <v>13</v>
      </c>
      <c r="L13" t="s">
        <v>27</v>
      </c>
      <c r="M13">
        <v>10000</v>
      </c>
      <c r="N13">
        <v>0.10834000000000001</v>
      </c>
    </row>
    <row r="14" spans="1:14" x14ac:dyDescent="0.3">
      <c r="A14">
        <v>11</v>
      </c>
      <c r="B14" t="s">
        <v>15</v>
      </c>
      <c r="C14" t="s">
        <v>2</v>
      </c>
      <c r="D14" t="s">
        <v>22</v>
      </c>
      <c r="E14">
        <v>100000</v>
      </c>
      <c r="F14">
        <v>1E-3</v>
      </c>
      <c r="G14">
        <v>5</v>
      </c>
      <c r="H14" t="s">
        <v>13</v>
      </c>
      <c r="I14" t="s">
        <v>13</v>
      </c>
      <c r="J14" t="s">
        <v>13</v>
      </c>
      <c r="K14" t="s">
        <v>13</v>
      </c>
      <c r="L14" t="s">
        <v>27</v>
      </c>
      <c r="M14">
        <v>10000</v>
      </c>
      <c r="N14">
        <v>0.10834000000000001</v>
      </c>
    </row>
    <row r="15" spans="1:14" x14ac:dyDescent="0.3">
      <c r="A15">
        <v>12</v>
      </c>
      <c r="B15" t="s">
        <v>15</v>
      </c>
      <c r="C15" t="s">
        <v>2</v>
      </c>
      <c r="D15" t="s">
        <v>22</v>
      </c>
      <c r="E15">
        <v>1000000</v>
      </c>
      <c r="F15">
        <v>1E-3</v>
      </c>
      <c r="G15">
        <v>5</v>
      </c>
      <c r="H15" t="s">
        <v>13</v>
      </c>
      <c r="I15" t="s">
        <v>13</v>
      </c>
      <c r="J15" t="s">
        <v>13</v>
      </c>
      <c r="K15" t="s">
        <v>13</v>
      </c>
      <c r="L15" t="s">
        <v>27</v>
      </c>
      <c r="M15">
        <v>10000</v>
      </c>
      <c r="N15">
        <v>0.10834000000000001</v>
      </c>
    </row>
    <row r="16" spans="1:14" x14ac:dyDescent="0.3">
      <c r="A16">
        <v>13</v>
      </c>
      <c r="B16" t="s">
        <v>15</v>
      </c>
      <c r="C16" t="s">
        <v>2</v>
      </c>
      <c r="D16" t="s">
        <v>22</v>
      </c>
      <c r="E16">
        <v>10000000</v>
      </c>
      <c r="F16">
        <v>1E-3</v>
      </c>
      <c r="G16">
        <v>5</v>
      </c>
      <c r="H16" t="s">
        <v>13</v>
      </c>
      <c r="I16" t="s">
        <v>13</v>
      </c>
      <c r="J16" t="s">
        <v>13</v>
      </c>
      <c r="K16" t="s">
        <v>13</v>
      </c>
      <c r="L16" t="s">
        <v>27</v>
      </c>
      <c r="M16">
        <v>10000</v>
      </c>
      <c r="N16">
        <v>0.10834000000000001</v>
      </c>
    </row>
    <row r="17" spans="1:14" x14ac:dyDescent="0.3">
      <c r="A17">
        <v>14</v>
      </c>
      <c r="B17" t="s">
        <v>15</v>
      </c>
      <c r="C17" t="s">
        <v>2</v>
      </c>
      <c r="D17" t="s">
        <v>22</v>
      </c>
      <c r="E17">
        <v>1000</v>
      </c>
      <c r="F17">
        <v>0.01</v>
      </c>
      <c r="G17">
        <v>5</v>
      </c>
      <c r="H17" t="s">
        <v>13</v>
      </c>
      <c r="I17" t="s">
        <v>13</v>
      </c>
      <c r="J17" t="s">
        <v>13</v>
      </c>
      <c r="K17" t="s">
        <v>13</v>
      </c>
      <c r="L17" t="s">
        <v>27</v>
      </c>
      <c r="M17">
        <v>10000</v>
      </c>
      <c r="N17">
        <v>0.10834000000000001</v>
      </c>
    </row>
    <row r="18" spans="1:14" x14ac:dyDescent="0.3">
      <c r="A18">
        <v>15</v>
      </c>
      <c r="B18" t="s">
        <v>15</v>
      </c>
      <c r="C18" t="s">
        <v>2</v>
      </c>
      <c r="D18" t="s">
        <v>22</v>
      </c>
      <c r="E18">
        <v>10000</v>
      </c>
      <c r="F18">
        <v>0.01</v>
      </c>
      <c r="G18">
        <v>5</v>
      </c>
      <c r="H18" t="s">
        <v>13</v>
      </c>
      <c r="I18" t="s">
        <v>13</v>
      </c>
      <c r="J18" t="s">
        <v>13</v>
      </c>
      <c r="K18" t="s">
        <v>13</v>
      </c>
      <c r="L18" t="s">
        <v>27</v>
      </c>
      <c r="M18">
        <v>10000</v>
      </c>
      <c r="N18">
        <v>0.10834000000000001</v>
      </c>
    </row>
    <row r="19" spans="1:14" x14ac:dyDescent="0.3">
      <c r="A19">
        <v>16</v>
      </c>
      <c r="B19" t="s">
        <v>15</v>
      </c>
      <c r="C19" t="s">
        <v>2</v>
      </c>
      <c r="D19" t="s">
        <v>22</v>
      </c>
      <c r="E19">
        <v>100000</v>
      </c>
      <c r="F19">
        <v>0.01</v>
      </c>
      <c r="G19">
        <v>5</v>
      </c>
      <c r="H19" t="s">
        <v>13</v>
      </c>
      <c r="I19" t="s">
        <v>13</v>
      </c>
      <c r="J19" t="s">
        <v>13</v>
      </c>
      <c r="K19" t="s">
        <v>13</v>
      </c>
      <c r="L19" t="s">
        <v>27</v>
      </c>
      <c r="M19">
        <v>10000</v>
      </c>
      <c r="N19">
        <v>0.10834000000000001</v>
      </c>
    </row>
    <row r="20" spans="1:14" x14ac:dyDescent="0.3">
      <c r="A20">
        <v>17</v>
      </c>
      <c r="B20" t="s">
        <v>15</v>
      </c>
      <c r="C20" t="s">
        <v>2</v>
      </c>
      <c r="D20" t="s">
        <v>22</v>
      </c>
      <c r="E20">
        <v>1000000</v>
      </c>
      <c r="F20">
        <v>0.01</v>
      </c>
      <c r="G20">
        <v>5</v>
      </c>
      <c r="H20" t="s">
        <v>13</v>
      </c>
      <c r="I20" t="s">
        <v>13</v>
      </c>
      <c r="J20" t="s">
        <v>13</v>
      </c>
      <c r="K20" t="s">
        <v>13</v>
      </c>
      <c r="L20" t="s">
        <v>27</v>
      </c>
      <c r="M20">
        <v>10000</v>
      </c>
      <c r="N20">
        <v>0.10834000000000001</v>
      </c>
    </row>
    <row r="21" spans="1:14" x14ac:dyDescent="0.3">
      <c r="A21">
        <v>18</v>
      </c>
      <c r="B21" t="s">
        <v>15</v>
      </c>
      <c r="C21" t="s">
        <v>2</v>
      </c>
      <c r="D21" t="s">
        <v>22</v>
      </c>
      <c r="E21">
        <v>10000000</v>
      </c>
      <c r="F21">
        <v>0.01</v>
      </c>
      <c r="G21">
        <v>5</v>
      </c>
      <c r="H21" t="s">
        <v>13</v>
      </c>
      <c r="I21" t="s">
        <v>13</v>
      </c>
      <c r="J21" t="s">
        <v>13</v>
      </c>
      <c r="K21" t="s">
        <v>13</v>
      </c>
      <c r="L21" t="s">
        <v>27</v>
      </c>
      <c r="M21">
        <v>10000</v>
      </c>
      <c r="N21">
        <v>0.10834000000000001</v>
      </c>
    </row>
    <row r="22" spans="1:14" x14ac:dyDescent="0.3">
      <c r="A22">
        <v>19</v>
      </c>
      <c r="B22" t="s">
        <v>15</v>
      </c>
      <c r="C22" t="s">
        <v>2</v>
      </c>
      <c r="D22" t="s">
        <v>22</v>
      </c>
      <c r="E22">
        <v>1000</v>
      </c>
      <c r="F22">
        <v>0.1</v>
      </c>
      <c r="G22">
        <v>5</v>
      </c>
      <c r="H22" t="s">
        <v>13</v>
      </c>
      <c r="I22" t="s">
        <v>13</v>
      </c>
      <c r="J22" t="s">
        <v>13</v>
      </c>
      <c r="K22" t="s">
        <v>13</v>
      </c>
      <c r="L22" t="s">
        <v>27</v>
      </c>
      <c r="M22">
        <v>10000</v>
      </c>
      <c r="N22">
        <v>0.10834000000000001</v>
      </c>
    </row>
    <row r="23" spans="1:14" x14ac:dyDescent="0.3">
      <c r="A23">
        <v>20</v>
      </c>
      <c r="B23" t="s">
        <v>15</v>
      </c>
      <c r="C23" t="s">
        <v>2</v>
      </c>
      <c r="D23" t="s">
        <v>22</v>
      </c>
      <c r="E23">
        <v>10000</v>
      </c>
      <c r="F23">
        <v>0.1</v>
      </c>
      <c r="G23">
        <v>5</v>
      </c>
      <c r="H23" t="s">
        <v>13</v>
      </c>
      <c r="I23" t="s">
        <v>13</v>
      </c>
      <c r="J23" t="s">
        <v>13</v>
      </c>
      <c r="K23" t="s">
        <v>13</v>
      </c>
      <c r="L23" t="s">
        <v>27</v>
      </c>
      <c r="M23">
        <v>10000</v>
      </c>
      <c r="N23">
        <v>0.10834000000000001</v>
      </c>
    </row>
    <row r="24" spans="1:14" x14ac:dyDescent="0.3">
      <c r="A24">
        <v>21</v>
      </c>
      <c r="B24" t="s">
        <v>15</v>
      </c>
      <c r="C24" t="s">
        <v>2</v>
      </c>
      <c r="D24" t="s">
        <v>22</v>
      </c>
      <c r="E24">
        <v>100000</v>
      </c>
      <c r="F24">
        <v>0.1</v>
      </c>
      <c r="G24">
        <v>5</v>
      </c>
      <c r="H24" t="s">
        <v>13</v>
      </c>
      <c r="I24" t="s">
        <v>13</v>
      </c>
      <c r="J24" t="s">
        <v>13</v>
      </c>
      <c r="K24" t="s">
        <v>13</v>
      </c>
      <c r="L24" t="s">
        <v>27</v>
      </c>
      <c r="M24">
        <v>10000</v>
      </c>
      <c r="N24">
        <v>0.10834000000000001</v>
      </c>
    </row>
    <row r="25" spans="1:14" x14ac:dyDescent="0.3">
      <c r="A25">
        <v>22</v>
      </c>
      <c r="B25" t="s">
        <v>15</v>
      </c>
      <c r="C25" t="s">
        <v>2</v>
      </c>
      <c r="D25" t="s">
        <v>22</v>
      </c>
      <c r="E25">
        <v>1000000</v>
      </c>
      <c r="F25">
        <v>0.1</v>
      </c>
      <c r="G25">
        <v>5</v>
      </c>
      <c r="H25" t="s">
        <v>13</v>
      </c>
      <c r="I25" t="s">
        <v>13</v>
      </c>
      <c r="J25" t="s">
        <v>13</v>
      </c>
      <c r="K25" t="s">
        <v>13</v>
      </c>
      <c r="L25" t="s">
        <v>27</v>
      </c>
      <c r="M25">
        <v>10000</v>
      </c>
      <c r="N25">
        <v>0.10834000000000001</v>
      </c>
    </row>
    <row r="26" spans="1:14" x14ac:dyDescent="0.3">
      <c r="A26">
        <v>23</v>
      </c>
      <c r="B26" t="s">
        <v>15</v>
      </c>
      <c r="C26" t="s">
        <v>2</v>
      </c>
      <c r="D26" t="s">
        <v>22</v>
      </c>
      <c r="E26">
        <v>10000000</v>
      </c>
      <c r="F26">
        <v>0.1</v>
      </c>
      <c r="G26">
        <v>5</v>
      </c>
      <c r="H26" t="s">
        <v>13</v>
      </c>
      <c r="I26" t="s">
        <v>13</v>
      </c>
      <c r="J26" t="s">
        <v>13</v>
      </c>
      <c r="K26" t="s">
        <v>13</v>
      </c>
      <c r="L26" t="s">
        <v>27</v>
      </c>
      <c r="M26">
        <v>10000</v>
      </c>
      <c r="N26">
        <v>0.10834000000000001</v>
      </c>
    </row>
    <row r="27" spans="1:14" x14ac:dyDescent="0.3">
      <c r="A27">
        <v>24</v>
      </c>
      <c r="B27" t="s">
        <v>15</v>
      </c>
      <c r="C27" t="s">
        <v>13</v>
      </c>
      <c r="D27" t="s">
        <v>22</v>
      </c>
      <c r="E27" t="s">
        <v>13</v>
      </c>
      <c r="F27" t="s">
        <v>13</v>
      </c>
      <c r="G27" t="s">
        <v>13</v>
      </c>
      <c r="H27">
        <v>2</v>
      </c>
      <c r="I27" t="b">
        <v>1</v>
      </c>
      <c r="J27" t="s">
        <v>13</v>
      </c>
      <c r="K27" t="s">
        <v>13</v>
      </c>
      <c r="L27" t="s">
        <v>27</v>
      </c>
      <c r="M27">
        <v>10000</v>
      </c>
      <c r="N27">
        <v>0.10753</v>
      </c>
    </row>
    <row r="28" spans="1:14" x14ac:dyDescent="0.3">
      <c r="A28">
        <v>25</v>
      </c>
      <c r="B28" t="s">
        <v>15</v>
      </c>
      <c r="C28" t="s">
        <v>13</v>
      </c>
      <c r="D28" t="s">
        <v>22</v>
      </c>
      <c r="E28" t="s">
        <v>13</v>
      </c>
      <c r="F28" t="s">
        <v>13</v>
      </c>
      <c r="G28" t="s">
        <v>13</v>
      </c>
      <c r="H28">
        <v>2</v>
      </c>
      <c r="I28" t="b">
        <v>0</v>
      </c>
      <c r="J28" t="s">
        <v>13</v>
      </c>
      <c r="K28" t="s">
        <v>13</v>
      </c>
      <c r="L28" t="s">
        <v>27</v>
      </c>
      <c r="M28">
        <v>10000</v>
      </c>
      <c r="N28">
        <v>0.10753</v>
      </c>
    </row>
    <row r="29" spans="1:14" x14ac:dyDescent="0.3">
      <c r="A29">
        <v>26</v>
      </c>
      <c r="B29" t="s">
        <v>15</v>
      </c>
      <c r="C29" t="s">
        <v>13</v>
      </c>
      <c r="D29" t="s">
        <v>22</v>
      </c>
      <c r="E29" t="s">
        <v>13</v>
      </c>
      <c r="F29" t="s">
        <v>13</v>
      </c>
      <c r="G29" t="s">
        <v>13</v>
      </c>
      <c r="H29">
        <v>3</v>
      </c>
      <c r="I29" t="b">
        <v>1</v>
      </c>
      <c r="J29" t="s">
        <v>13</v>
      </c>
      <c r="K29" t="s">
        <v>13</v>
      </c>
      <c r="L29" t="s">
        <v>27</v>
      </c>
      <c r="M29">
        <v>10000</v>
      </c>
      <c r="N29">
        <v>0.10753</v>
      </c>
    </row>
    <row r="30" spans="1:14" x14ac:dyDescent="0.3">
      <c r="A30">
        <v>27</v>
      </c>
      <c r="B30" t="s">
        <v>15</v>
      </c>
      <c r="C30" t="s">
        <v>13</v>
      </c>
      <c r="D30" t="s">
        <v>22</v>
      </c>
      <c r="E30" t="s">
        <v>13</v>
      </c>
      <c r="F30" t="s">
        <v>13</v>
      </c>
      <c r="G30" t="s">
        <v>13</v>
      </c>
      <c r="H30">
        <v>3</v>
      </c>
      <c r="I30" t="b">
        <v>0</v>
      </c>
      <c r="J30" t="s">
        <v>13</v>
      </c>
      <c r="K30" t="s">
        <v>13</v>
      </c>
      <c r="L30" t="s">
        <v>27</v>
      </c>
      <c r="M30">
        <v>10000</v>
      </c>
      <c r="N30">
        <v>0.10753</v>
      </c>
    </row>
    <row r="31" spans="1:14" x14ac:dyDescent="0.3">
      <c r="A31">
        <v>28</v>
      </c>
      <c r="B31" t="s">
        <v>15</v>
      </c>
      <c r="C31" t="s">
        <v>13</v>
      </c>
      <c r="D31" t="s">
        <v>22</v>
      </c>
      <c r="E31" t="s">
        <v>13</v>
      </c>
      <c r="F31" t="s">
        <v>13</v>
      </c>
      <c r="G31" t="s">
        <v>13</v>
      </c>
      <c r="H31">
        <v>4</v>
      </c>
      <c r="I31" t="b">
        <v>1</v>
      </c>
      <c r="J31" t="s">
        <v>13</v>
      </c>
      <c r="K31" t="s">
        <v>13</v>
      </c>
      <c r="L31" t="s">
        <v>27</v>
      </c>
      <c r="M31">
        <v>10000</v>
      </c>
      <c r="N31">
        <v>0.10753</v>
      </c>
    </row>
    <row r="32" spans="1:14" x14ac:dyDescent="0.3">
      <c r="A32">
        <v>29</v>
      </c>
      <c r="B32" t="s">
        <v>15</v>
      </c>
      <c r="C32" t="s">
        <v>13</v>
      </c>
      <c r="D32" t="s">
        <v>22</v>
      </c>
      <c r="E32" t="s">
        <v>13</v>
      </c>
      <c r="F32" t="s">
        <v>13</v>
      </c>
      <c r="G32" t="s">
        <v>13</v>
      </c>
      <c r="H32">
        <v>4</v>
      </c>
      <c r="I32" t="b">
        <v>0</v>
      </c>
      <c r="J32" t="s">
        <v>13</v>
      </c>
      <c r="K32" t="s">
        <v>13</v>
      </c>
      <c r="L32" t="s">
        <v>27</v>
      </c>
      <c r="M32">
        <v>10000</v>
      </c>
      <c r="N32">
        <v>0.10753</v>
      </c>
    </row>
    <row r="33" spans="1:14" x14ac:dyDescent="0.3">
      <c r="A33">
        <v>30</v>
      </c>
      <c r="B33" t="s">
        <v>15</v>
      </c>
      <c r="C33" t="s">
        <v>13</v>
      </c>
      <c r="D33" t="s">
        <v>22</v>
      </c>
      <c r="E33" t="s">
        <v>13</v>
      </c>
      <c r="F33" t="s">
        <v>13</v>
      </c>
      <c r="G33" t="s">
        <v>13</v>
      </c>
      <c r="H33" t="s">
        <v>13</v>
      </c>
      <c r="I33" t="s">
        <v>13</v>
      </c>
      <c r="J33">
        <v>2</v>
      </c>
      <c r="K33" t="s">
        <v>13</v>
      </c>
      <c r="L33" t="s">
        <v>27</v>
      </c>
      <c r="M33">
        <v>10000</v>
      </c>
      <c r="N33">
        <v>0.10753</v>
      </c>
    </row>
    <row r="34" spans="1:14" x14ac:dyDescent="0.3">
      <c r="A34">
        <v>31</v>
      </c>
      <c r="B34" t="s">
        <v>15</v>
      </c>
      <c r="C34" t="s">
        <v>13</v>
      </c>
      <c r="D34" t="s">
        <v>22</v>
      </c>
      <c r="E34" t="s">
        <v>13</v>
      </c>
      <c r="F34" t="s">
        <v>13</v>
      </c>
      <c r="G34" t="s">
        <v>13</v>
      </c>
      <c r="H34" t="s">
        <v>13</v>
      </c>
      <c r="I34" t="s">
        <v>13</v>
      </c>
      <c r="J34">
        <v>2</v>
      </c>
      <c r="K34" t="s">
        <v>13</v>
      </c>
      <c r="L34">
        <v>1E-3</v>
      </c>
      <c r="M34">
        <v>10000</v>
      </c>
      <c r="N34">
        <v>0.10365000000000001</v>
      </c>
    </row>
    <row r="35" spans="1:14" x14ac:dyDescent="0.3">
      <c r="A35">
        <v>32</v>
      </c>
      <c r="B35" t="s">
        <v>15</v>
      </c>
      <c r="C35" t="s">
        <v>13</v>
      </c>
      <c r="D35" t="s">
        <v>22</v>
      </c>
      <c r="E35" t="s">
        <v>13</v>
      </c>
      <c r="F35" t="s">
        <v>13</v>
      </c>
      <c r="G35" t="s">
        <v>13</v>
      </c>
      <c r="H35" t="s">
        <v>13</v>
      </c>
      <c r="I35" t="s">
        <v>13</v>
      </c>
      <c r="J35">
        <v>10</v>
      </c>
      <c r="K35" t="s">
        <v>13</v>
      </c>
      <c r="L35">
        <v>1E-3</v>
      </c>
      <c r="M35">
        <v>10000</v>
      </c>
      <c r="N35">
        <v>9.3329999999999996E-2</v>
      </c>
    </row>
    <row r="36" spans="1:14" x14ac:dyDescent="0.3">
      <c r="A36">
        <v>33</v>
      </c>
      <c r="B36" t="s">
        <v>15</v>
      </c>
      <c r="C36" t="s">
        <v>13</v>
      </c>
      <c r="D36" t="s">
        <v>22</v>
      </c>
      <c r="E36" t="s">
        <v>13</v>
      </c>
      <c r="F36" t="s">
        <v>13</v>
      </c>
      <c r="G36" t="s">
        <v>13</v>
      </c>
      <c r="H36" t="s">
        <v>13</v>
      </c>
      <c r="I36" t="s">
        <v>13</v>
      </c>
      <c r="J36">
        <v>20</v>
      </c>
      <c r="K36" t="s">
        <v>13</v>
      </c>
      <c r="L36">
        <v>1E-3</v>
      </c>
      <c r="M36">
        <v>10000</v>
      </c>
      <c r="N36">
        <v>8.9209999999999998E-2</v>
      </c>
    </row>
    <row r="37" spans="1:14" x14ac:dyDescent="0.3">
      <c r="A37">
        <v>34</v>
      </c>
      <c r="B37" t="s">
        <v>15</v>
      </c>
      <c r="C37" t="s">
        <v>13</v>
      </c>
      <c r="D37" t="s">
        <v>22</v>
      </c>
      <c r="E37" t="s">
        <v>13</v>
      </c>
      <c r="F37" t="s">
        <v>13</v>
      </c>
      <c r="G37" t="s">
        <v>13</v>
      </c>
      <c r="H37" t="s">
        <v>13</v>
      </c>
      <c r="I37" t="s">
        <v>13</v>
      </c>
      <c r="J37">
        <v>30</v>
      </c>
      <c r="K37" t="s">
        <v>13</v>
      </c>
      <c r="L37">
        <v>1E-3</v>
      </c>
      <c r="M37">
        <v>10000</v>
      </c>
      <c r="N37">
        <v>8.9179999999999995E-2</v>
      </c>
    </row>
    <row r="38" spans="1:14" x14ac:dyDescent="0.3">
      <c r="A38">
        <v>35</v>
      </c>
      <c r="B38" t="s">
        <v>15</v>
      </c>
      <c r="C38" t="s">
        <v>13</v>
      </c>
      <c r="D38" t="s">
        <v>22</v>
      </c>
      <c r="E38" t="s">
        <v>13</v>
      </c>
      <c r="F38" t="s">
        <v>13</v>
      </c>
      <c r="G38" t="s">
        <v>13</v>
      </c>
      <c r="H38" t="s">
        <v>13</v>
      </c>
      <c r="I38" t="s">
        <v>13</v>
      </c>
      <c r="J38">
        <v>40</v>
      </c>
      <c r="K38" t="s">
        <v>13</v>
      </c>
      <c r="L38">
        <v>1E-3</v>
      </c>
      <c r="M38">
        <v>10000</v>
      </c>
      <c r="N38">
        <v>8.9179999999999995E-2</v>
      </c>
    </row>
    <row r="39" spans="1:14" x14ac:dyDescent="0.3">
      <c r="A39">
        <v>36</v>
      </c>
      <c r="B39" t="s">
        <v>15</v>
      </c>
      <c r="C39" t="s">
        <v>13</v>
      </c>
      <c r="D39" t="s">
        <v>22</v>
      </c>
      <c r="E39" t="s">
        <v>13</v>
      </c>
      <c r="F39" t="s">
        <v>13</v>
      </c>
      <c r="G39" t="s">
        <v>13</v>
      </c>
      <c r="H39" t="s">
        <v>13</v>
      </c>
      <c r="I39" t="s">
        <v>13</v>
      </c>
      <c r="J39">
        <v>50</v>
      </c>
      <c r="K39" t="s">
        <v>13</v>
      </c>
      <c r="L39">
        <v>1E-3</v>
      </c>
      <c r="M39">
        <v>10000</v>
      </c>
      <c r="N39">
        <v>8.9179999999999995E-2</v>
      </c>
    </row>
    <row r="40" spans="1:14" x14ac:dyDescent="0.3">
      <c r="A40">
        <v>37</v>
      </c>
      <c r="B40" t="s">
        <v>15</v>
      </c>
      <c r="C40" t="s">
        <v>13</v>
      </c>
      <c r="D40" t="s">
        <v>22</v>
      </c>
      <c r="E40" t="s">
        <v>13</v>
      </c>
      <c r="F40" t="s">
        <v>13</v>
      </c>
      <c r="G40" t="s">
        <v>13</v>
      </c>
      <c r="H40" t="s">
        <v>13</v>
      </c>
      <c r="I40" t="s">
        <v>13</v>
      </c>
      <c r="J40">
        <v>60</v>
      </c>
      <c r="K40" t="s">
        <v>13</v>
      </c>
      <c r="L40">
        <v>1E-3</v>
      </c>
      <c r="M40">
        <v>10000</v>
      </c>
      <c r="N40">
        <v>8.9179999999999995E-2</v>
      </c>
    </row>
    <row r="41" spans="1:14" x14ac:dyDescent="0.3">
      <c r="A41">
        <v>38</v>
      </c>
      <c r="B41" t="s">
        <v>15</v>
      </c>
      <c r="C41" t="s">
        <v>13</v>
      </c>
      <c r="D41" t="s">
        <v>22</v>
      </c>
      <c r="E41" t="s">
        <v>13</v>
      </c>
      <c r="F41" t="s">
        <v>13</v>
      </c>
      <c r="G41" t="s">
        <v>13</v>
      </c>
      <c r="H41" t="s">
        <v>13</v>
      </c>
      <c r="I41" t="s">
        <v>13</v>
      </c>
      <c r="J41">
        <v>30</v>
      </c>
      <c r="K41" t="s">
        <v>13</v>
      </c>
      <c r="L41">
        <v>1E-4</v>
      </c>
      <c r="M41">
        <v>10000</v>
      </c>
      <c r="N41">
        <v>8.5089999999999999E-2</v>
      </c>
    </row>
    <row r="42" spans="1:14" x14ac:dyDescent="0.3">
      <c r="A42">
        <v>39</v>
      </c>
      <c r="B42" t="s">
        <v>15</v>
      </c>
      <c r="C42" t="s">
        <v>13</v>
      </c>
      <c r="D42" t="s">
        <v>22</v>
      </c>
      <c r="E42" t="s">
        <v>13</v>
      </c>
      <c r="F42" t="s">
        <v>13</v>
      </c>
      <c r="G42" t="s">
        <v>13</v>
      </c>
      <c r="H42" t="s">
        <v>13</v>
      </c>
      <c r="I42" t="s">
        <v>13</v>
      </c>
      <c r="J42">
        <v>40</v>
      </c>
      <c r="K42" t="s">
        <v>13</v>
      </c>
      <c r="L42">
        <v>1E-4</v>
      </c>
      <c r="M42">
        <v>10000</v>
      </c>
      <c r="N42">
        <v>8.2820000000000005E-2</v>
      </c>
    </row>
    <row r="43" spans="1:14" x14ac:dyDescent="0.3">
      <c r="A43">
        <v>40</v>
      </c>
      <c r="B43" t="s">
        <v>15</v>
      </c>
      <c r="C43" t="s">
        <v>13</v>
      </c>
      <c r="D43" t="s">
        <v>22</v>
      </c>
      <c r="E43" t="s">
        <v>13</v>
      </c>
      <c r="F43" t="s">
        <v>13</v>
      </c>
      <c r="G43" t="s">
        <v>13</v>
      </c>
      <c r="H43" t="s">
        <v>13</v>
      </c>
      <c r="I43" t="s">
        <v>13</v>
      </c>
      <c r="J43">
        <v>50</v>
      </c>
      <c r="K43" t="s">
        <v>13</v>
      </c>
      <c r="L43">
        <v>1E-4</v>
      </c>
      <c r="M43">
        <v>10000</v>
      </c>
      <c r="N43">
        <v>8.2680000000000003E-2</v>
      </c>
    </row>
    <row r="44" spans="1:14" x14ac:dyDescent="0.3">
      <c r="A44">
        <v>41</v>
      </c>
      <c r="B44" t="s">
        <v>15</v>
      </c>
      <c r="C44" t="s">
        <v>13</v>
      </c>
      <c r="D44" t="s">
        <v>22</v>
      </c>
      <c r="E44" t="s">
        <v>13</v>
      </c>
      <c r="F44" t="s">
        <v>13</v>
      </c>
      <c r="G44" t="s">
        <v>13</v>
      </c>
      <c r="H44" t="s">
        <v>13</v>
      </c>
      <c r="I44" t="s">
        <v>13</v>
      </c>
      <c r="J44">
        <v>60</v>
      </c>
      <c r="K44" t="s">
        <v>13</v>
      </c>
      <c r="L44">
        <v>1E-4</v>
      </c>
      <c r="M44">
        <v>10000</v>
      </c>
      <c r="N44">
        <v>8.2680000000000003E-2</v>
      </c>
    </row>
    <row r="45" spans="1:14" x14ac:dyDescent="0.3">
      <c r="A45">
        <v>42</v>
      </c>
      <c r="B45" t="s">
        <v>15</v>
      </c>
      <c r="C45" t="s">
        <v>13</v>
      </c>
      <c r="D45" t="s">
        <v>22</v>
      </c>
      <c r="E45" t="s">
        <v>13</v>
      </c>
      <c r="F45" t="s">
        <v>13</v>
      </c>
      <c r="G45" t="s">
        <v>13</v>
      </c>
      <c r="H45" t="s">
        <v>13</v>
      </c>
      <c r="I45" t="s">
        <v>13</v>
      </c>
      <c r="J45">
        <v>40</v>
      </c>
      <c r="K45" t="s">
        <v>13</v>
      </c>
      <c r="L45">
        <v>1.0000000000000001E-5</v>
      </c>
      <c r="M45">
        <v>10000</v>
      </c>
      <c r="N45">
        <v>8.4449999999999997E-2</v>
      </c>
    </row>
    <row r="46" spans="1:14" x14ac:dyDescent="0.3">
      <c r="A46">
        <v>43</v>
      </c>
      <c r="B46" t="s">
        <v>15</v>
      </c>
      <c r="C46" t="s">
        <v>13</v>
      </c>
      <c r="D46" t="s">
        <v>22</v>
      </c>
      <c r="E46" t="s">
        <v>13</v>
      </c>
      <c r="F46" t="s">
        <v>13</v>
      </c>
      <c r="G46" t="s">
        <v>13</v>
      </c>
      <c r="H46" t="s">
        <v>13</v>
      </c>
      <c r="I46" t="s">
        <v>13</v>
      </c>
      <c r="J46">
        <v>50</v>
      </c>
      <c r="K46" t="s">
        <v>13</v>
      </c>
      <c r="L46">
        <v>1.0000000000000001E-5</v>
      </c>
      <c r="M46">
        <v>10000</v>
      </c>
      <c r="N46">
        <v>8.4180000000000005E-2</v>
      </c>
    </row>
    <row r="47" spans="1:14" x14ac:dyDescent="0.3">
      <c r="A47">
        <v>44</v>
      </c>
      <c r="B47" t="s">
        <v>15</v>
      </c>
      <c r="C47" t="s">
        <v>13</v>
      </c>
      <c r="D47" t="s">
        <v>22</v>
      </c>
      <c r="E47" t="s">
        <v>13</v>
      </c>
      <c r="F47" t="s">
        <v>13</v>
      </c>
      <c r="G47" t="s">
        <v>13</v>
      </c>
      <c r="H47" t="s">
        <v>13</v>
      </c>
      <c r="I47" t="s">
        <v>13</v>
      </c>
      <c r="J47">
        <v>60</v>
      </c>
      <c r="K47" t="s">
        <v>13</v>
      </c>
      <c r="L47">
        <v>1.0000000000000001E-5</v>
      </c>
      <c r="M47">
        <v>10000</v>
      </c>
      <c r="N47">
        <v>8.319E-2</v>
      </c>
    </row>
    <row r="48" spans="1:14" x14ac:dyDescent="0.3">
      <c r="A48">
        <v>45</v>
      </c>
      <c r="B48" t="s">
        <v>15</v>
      </c>
      <c r="C48" t="s">
        <v>13</v>
      </c>
      <c r="D48" t="s">
        <v>22</v>
      </c>
      <c r="E48" t="s">
        <v>13</v>
      </c>
      <c r="F48" t="s">
        <v>13</v>
      </c>
      <c r="G48" t="s">
        <v>13</v>
      </c>
      <c r="H48" t="s">
        <v>13</v>
      </c>
      <c r="I48" t="s">
        <v>13</v>
      </c>
      <c r="J48">
        <v>70</v>
      </c>
      <c r="K48" t="s">
        <v>13</v>
      </c>
      <c r="L48">
        <v>1.0000000000000001E-5</v>
      </c>
      <c r="M48">
        <v>10000</v>
      </c>
      <c r="N48">
        <v>8.2210000000000005E-2</v>
      </c>
    </row>
    <row r="49" spans="1:14" x14ac:dyDescent="0.3">
      <c r="A49">
        <v>46</v>
      </c>
      <c r="B49" t="s">
        <v>15</v>
      </c>
      <c r="C49" t="s">
        <v>13</v>
      </c>
      <c r="D49" t="s">
        <v>22</v>
      </c>
      <c r="E49" t="s">
        <v>13</v>
      </c>
      <c r="F49" t="s">
        <v>13</v>
      </c>
      <c r="G49" t="s">
        <v>13</v>
      </c>
      <c r="H49" t="s">
        <v>13</v>
      </c>
      <c r="I49" t="s">
        <v>13</v>
      </c>
      <c r="J49">
        <v>77</v>
      </c>
      <c r="K49" t="s">
        <v>13</v>
      </c>
      <c r="L49">
        <v>1.0000000000000001E-5</v>
      </c>
      <c r="M49">
        <v>10000</v>
      </c>
      <c r="N49" s="2">
        <v>8.2049999999999998E-2</v>
      </c>
    </row>
    <row r="50" spans="1:14" x14ac:dyDescent="0.3">
      <c r="A50">
        <v>47</v>
      </c>
      <c r="B50" t="s">
        <v>15</v>
      </c>
      <c r="C50" t="s">
        <v>13</v>
      </c>
      <c r="D50" t="s">
        <v>22</v>
      </c>
      <c r="E50" t="s">
        <v>13</v>
      </c>
      <c r="F50" t="s">
        <v>13</v>
      </c>
      <c r="G50" t="s">
        <v>13</v>
      </c>
      <c r="H50" t="s">
        <v>13</v>
      </c>
      <c r="I50" t="s">
        <v>13</v>
      </c>
      <c r="J50">
        <v>77</v>
      </c>
      <c r="K50" t="s">
        <v>13</v>
      </c>
      <c r="L50">
        <v>9.9999999999999995E-7</v>
      </c>
      <c r="M50">
        <v>10000</v>
      </c>
      <c r="N50">
        <v>8.6550000000000002E-2</v>
      </c>
    </row>
    <row r="52" spans="1:14" x14ac:dyDescent="0.3">
      <c r="A52">
        <v>48</v>
      </c>
      <c r="B52" t="s">
        <v>23</v>
      </c>
      <c r="C52" t="s">
        <v>13</v>
      </c>
      <c r="D52" t="s">
        <v>13</v>
      </c>
      <c r="E52" t="s">
        <v>13</v>
      </c>
      <c r="F52" t="s">
        <v>13</v>
      </c>
      <c r="G52" t="s">
        <v>13</v>
      </c>
      <c r="H52" t="s">
        <v>13</v>
      </c>
      <c r="I52" t="s">
        <v>13</v>
      </c>
      <c r="J52" t="s">
        <v>13</v>
      </c>
      <c r="K52" t="s">
        <v>13</v>
      </c>
      <c r="L52" t="s">
        <v>27</v>
      </c>
      <c r="M52">
        <v>10000</v>
      </c>
      <c r="N52">
        <v>62.365110000000001</v>
      </c>
    </row>
    <row r="53" spans="1:14" x14ac:dyDescent="0.3">
      <c r="A53">
        <v>49</v>
      </c>
      <c r="B53" t="s">
        <v>23</v>
      </c>
      <c r="C53" t="s">
        <v>0</v>
      </c>
      <c r="D53" t="s">
        <v>13</v>
      </c>
      <c r="E53" t="s">
        <v>13</v>
      </c>
      <c r="F53" t="s">
        <v>13</v>
      </c>
      <c r="G53" t="s">
        <v>13</v>
      </c>
      <c r="H53" t="s">
        <v>13</v>
      </c>
      <c r="I53" t="s">
        <v>13</v>
      </c>
      <c r="J53" t="s">
        <v>13</v>
      </c>
      <c r="K53" t="s">
        <v>13</v>
      </c>
      <c r="L53" t="s">
        <v>27</v>
      </c>
      <c r="M53">
        <v>10000</v>
      </c>
      <c r="N53">
        <v>44.797289999999997</v>
      </c>
    </row>
    <row r="54" spans="1:14" x14ac:dyDescent="0.3">
      <c r="A54">
        <v>50</v>
      </c>
      <c r="B54" t="s">
        <v>23</v>
      </c>
      <c r="C54" t="s">
        <v>1</v>
      </c>
      <c r="D54" t="s">
        <v>13</v>
      </c>
      <c r="E54" t="s">
        <v>13</v>
      </c>
      <c r="F54" t="s">
        <v>13</v>
      </c>
      <c r="G54" t="s">
        <v>13</v>
      </c>
      <c r="H54" t="s">
        <v>13</v>
      </c>
      <c r="I54" t="s">
        <v>13</v>
      </c>
      <c r="J54" t="s">
        <v>13</v>
      </c>
      <c r="K54" t="s">
        <v>13</v>
      </c>
      <c r="L54" t="s">
        <v>27</v>
      </c>
      <c r="M54">
        <v>10000</v>
      </c>
      <c r="N54">
        <v>59.235990000000001</v>
      </c>
    </row>
    <row r="55" spans="1:14" x14ac:dyDescent="0.3">
      <c r="A55">
        <v>51</v>
      </c>
      <c r="B55" t="s">
        <v>23</v>
      </c>
      <c r="C55" t="s">
        <v>2</v>
      </c>
      <c r="D55" t="s">
        <v>13</v>
      </c>
      <c r="E55" t="s">
        <v>13</v>
      </c>
      <c r="F55" t="s">
        <v>13</v>
      </c>
      <c r="G55" t="s">
        <v>13</v>
      </c>
      <c r="H55" t="s">
        <v>13</v>
      </c>
      <c r="I55" t="s">
        <v>13</v>
      </c>
      <c r="J55" t="s">
        <v>13</v>
      </c>
      <c r="K55" t="s">
        <v>13</v>
      </c>
      <c r="L55" t="s">
        <v>27</v>
      </c>
      <c r="M55">
        <v>10000</v>
      </c>
      <c r="N55">
        <v>48.032510000000002</v>
      </c>
    </row>
    <row r="56" spans="1:14" x14ac:dyDescent="0.3">
      <c r="A56">
        <v>52</v>
      </c>
      <c r="B56" t="s">
        <v>23</v>
      </c>
      <c r="C56" t="s">
        <v>13</v>
      </c>
      <c r="D56" t="s">
        <v>22</v>
      </c>
      <c r="E56" t="s">
        <v>13</v>
      </c>
      <c r="F56" t="s">
        <v>13</v>
      </c>
      <c r="G56" t="s">
        <v>13</v>
      </c>
      <c r="H56" t="s">
        <v>13</v>
      </c>
      <c r="I56" t="s">
        <v>13</v>
      </c>
      <c r="J56" t="s">
        <v>13</v>
      </c>
      <c r="K56" t="s">
        <v>13</v>
      </c>
      <c r="L56" t="s">
        <v>27</v>
      </c>
      <c r="M56">
        <v>10000</v>
      </c>
      <c r="N56">
        <v>0.11344</v>
      </c>
    </row>
    <row r="57" spans="1:14" x14ac:dyDescent="0.3">
      <c r="A57">
        <v>53</v>
      </c>
      <c r="B57" t="s">
        <v>23</v>
      </c>
      <c r="C57" t="s">
        <v>0</v>
      </c>
      <c r="D57" t="s">
        <v>22</v>
      </c>
      <c r="E57" t="s">
        <v>13</v>
      </c>
      <c r="F57" t="s">
        <v>13</v>
      </c>
      <c r="G57" t="s">
        <v>13</v>
      </c>
      <c r="H57" t="s">
        <v>13</v>
      </c>
      <c r="I57" t="s">
        <v>13</v>
      </c>
      <c r="J57" t="s">
        <v>13</v>
      </c>
      <c r="K57" t="s">
        <v>13</v>
      </c>
      <c r="L57" t="s">
        <v>27</v>
      </c>
      <c r="M57">
        <v>10000</v>
      </c>
      <c r="N57">
        <v>0.11497</v>
      </c>
    </row>
    <row r="58" spans="1:14" x14ac:dyDescent="0.3">
      <c r="A58">
        <v>54</v>
      </c>
      <c r="B58" t="s">
        <v>23</v>
      </c>
      <c r="C58" t="s">
        <v>1</v>
      </c>
      <c r="D58" t="s">
        <v>22</v>
      </c>
      <c r="E58" t="s">
        <v>13</v>
      </c>
      <c r="F58" t="s">
        <v>13</v>
      </c>
      <c r="G58" t="s">
        <v>13</v>
      </c>
      <c r="H58" t="s">
        <v>13</v>
      </c>
      <c r="I58" t="s">
        <v>13</v>
      </c>
      <c r="J58" t="s">
        <v>13</v>
      </c>
      <c r="K58" t="s">
        <v>13</v>
      </c>
      <c r="L58" t="s">
        <v>27</v>
      </c>
      <c r="M58">
        <v>10000</v>
      </c>
      <c r="N58">
        <v>0.11333</v>
      </c>
    </row>
    <row r="59" spans="1:14" x14ac:dyDescent="0.3">
      <c r="A59">
        <v>55</v>
      </c>
      <c r="B59" t="s">
        <v>23</v>
      </c>
      <c r="C59" t="s">
        <v>2</v>
      </c>
      <c r="D59" t="s">
        <v>22</v>
      </c>
      <c r="E59" t="s">
        <v>13</v>
      </c>
      <c r="F59" t="s">
        <v>13</v>
      </c>
      <c r="G59" t="s">
        <v>13</v>
      </c>
      <c r="H59" t="s">
        <v>13</v>
      </c>
      <c r="I59" t="s">
        <v>13</v>
      </c>
      <c r="J59" t="s">
        <v>13</v>
      </c>
      <c r="K59" t="s">
        <v>13</v>
      </c>
      <c r="L59" t="s">
        <v>27</v>
      </c>
      <c r="M59">
        <v>10000</v>
      </c>
      <c r="N59">
        <v>0.11397</v>
      </c>
    </row>
    <row r="60" spans="1:14" x14ac:dyDescent="0.3">
      <c r="A60">
        <v>56</v>
      </c>
      <c r="B60" t="s">
        <v>23</v>
      </c>
      <c r="C60" t="s">
        <v>13</v>
      </c>
      <c r="D60" t="s">
        <v>22</v>
      </c>
      <c r="E60" t="s">
        <v>13</v>
      </c>
      <c r="F60" t="s">
        <v>13</v>
      </c>
      <c r="G60" t="s">
        <v>13</v>
      </c>
      <c r="H60" t="s">
        <v>13</v>
      </c>
      <c r="I60" t="s">
        <v>13</v>
      </c>
      <c r="J60">
        <v>2</v>
      </c>
      <c r="K60" t="s">
        <v>13</v>
      </c>
      <c r="L60" t="s">
        <v>27</v>
      </c>
      <c r="M60">
        <v>10000</v>
      </c>
      <c r="N60">
        <v>0.11397</v>
      </c>
    </row>
    <row r="61" spans="1:14" x14ac:dyDescent="0.3">
      <c r="A61">
        <v>57</v>
      </c>
      <c r="B61" t="s">
        <v>23</v>
      </c>
      <c r="C61" t="s">
        <v>13</v>
      </c>
      <c r="D61" t="s">
        <v>22</v>
      </c>
      <c r="E61" t="s">
        <v>13</v>
      </c>
      <c r="F61" t="s">
        <v>13</v>
      </c>
      <c r="G61" t="s">
        <v>13</v>
      </c>
      <c r="H61" t="s">
        <v>13</v>
      </c>
      <c r="I61" t="s">
        <v>13</v>
      </c>
      <c r="J61">
        <v>2</v>
      </c>
      <c r="K61" t="s">
        <v>13</v>
      </c>
      <c r="L61">
        <v>1E-3</v>
      </c>
      <c r="M61">
        <v>10000</v>
      </c>
      <c r="N61">
        <v>0.11375</v>
      </c>
    </row>
    <row r="62" spans="1:14" x14ac:dyDescent="0.3">
      <c r="A62">
        <v>58</v>
      </c>
      <c r="B62" t="s">
        <v>23</v>
      </c>
      <c r="C62" t="s">
        <v>13</v>
      </c>
      <c r="D62" t="s">
        <v>22</v>
      </c>
      <c r="E62" t="s">
        <v>13</v>
      </c>
      <c r="F62" t="s">
        <v>13</v>
      </c>
      <c r="G62" t="s">
        <v>13</v>
      </c>
      <c r="H62" t="s">
        <v>13</v>
      </c>
      <c r="I62" t="s">
        <v>13</v>
      </c>
      <c r="J62">
        <v>10</v>
      </c>
      <c r="K62" t="s">
        <v>13</v>
      </c>
      <c r="L62">
        <v>1E-3</v>
      </c>
      <c r="M62">
        <v>10000</v>
      </c>
      <c r="N62">
        <v>0.10811</v>
      </c>
    </row>
    <row r="63" spans="1:14" x14ac:dyDescent="0.3">
      <c r="A63">
        <v>59</v>
      </c>
      <c r="B63" t="s">
        <v>23</v>
      </c>
      <c r="C63" t="s">
        <v>13</v>
      </c>
      <c r="D63" t="s">
        <v>22</v>
      </c>
      <c r="E63" t="s">
        <v>13</v>
      </c>
      <c r="F63" t="s">
        <v>13</v>
      </c>
      <c r="G63" t="s">
        <v>13</v>
      </c>
      <c r="H63" t="s">
        <v>13</v>
      </c>
      <c r="I63" t="s">
        <v>13</v>
      </c>
      <c r="J63">
        <v>20</v>
      </c>
      <c r="K63" t="s">
        <v>13</v>
      </c>
      <c r="L63">
        <v>1E-3</v>
      </c>
      <c r="M63">
        <v>10000</v>
      </c>
      <c r="N63">
        <v>0.10357</v>
      </c>
    </row>
    <row r="64" spans="1:14" x14ac:dyDescent="0.3">
      <c r="A64">
        <v>60</v>
      </c>
      <c r="B64" t="s">
        <v>23</v>
      </c>
      <c r="C64" t="s">
        <v>13</v>
      </c>
      <c r="D64" t="s">
        <v>22</v>
      </c>
      <c r="E64" t="s">
        <v>13</v>
      </c>
      <c r="F64" t="s">
        <v>13</v>
      </c>
      <c r="G64" t="s">
        <v>13</v>
      </c>
      <c r="H64" t="s">
        <v>13</v>
      </c>
      <c r="I64" t="s">
        <v>13</v>
      </c>
      <c r="J64">
        <v>30</v>
      </c>
      <c r="K64" t="s">
        <v>13</v>
      </c>
      <c r="L64">
        <v>1E-3</v>
      </c>
      <c r="M64">
        <v>10000</v>
      </c>
      <c r="N64">
        <v>0.10357</v>
      </c>
    </row>
    <row r="65" spans="1:14" x14ac:dyDescent="0.3">
      <c r="A65">
        <v>61</v>
      </c>
      <c r="B65" t="s">
        <v>23</v>
      </c>
      <c r="C65" t="s">
        <v>13</v>
      </c>
      <c r="D65" t="s">
        <v>22</v>
      </c>
      <c r="E65" t="s">
        <v>13</v>
      </c>
      <c r="F65" t="s">
        <v>13</v>
      </c>
      <c r="G65" t="s">
        <v>13</v>
      </c>
      <c r="H65" t="s">
        <v>13</v>
      </c>
      <c r="I65" t="s">
        <v>13</v>
      </c>
      <c r="J65">
        <v>40</v>
      </c>
      <c r="K65" t="s">
        <v>13</v>
      </c>
      <c r="L65">
        <v>1E-3</v>
      </c>
      <c r="M65">
        <v>10000</v>
      </c>
      <c r="N65">
        <v>0.10357</v>
      </c>
    </row>
    <row r="66" spans="1:14" x14ac:dyDescent="0.3">
      <c r="A66">
        <v>62</v>
      </c>
      <c r="B66" t="s">
        <v>23</v>
      </c>
      <c r="C66" t="s">
        <v>13</v>
      </c>
      <c r="D66" t="s">
        <v>22</v>
      </c>
      <c r="E66" t="s">
        <v>13</v>
      </c>
      <c r="F66" t="s">
        <v>13</v>
      </c>
      <c r="G66" t="s">
        <v>13</v>
      </c>
      <c r="H66" t="s">
        <v>13</v>
      </c>
      <c r="I66" t="s">
        <v>13</v>
      </c>
      <c r="J66">
        <v>50</v>
      </c>
      <c r="K66" t="s">
        <v>13</v>
      </c>
      <c r="L66">
        <v>1E-3</v>
      </c>
      <c r="M66">
        <v>10000</v>
      </c>
      <c r="N66">
        <v>0.10357</v>
      </c>
    </row>
    <row r="67" spans="1:14" x14ac:dyDescent="0.3">
      <c r="A67">
        <v>63</v>
      </c>
      <c r="B67" t="s">
        <v>23</v>
      </c>
      <c r="C67" t="s">
        <v>13</v>
      </c>
      <c r="D67" t="s">
        <v>22</v>
      </c>
      <c r="E67" t="s">
        <v>13</v>
      </c>
      <c r="F67" t="s">
        <v>13</v>
      </c>
      <c r="G67" t="s">
        <v>13</v>
      </c>
      <c r="H67" t="s">
        <v>13</v>
      </c>
      <c r="I67" t="s">
        <v>13</v>
      </c>
      <c r="J67">
        <v>58</v>
      </c>
      <c r="K67" t="s">
        <v>13</v>
      </c>
      <c r="L67">
        <v>1E-3</v>
      </c>
      <c r="M67">
        <v>10000</v>
      </c>
      <c r="N67">
        <v>0.10357</v>
      </c>
    </row>
    <row r="68" spans="1:14" x14ac:dyDescent="0.3">
      <c r="A68">
        <v>64</v>
      </c>
      <c r="B68" t="s">
        <v>23</v>
      </c>
      <c r="C68" t="s">
        <v>13</v>
      </c>
      <c r="D68" t="s">
        <v>22</v>
      </c>
      <c r="E68" t="s">
        <v>13</v>
      </c>
      <c r="F68" t="s">
        <v>13</v>
      </c>
      <c r="G68" t="s">
        <v>13</v>
      </c>
      <c r="H68" t="s">
        <v>13</v>
      </c>
      <c r="I68" t="s">
        <v>13</v>
      </c>
      <c r="J68">
        <v>30</v>
      </c>
      <c r="K68" t="s">
        <v>13</v>
      </c>
      <c r="L68">
        <v>1E-4</v>
      </c>
      <c r="M68">
        <v>10000</v>
      </c>
      <c r="N68" s="2">
        <v>9.9849999999999994E-2</v>
      </c>
    </row>
    <row r="69" spans="1:14" x14ac:dyDescent="0.3">
      <c r="A69">
        <v>65</v>
      </c>
      <c r="B69" t="s">
        <v>23</v>
      </c>
      <c r="C69" t="s">
        <v>13</v>
      </c>
      <c r="D69" t="s">
        <v>22</v>
      </c>
      <c r="E69" t="s">
        <v>13</v>
      </c>
      <c r="F69" t="s">
        <v>13</v>
      </c>
      <c r="G69" t="s">
        <v>13</v>
      </c>
      <c r="H69" t="s">
        <v>13</v>
      </c>
      <c r="I69" t="s">
        <v>13</v>
      </c>
      <c r="J69">
        <v>40</v>
      </c>
      <c r="K69" t="s">
        <v>13</v>
      </c>
      <c r="L69">
        <v>1E-4</v>
      </c>
      <c r="M69">
        <v>10000</v>
      </c>
      <c r="N69">
        <v>9.9970000000000003E-2</v>
      </c>
    </row>
    <row r="70" spans="1:14" x14ac:dyDescent="0.3">
      <c r="A70">
        <v>66</v>
      </c>
      <c r="B70" t="s">
        <v>23</v>
      </c>
      <c r="C70" t="s">
        <v>13</v>
      </c>
      <c r="D70" t="s">
        <v>22</v>
      </c>
      <c r="E70" t="s">
        <v>13</v>
      </c>
      <c r="F70" t="s">
        <v>13</v>
      </c>
      <c r="G70" t="s">
        <v>13</v>
      </c>
      <c r="H70" t="s">
        <v>13</v>
      </c>
      <c r="I70" t="s">
        <v>13</v>
      </c>
      <c r="J70">
        <v>50</v>
      </c>
      <c r="K70" t="s">
        <v>13</v>
      </c>
      <c r="L70">
        <v>1E-4</v>
      </c>
      <c r="M70">
        <v>10000</v>
      </c>
      <c r="N70">
        <v>9.9809999999999996E-2</v>
      </c>
    </row>
    <row r="71" spans="1:14" x14ac:dyDescent="0.3">
      <c r="A71">
        <v>67</v>
      </c>
      <c r="B71" t="s">
        <v>23</v>
      </c>
      <c r="C71" t="s">
        <v>13</v>
      </c>
      <c r="D71" t="s">
        <v>22</v>
      </c>
      <c r="E71" t="s">
        <v>13</v>
      </c>
      <c r="F71" t="s">
        <v>13</v>
      </c>
      <c r="G71" t="s">
        <v>13</v>
      </c>
      <c r="H71" t="s">
        <v>13</v>
      </c>
      <c r="I71" t="s">
        <v>13</v>
      </c>
      <c r="J71">
        <v>58</v>
      </c>
      <c r="K71" t="s">
        <v>13</v>
      </c>
      <c r="L71">
        <v>1E-4</v>
      </c>
      <c r="M71">
        <v>10000</v>
      </c>
      <c r="N71">
        <v>9.9809999999999996E-2</v>
      </c>
    </row>
    <row r="72" spans="1:14" x14ac:dyDescent="0.3">
      <c r="A72">
        <v>68</v>
      </c>
      <c r="B72" t="s">
        <v>23</v>
      </c>
      <c r="C72" t="s">
        <v>13</v>
      </c>
      <c r="D72" t="s">
        <v>22</v>
      </c>
      <c r="E72" t="s">
        <v>13</v>
      </c>
      <c r="F72" t="s">
        <v>13</v>
      </c>
      <c r="G72" t="s">
        <v>13</v>
      </c>
      <c r="H72" t="s">
        <v>13</v>
      </c>
      <c r="I72" t="s">
        <v>13</v>
      </c>
      <c r="J72">
        <v>40</v>
      </c>
      <c r="K72" t="s">
        <v>13</v>
      </c>
      <c r="L72">
        <v>1.0000000000000001E-5</v>
      </c>
      <c r="M72">
        <v>10000</v>
      </c>
      <c r="N72">
        <v>0.10367999999999999</v>
      </c>
    </row>
    <row r="73" spans="1:14" x14ac:dyDescent="0.3">
      <c r="A73">
        <v>69</v>
      </c>
      <c r="B73" t="s">
        <v>23</v>
      </c>
      <c r="C73" t="s">
        <v>13</v>
      </c>
      <c r="D73" t="s">
        <v>22</v>
      </c>
      <c r="E73" t="s">
        <v>13</v>
      </c>
      <c r="F73" t="s">
        <v>13</v>
      </c>
      <c r="G73" t="s">
        <v>13</v>
      </c>
      <c r="H73" t="s">
        <v>13</v>
      </c>
      <c r="I73" t="s">
        <v>13</v>
      </c>
      <c r="J73">
        <v>50</v>
      </c>
      <c r="K73" t="s">
        <v>13</v>
      </c>
      <c r="L73">
        <v>1.0000000000000001E-5</v>
      </c>
      <c r="M73">
        <v>10000</v>
      </c>
      <c r="N73">
        <v>0.10176</v>
      </c>
    </row>
    <row r="74" spans="1:14" x14ac:dyDescent="0.3">
      <c r="A74">
        <v>70</v>
      </c>
      <c r="B74" t="s">
        <v>23</v>
      </c>
      <c r="C74" t="s">
        <v>13</v>
      </c>
      <c r="D74" t="s">
        <v>22</v>
      </c>
      <c r="E74" t="s">
        <v>13</v>
      </c>
      <c r="F74" t="s">
        <v>13</v>
      </c>
      <c r="G74" t="s">
        <v>13</v>
      </c>
      <c r="H74" t="s">
        <v>13</v>
      </c>
      <c r="I74" t="s">
        <v>13</v>
      </c>
      <c r="J74">
        <v>58</v>
      </c>
      <c r="K74" t="s">
        <v>13</v>
      </c>
      <c r="L74">
        <v>1.0000000000000001E-5</v>
      </c>
      <c r="M74">
        <v>10000</v>
      </c>
      <c r="N74">
        <v>0.10178</v>
      </c>
    </row>
    <row r="75" spans="1:14" x14ac:dyDescent="0.3">
      <c r="A75">
        <v>71</v>
      </c>
      <c r="B75" t="s">
        <v>23</v>
      </c>
      <c r="C75" t="s">
        <v>13</v>
      </c>
      <c r="D75" t="s">
        <v>22</v>
      </c>
      <c r="E75" t="s">
        <v>13</v>
      </c>
      <c r="F75" t="s">
        <v>13</v>
      </c>
      <c r="G75" t="s">
        <v>13</v>
      </c>
      <c r="H75" t="s">
        <v>13</v>
      </c>
      <c r="I75" t="s">
        <v>13</v>
      </c>
      <c r="J75">
        <v>58</v>
      </c>
      <c r="K75" t="s">
        <v>13</v>
      </c>
      <c r="L75">
        <v>9.9999999999999995E-7</v>
      </c>
      <c r="M75">
        <v>10000</v>
      </c>
      <c r="N75">
        <v>0.10978</v>
      </c>
    </row>
  </sheetData>
  <mergeCells count="14">
    <mergeCell ref="A1:A3"/>
    <mergeCell ref="B1:B3"/>
    <mergeCell ref="C1:C3"/>
    <mergeCell ref="D1:D3"/>
    <mergeCell ref="E1:I1"/>
    <mergeCell ref="L1:M1"/>
    <mergeCell ref="N1:N3"/>
    <mergeCell ref="E2:G2"/>
    <mergeCell ref="H2:I2"/>
    <mergeCell ref="J2:J3"/>
    <mergeCell ref="K2:K3"/>
    <mergeCell ref="L2:L3"/>
    <mergeCell ref="M2:M3"/>
    <mergeCell ref="J1:K1"/>
  </mergeCells>
  <conditionalFormatting sqref="N8:N50">
    <cfRule type="colorScale" priority="2">
      <colorScale>
        <cfvo type="min"/>
        <cfvo type="percentile" val="20"/>
        <cfvo type="max"/>
        <color rgb="FF00B050"/>
        <color rgb="FFFFEB84"/>
        <color theme="0"/>
      </colorScale>
    </cfRule>
  </conditionalFormatting>
  <conditionalFormatting sqref="N56:N75">
    <cfRule type="colorScale" priority="1">
      <colorScale>
        <cfvo type="min"/>
        <cfvo type="percentile" val="20"/>
        <cfvo type="max"/>
        <color rgb="FF00B050"/>
        <color rgb="FFFFEB84"/>
        <color theme="0"/>
      </colorScale>
    </cfRule>
  </conditionalFormatting>
  <dataValidations count="19">
    <dataValidation type="list" allowBlank="1" showInputMessage="1" showErrorMessage="1" sqref="B4:B75" xr:uid="{B593903B-EA9C-4C38-9E08-B4DBE0DC7AB5}">
      <formula1>"dried, fresh"</formula1>
    </dataValidation>
    <dataValidation type="list" allowBlank="1" showInputMessage="1" showErrorMessage="1" sqref="C4:C75" xr:uid="{A17EF549-D486-4034-AE1D-E4FACCA7E9D5}">
      <formula1>"none, targets, features, both"</formula1>
    </dataValidation>
    <dataValidation type="list" allowBlank="1" showInputMessage="1" showErrorMessage="1" sqref="E4:E75" xr:uid="{35D65359-64AE-4B8B-9207-E110FAD496B0}">
      <formula1>"none, 1000,10000,100000, 1000000, 10000000"</formula1>
    </dataValidation>
    <dataValidation type="list" allowBlank="1" showInputMessage="1" showErrorMessage="1" sqref="F4:F75" xr:uid="{5174C073-60B9-47A9-BE27-82CFB6AF6DC4}">
      <formula1>"none, 0.001, 0.01, 0.1"</formula1>
    </dataValidation>
    <dataValidation type="list" allowBlank="1" showInputMessage="1" showErrorMessage="1" sqref="G4:G75" xr:uid="{DC043048-5BEB-4A08-AB94-34DB374F4F0D}">
      <formula1>"none, 5"</formula1>
    </dataValidation>
    <dataValidation type="list" allowBlank="1" showInputMessage="1" showErrorMessage="1" sqref="D4:D75" xr:uid="{B0DB2895-9B87-44AE-B448-2D7F4A42E3D0}">
      <formula1>"none, minmax, standard, quantile"</formula1>
    </dataValidation>
    <dataValidation type="list" allowBlank="1" showInputMessage="1" showErrorMessage="1" sqref="H4:H75" xr:uid="{93BC62FE-2578-4A42-9C1A-B7C2C7B06FE1}">
      <formula1>"none, 2,3,4"</formula1>
    </dataValidation>
    <dataValidation type="list" allowBlank="1" showInputMessage="1" showErrorMessage="1" sqref="I4:I75" xr:uid="{C14BE435-C41B-48FA-AEC2-0F7B456AEBDF}">
      <formula1>"none, True, False"</formula1>
    </dataValidation>
    <dataValidation type="list" allowBlank="1" showInputMessage="1" showErrorMessage="1" sqref="J71 J74:J75 J67" xr:uid="{B9F61CD9-F827-4F3A-91BC-8E22B5A9DF78}">
      <formula1>"none, 2, 5, 10, 20, 30, 40, 50, 58"</formula1>
    </dataValidation>
    <dataValidation type="list" allowBlank="1" showInputMessage="1" showErrorMessage="1" sqref="K51:M51" xr:uid="{18477A6A-0D8F-42F5-847D-CDD89DDFF28D}">
      <formula1>"none, 2, 5, 10, 20,50"</formula1>
    </dataValidation>
    <dataValidation type="list" allowBlank="1" showInputMessage="1" showErrorMessage="1" sqref="L75 L50" xr:uid="{7CF4D96D-0C9E-40E2-8317-29E898ABBFB0}">
      <formula1>"1 (default), 0.001,0.0001,0.000001"</formula1>
    </dataValidation>
    <dataValidation type="list" allowBlank="1" showInputMessage="1" showErrorMessage="1" sqref="J49:J50" xr:uid="{005ECFFC-0496-4B50-9B61-EF98F75B1042}">
      <formula1>"none, 2, 5, 10, 20, 30, 40, 50, 60,77"</formula1>
    </dataValidation>
    <dataValidation type="list" allowBlank="1" showInputMessage="1" showErrorMessage="1" sqref="J48" xr:uid="{EE68644F-8B47-4545-8824-CB0940BDD953}">
      <formula1>"none, 2, 5, 10, 20, 30, 40, 50, 60,70"</formula1>
    </dataValidation>
    <dataValidation type="list" allowBlank="1" showInputMessage="1" showErrorMessage="1" sqref="L33:L49 L60:L74" xr:uid="{72175B78-52A9-47DF-97C5-FBAC248DEBC2}">
      <formula1>"1 (default), 0.001,0.0001,0.00001"</formula1>
    </dataValidation>
    <dataValidation type="list" allowBlank="1" showInputMessage="1" showErrorMessage="1" sqref="M4:M50 M52:M75" xr:uid="{9D6BE435-4D31-47A0-8E08-00ED7C70A4A8}">
      <formula1>"1000 (default),10000"</formula1>
    </dataValidation>
    <dataValidation type="list" allowBlank="1" showInputMessage="1" showErrorMessage="1" sqref="L4:L32 L52:L59" xr:uid="{ECCF4594-167D-4084-B23D-4FC1D4AB3763}">
      <formula1>"1 (default)"</formula1>
    </dataValidation>
    <dataValidation type="list" allowBlank="1" showInputMessage="1" showErrorMessage="1" sqref="J4:J36 K4:K50 J51:J63 K52:K75" xr:uid="{A22F67FA-1E69-4375-BA5F-A0C562E60B3D}">
      <formula1>"none, 2, 5, 10, 20"</formula1>
    </dataValidation>
    <dataValidation type="list" allowBlank="1" showInputMessage="1" showErrorMessage="1" sqref="J37:J39 J45:J46 J41:J43 J64:J66 J72:J73 J68:J70" xr:uid="{D0CB07B9-1AEF-4A50-9AAC-B4C01B0F4D25}">
      <formula1>"none, 2, 5, 10, 20, 30, 40, 50"</formula1>
    </dataValidation>
    <dataValidation type="list" allowBlank="1" showInputMessage="1" showErrorMessage="1" sqref="J40 J44 J47" xr:uid="{0FBA5A7B-219F-4781-A02A-3236E112E582}">
      <formula1>"none, 2, 5, 10, 20, 30, 40, 50, 60"</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EF25D-92A4-4CFF-A96C-0FCE43224FFC}">
  <sheetPr>
    <tabColor theme="6"/>
  </sheetPr>
  <dimension ref="A1:K64"/>
  <sheetViews>
    <sheetView workbookViewId="0">
      <pane xSplit="1" ySplit="5" topLeftCell="B27" activePane="bottomRight" state="frozen"/>
      <selection pane="topRight" activeCell="B1" sqref="B1"/>
      <selection pane="bottomLeft" activeCell="A6" sqref="A6"/>
      <selection pane="bottomRight" activeCell="E54" sqref="E54"/>
    </sheetView>
  </sheetViews>
  <sheetFormatPr defaultRowHeight="14.4" x14ac:dyDescent="0.3"/>
  <cols>
    <col min="1" max="1" width="12.44140625" bestFit="1" customWidth="1"/>
    <col min="2" max="2" width="15.5546875" bestFit="1" customWidth="1"/>
    <col min="3" max="3" width="11.21875" bestFit="1" customWidth="1"/>
    <col min="4" max="4" width="8.6640625" bestFit="1" customWidth="1"/>
    <col min="5" max="5" width="11.21875" bestFit="1" customWidth="1"/>
    <col min="6" max="6" width="8.6640625" bestFit="1" customWidth="1"/>
    <col min="7" max="7" width="11.21875" bestFit="1" customWidth="1"/>
    <col min="8" max="8" width="8.6640625" bestFit="1" customWidth="1"/>
    <col min="9" max="9" width="11.21875" bestFit="1" customWidth="1"/>
    <col min="10" max="10" width="13.21875" bestFit="1" customWidth="1"/>
    <col min="11" max="11" width="15.77734375" bestFit="1" customWidth="1"/>
    <col min="12" max="12" width="13.21875" bestFit="1" customWidth="1"/>
    <col min="13" max="13" width="15.77734375" bestFit="1" customWidth="1"/>
    <col min="14" max="15" width="6" bestFit="1" customWidth="1"/>
    <col min="16" max="26" width="7" bestFit="1" customWidth="1"/>
    <col min="28" max="28" width="7.33203125" bestFit="1" customWidth="1"/>
    <col min="29" max="30" width="7" bestFit="1" customWidth="1"/>
    <col min="31" max="31" width="6" bestFit="1" customWidth="1"/>
    <col min="32" max="37" width="7" bestFit="1" customWidth="1"/>
    <col min="38" max="38" width="6" bestFit="1" customWidth="1"/>
    <col min="39" max="52" width="7" bestFit="1" customWidth="1"/>
    <col min="53" max="53" width="6" bestFit="1" customWidth="1"/>
    <col min="54" max="54" width="10.109375" bestFit="1" customWidth="1"/>
    <col min="55" max="57" width="7" bestFit="1" customWidth="1"/>
    <col min="58" max="58" width="6" bestFit="1" customWidth="1"/>
    <col min="59" max="64" width="7" bestFit="1" customWidth="1"/>
    <col min="65" max="65" width="6" bestFit="1" customWidth="1"/>
    <col min="66" max="79" width="7" bestFit="1" customWidth="1"/>
    <col min="80" max="80" width="6" bestFit="1" customWidth="1"/>
    <col min="81" max="81" width="8.6640625" bestFit="1" customWidth="1"/>
    <col min="82" max="95" width="7" bestFit="1" customWidth="1"/>
    <col min="96" max="96" width="6" bestFit="1" customWidth="1"/>
    <col min="97" max="99" width="7" bestFit="1" customWidth="1"/>
    <col min="100" max="100" width="6" bestFit="1" customWidth="1"/>
    <col min="101" max="107" width="7" bestFit="1" customWidth="1"/>
    <col min="108" max="108" width="8.5546875" bestFit="1" customWidth="1"/>
    <col min="109" max="110" width="6" bestFit="1" customWidth="1"/>
    <col min="111" max="119" width="7" bestFit="1" customWidth="1"/>
    <col min="120" max="120" width="6" bestFit="1" customWidth="1"/>
    <col min="121" max="126" width="7" bestFit="1" customWidth="1"/>
    <col min="127" max="127" width="6" bestFit="1" customWidth="1"/>
    <col min="128" max="132" width="7" bestFit="1" customWidth="1"/>
    <col min="133" max="133" width="7.5546875" bestFit="1" customWidth="1"/>
    <col min="134" max="134" width="10.5546875" bestFit="1" customWidth="1"/>
  </cols>
  <sheetData>
    <row r="1" spans="1:11" x14ac:dyDescent="0.3">
      <c r="A1" s="6" t="s">
        <v>114</v>
      </c>
      <c r="B1" t="s">
        <v>112</v>
      </c>
    </row>
    <row r="3" spans="1:11" x14ac:dyDescent="0.3">
      <c r="B3" s="6" t="s">
        <v>59</v>
      </c>
    </row>
    <row r="4" spans="1:11" x14ac:dyDescent="0.3">
      <c r="B4" t="s">
        <v>110</v>
      </c>
      <c r="D4" t="s">
        <v>167</v>
      </c>
      <c r="F4" t="s">
        <v>113</v>
      </c>
      <c r="H4" t="s">
        <v>165</v>
      </c>
      <c r="J4" t="s">
        <v>196</v>
      </c>
      <c r="K4" t="s">
        <v>197</v>
      </c>
    </row>
    <row r="5" spans="1:11" x14ac:dyDescent="0.3">
      <c r="A5" s="6" t="s">
        <v>57</v>
      </c>
      <c r="B5" t="s">
        <v>198</v>
      </c>
      <c r="C5" t="s">
        <v>195</v>
      </c>
      <c r="D5" t="s">
        <v>198</v>
      </c>
      <c r="E5" t="s">
        <v>195</v>
      </c>
      <c r="F5" t="s">
        <v>198</v>
      </c>
      <c r="G5" t="s">
        <v>195</v>
      </c>
      <c r="H5" t="s">
        <v>198</v>
      </c>
      <c r="I5" t="s">
        <v>195</v>
      </c>
    </row>
    <row r="6" spans="1:11" x14ac:dyDescent="0.3">
      <c r="A6" s="7" t="s">
        <v>61</v>
      </c>
      <c r="B6">
        <v>-1.3775999999999999</v>
      </c>
      <c r="C6">
        <v>0.13650000000000001</v>
      </c>
      <c r="D6">
        <v>-0.16239999999999999</v>
      </c>
      <c r="E6">
        <v>9.5500000000000002E-2</v>
      </c>
      <c r="F6">
        <v>-0.61619999999999997</v>
      </c>
      <c r="G6">
        <v>0.11260000000000001</v>
      </c>
      <c r="H6">
        <v>0.1077</v>
      </c>
      <c r="I6">
        <v>8.3599999999999994E-2</v>
      </c>
      <c r="J6">
        <v>-2.0485000000000002</v>
      </c>
      <c r="K6">
        <v>0.42820000000000003</v>
      </c>
    </row>
    <row r="7" spans="1:11" x14ac:dyDescent="0.3">
      <c r="A7" s="7" t="s">
        <v>62</v>
      </c>
      <c r="B7">
        <v>-3.2837999999999998</v>
      </c>
      <c r="C7">
        <v>0.24049999999999999</v>
      </c>
      <c r="D7">
        <v>9.8199999999999996E-2</v>
      </c>
      <c r="E7">
        <v>0.1103</v>
      </c>
      <c r="F7">
        <v>0.35580000000000001</v>
      </c>
      <c r="G7">
        <v>9.3299999999999994E-2</v>
      </c>
      <c r="H7">
        <v>-2.1499999999999998E-2</v>
      </c>
      <c r="I7">
        <v>0.1174</v>
      </c>
      <c r="J7">
        <v>-2.8513000000000002</v>
      </c>
      <c r="K7">
        <v>0.5615</v>
      </c>
    </row>
    <row r="8" spans="1:11" x14ac:dyDescent="0.3">
      <c r="A8" s="7" t="s">
        <v>117</v>
      </c>
      <c r="B8">
        <v>-8.2721</v>
      </c>
      <c r="C8">
        <v>0.31440000000000001</v>
      </c>
      <c r="D8">
        <v>-0.41160000000000002</v>
      </c>
      <c r="E8">
        <v>0.1227</v>
      </c>
      <c r="F8">
        <v>0.19270000000000001</v>
      </c>
      <c r="G8">
        <v>9.2799999999999994E-2</v>
      </c>
      <c r="H8">
        <v>-3.4799999999999998E-2</v>
      </c>
      <c r="I8">
        <v>0.105</v>
      </c>
      <c r="J8">
        <v>-8.5258000000000003</v>
      </c>
      <c r="K8">
        <v>0.63490000000000002</v>
      </c>
    </row>
    <row r="9" spans="1:11" x14ac:dyDescent="0.3">
      <c r="A9" s="7" t="s">
        <v>118</v>
      </c>
      <c r="B9">
        <v>-8.5400000000000004E-2</v>
      </c>
      <c r="C9">
        <v>0.1971</v>
      </c>
      <c r="D9">
        <v>-0.59499999999999997</v>
      </c>
      <c r="E9">
        <v>0.23899999999999999</v>
      </c>
      <c r="F9">
        <v>7.3499999999999996E-2</v>
      </c>
      <c r="G9">
        <v>0.18210000000000001</v>
      </c>
      <c r="H9">
        <v>-0.26079999999999998</v>
      </c>
      <c r="I9">
        <v>0.21249999999999999</v>
      </c>
      <c r="J9">
        <v>-0.86769999999999992</v>
      </c>
      <c r="K9">
        <v>0.83069999999999999</v>
      </c>
    </row>
    <row r="10" spans="1:11" x14ac:dyDescent="0.3">
      <c r="A10" s="7" t="s">
        <v>119</v>
      </c>
      <c r="B10">
        <v>-0.61929999999999996</v>
      </c>
      <c r="C10">
        <v>0.14729999999999999</v>
      </c>
      <c r="D10">
        <v>-0.44690000000000002</v>
      </c>
      <c r="E10">
        <v>0.13930000000000001</v>
      </c>
      <c r="F10">
        <v>-0.2954</v>
      </c>
      <c r="G10">
        <v>0.1318</v>
      </c>
      <c r="H10">
        <v>0.13750000000000001</v>
      </c>
      <c r="I10">
        <v>0.1075</v>
      </c>
      <c r="J10">
        <v>-1.2241000000000002</v>
      </c>
      <c r="K10">
        <v>0.52590000000000003</v>
      </c>
    </row>
    <row r="11" spans="1:11" x14ac:dyDescent="0.3">
      <c r="A11" s="7" t="s">
        <v>124</v>
      </c>
      <c r="B11">
        <v>-0.58299999999999996</v>
      </c>
      <c r="C11">
        <v>0.1149</v>
      </c>
      <c r="D11">
        <v>0.1988</v>
      </c>
      <c r="E11">
        <v>8.1799999999999998E-2</v>
      </c>
      <c r="F11">
        <v>-2.0577999999999999</v>
      </c>
      <c r="G11">
        <v>0.1598</v>
      </c>
      <c r="H11">
        <v>0.13519999999999999</v>
      </c>
      <c r="I11">
        <v>8.5000000000000006E-2</v>
      </c>
      <c r="J11">
        <v>-2.3068</v>
      </c>
      <c r="K11">
        <v>0.4415</v>
      </c>
    </row>
    <row r="12" spans="1:11" x14ac:dyDescent="0.3">
      <c r="A12" s="7" t="s">
        <v>120</v>
      </c>
      <c r="B12">
        <v>-0.20380000000000001</v>
      </c>
      <c r="C12">
        <v>0.1096</v>
      </c>
      <c r="D12">
        <v>0.3871</v>
      </c>
      <c r="E12">
        <v>7.8200000000000006E-2</v>
      </c>
      <c r="F12">
        <v>-0.86719999999999997</v>
      </c>
      <c r="G12">
        <v>0.13650000000000001</v>
      </c>
      <c r="H12">
        <v>0.29699999999999999</v>
      </c>
      <c r="I12">
        <v>8.3799999999999999E-2</v>
      </c>
      <c r="J12">
        <v>-0.38689999999999997</v>
      </c>
      <c r="K12">
        <v>0.40810000000000002</v>
      </c>
    </row>
    <row r="13" spans="1:11" x14ac:dyDescent="0.3">
      <c r="A13" s="7" t="s">
        <v>121</v>
      </c>
      <c r="B13">
        <v>0.32150000000000001</v>
      </c>
      <c r="C13">
        <v>9.4899999999999998E-2</v>
      </c>
      <c r="D13">
        <v>-0.1366</v>
      </c>
      <c r="E13">
        <v>0.12280000000000001</v>
      </c>
      <c r="F13">
        <v>-0.21679999999999999</v>
      </c>
      <c r="G13">
        <v>0.127</v>
      </c>
      <c r="H13">
        <v>0.1139</v>
      </c>
      <c r="I13">
        <v>0.1084</v>
      </c>
      <c r="J13">
        <v>8.2000000000000017E-2</v>
      </c>
      <c r="K13">
        <v>0.4531</v>
      </c>
    </row>
    <row r="14" spans="1:11" x14ac:dyDescent="0.3">
      <c r="A14" s="7" t="s">
        <v>122</v>
      </c>
      <c r="B14">
        <v>-0.44629999999999997</v>
      </c>
      <c r="C14">
        <v>9.6000000000000002E-2</v>
      </c>
      <c r="D14">
        <v>-2.4247000000000001</v>
      </c>
      <c r="E14">
        <v>0.14779999999999999</v>
      </c>
      <c r="F14">
        <v>-0.52629999999999999</v>
      </c>
      <c r="G14">
        <v>9.8699999999999996E-2</v>
      </c>
      <c r="H14">
        <v>-1.77E-2</v>
      </c>
      <c r="I14">
        <v>8.0600000000000005E-2</v>
      </c>
      <c r="J14">
        <v>-3.415</v>
      </c>
      <c r="K14">
        <v>0.42309999999999998</v>
      </c>
    </row>
    <row r="15" spans="1:11" x14ac:dyDescent="0.3">
      <c r="A15" s="7" t="s">
        <v>125</v>
      </c>
      <c r="B15">
        <v>-0.19409999999999999</v>
      </c>
      <c r="C15">
        <v>8.8499999999999995E-2</v>
      </c>
      <c r="D15">
        <v>7.1199999999999999E-2</v>
      </c>
      <c r="E15">
        <v>7.8E-2</v>
      </c>
      <c r="F15">
        <v>-0.69089999999999996</v>
      </c>
      <c r="G15">
        <v>0.1053</v>
      </c>
      <c r="H15">
        <v>0.22159999999999999</v>
      </c>
      <c r="I15">
        <v>7.1400000000000005E-2</v>
      </c>
      <c r="J15">
        <v>-0.59219999999999995</v>
      </c>
      <c r="K15">
        <v>0.34320000000000001</v>
      </c>
    </row>
    <row r="16" spans="1:11" x14ac:dyDescent="0.3">
      <c r="A16" s="7" t="s">
        <v>123</v>
      </c>
      <c r="B16">
        <v>-6.3367000000000004</v>
      </c>
      <c r="C16">
        <v>0.29039999999999999</v>
      </c>
      <c r="D16">
        <v>-0.81089999999999995</v>
      </c>
      <c r="E16">
        <v>0.14430000000000001</v>
      </c>
      <c r="F16">
        <v>-3.3451</v>
      </c>
      <c r="G16">
        <v>0.2235</v>
      </c>
      <c r="H16">
        <v>-1.7500000000000002E-2</v>
      </c>
      <c r="I16">
        <v>0.1082</v>
      </c>
      <c r="J16">
        <v>-10.510200000000001</v>
      </c>
      <c r="K16">
        <v>0.76639999999999997</v>
      </c>
    </row>
    <row r="17" spans="1:11" x14ac:dyDescent="0.3">
      <c r="A17" s="7" t="s">
        <v>126</v>
      </c>
      <c r="B17">
        <v>-2.6560000000000001</v>
      </c>
      <c r="C17">
        <v>0.14369999999999999</v>
      </c>
      <c r="D17">
        <v>-0.98270000000000002</v>
      </c>
      <c r="E17">
        <v>0.10580000000000001</v>
      </c>
      <c r="F17">
        <v>-7.2370999999999999</v>
      </c>
      <c r="G17">
        <v>0.21560000000000001</v>
      </c>
      <c r="H17">
        <v>-0.25740000000000002</v>
      </c>
      <c r="I17">
        <v>8.4199999999999997E-2</v>
      </c>
      <c r="J17">
        <v>-11.1332</v>
      </c>
      <c r="K17">
        <v>0.54930000000000001</v>
      </c>
    </row>
    <row r="18" spans="1:11" x14ac:dyDescent="0.3">
      <c r="A18" s="7" t="s">
        <v>127</v>
      </c>
      <c r="B18">
        <v>-5.2554999999999996</v>
      </c>
      <c r="C18">
        <v>0.21060000000000001</v>
      </c>
      <c r="D18">
        <v>8.7999999999999995E-2</v>
      </c>
      <c r="E18">
        <v>8.0399999999999999E-2</v>
      </c>
      <c r="F18">
        <v>-5.5414000000000003</v>
      </c>
      <c r="G18">
        <v>0.21529999999999999</v>
      </c>
      <c r="H18">
        <v>-8.1900000000000001E-2</v>
      </c>
      <c r="I18">
        <v>8.7599999999999997E-2</v>
      </c>
      <c r="J18">
        <v>-10.790799999999999</v>
      </c>
      <c r="K18">
        <v>0.59389999999999998</v>
      </c>
    </row>
    <row r="19" spans="1:11" x14ac:dyDescent="0.3">
      <c r="A19" s="7" t="s">
        <v>58</v>
      </c>
      <c r="B19">
        <v>-28.992099999999994</v>
      </c>
      <c r="C19">
        <v>2.1844000000000001</v>
      </c>
      <c r="D19">
        <v>-5.1275000000000004</v>
      </c>
      <c r="E19">
        <v>1.5459000000000001</v>
      </c>
      <c r="F19">
        <v>-20.772200000000002</v>
      </c>
      <c r="G19">
        <v>1.8943000000000001</v>
      </c>
      <c r="H19">
        <v>0.32130000000000003</v>
      </c>
      <c r="I19">
        <v>1.3351999999999999</v>
      </c>
      <c r="J19">
        <v>-54.570500000000003</v>
      </c>
      <c r="K19">
        <v>6.9597999999999995</v>
      </c>
    </row>
    <row r="21" spans="1:11" x14ac:dyDescent="0.3">
      <c r="A21" s="7" t="s">
        <v>199</v>
      </c>
    </row>
    <row r="22" spans="1:11" x14ac:dyDescent="0.3">
      <c r="A22" s="7" t="s">
        <v>61</v>
      </c>
      <c r="B22" s="12">
        <f>ROUND(B6,4)</f>
        <v>-1.3775999999999999</v>
      </c>
      <c r="C22" s="12">
        <f t="shared" ref="C22:I22" si="0">ROUND(C6,4)</f>
        <v>0.13650000000000001</v>
      </c>
      <c r="D22" s="12">
        <f t="shared" si="0"/>
        <v>-0.16239999999999999</v>
      </c>
      <c r="E22" s="12">
        <f t="shared" si="0"/>
        <v>9.5500000000000002E-2</v>
      </c>
      <c r="F22" s="12">
        <f t="shared" si="0"/>
        <v>-0.61619999999999997</v>
      </c>
      <c r="G22" s="12">
        <f t="shared" si="0"/>
        <v>0.11260000000000001</v>
      </c>
      <c r="H22" s="12">
        <f t="shared" si="0"/>
        <v>0.1077</v>
      </c>
      <c r="I22" s="12">
        <f t="shared" si="0"/>
        <v>8.3599999999999994E-2</v>
      </c>
      <c r="J22" t="str">
        <f>_xlfn.CONCAT(A22," &amp; ",B22," &amp; ",C22," &amp; ",D22," &amp; ",E22," &amp; ",F22," &amp; ",G22," &amp; ",H22," &amp; ",I22, " \\")</f>
        <v>Al &amp; -1.3776 &amp; 0.1365 &amp; -0.1624 &amp; 0.0955 &amp; -0.6162 &amp; 0.1126 &amp; 0.1077 &amp; 0.0836 \\</v>
      </c>
    </row>
    <row r="23" spans="1:11" x14ac:dyDescent="0.3">
      <c r="A23" s="7" t="s">
        <v>62</v>
      </c>
      <c r="B23" s="12">
        <f t="shared" ref="B23:I34" si="1">ROUND(B7,4)</f>
        <v>-3.2837999999999998</v>
      </c>
      <c r="C23" s="12">
        <f t="shared" si="1"/>
        <v>0.24049999999999999</v>
      </c>
      <c r="D23" s="12">
        <f t="shared" si="1"/>
        <v>9.8199999999999996E-2</v>
      </c>
      <c r="E23" s="12">
        <f t="shared" si="1"/>
        <v>0.1103</v>
      </c>
      <c r="F23" s="12">
        <f t="shared" si="1"/>
        <v>0.35580000000000001</v>
      </c>
      <c r="G23" s="12">
        <f t="shared" si="1"/>
        <v>9.3299999999999994E-2</v>
      </c>
      <c r="H23" s="12">
        <f t="shared" si="1"/>
        <v>-2.1499999999999998E-2</v>
      </c>
      <c r="I23" s="12">
        <f t="shared" si="1"/>
        <v>0.1174</v>
      </c>
      <c r="J23" t="str">
        <f t="shared" ref="J23:J49" si="2">_xlfn.CONCAT(A23," &amp; ",B23," &amp; ",C23," &amp; ",D23," &amp; ",E23," &amp; ",F23," &amp; ",G23," &amp; ",H23," &amp; ",I23, " \\")</f>
        <v>B &amp; -3.2838 &amp; 0.2405 &amp; 0.0982 &amp; 0.1103 &amp; 0.3558 &amp; 0.0933 &amp; -0.0215 &amp; 0.1174 \\</v>
      </c>
    </row>
    <row r="24" spans="1:11" x14ac:dyDescent="0.3">
      <c r="A24" s="7" t="s">
        <v>117</v>
      </c>
      <c r="B24" s="12">
        <f t="shared" si="1"/>
        <v>-8.2721</v>
      </c>
      <c r="C24" s="12">
        <f t="shared" si="1"/>
        <v>0.31440000000000001</v>
      </c>
      <c r="D24" s="12">
        <f t="shared" si="1"/>
        <v>-0.41160000000000002</v>
      </c>
      <c r="E24" s="12">
        <f t="shared" si="1"/>
        <v>0.1227</v>
      </c>
      <c r="F24" s="12">
        <f t="shared" si="1"/>
        <v>0.19270000000000001</v>
      </c>
      <c r="G24" s="12">
        <f t="shared" si="1"/>
        <v>9.2799999999999994E-2</v>
      </c>
      <c r="H24" s="12">
        <f t="shared" si="1"/>
        <v>-3.4799999999999998E-2</v>
      </c>
      <c r="I24" s="12">
        <f t="shared" si="1"/>
        <v>0.105</v>
      </c>
      <c r="J24" t="str">
        <f t="shared" si="2"/>
        <v>Ca &amp; -8.2721 &amp; 0.3144 &amp; -0.4116 &amp; 0.1227 &amp; 0.1927 &amp; 0.0928 &amp; -0.0348 &amp; 0.105 \\</v>
      </c>
    </row>
    <row r="25" spans="1:11" x14ac:dyDescent="0.3">
      <c r="A25" s="7" t="s">
        <v>118</v>
      </c>
      <c r="B25" s="12">
        <f t="shared" si="1"/>
        <v>-8.5400000000000004E-2</v>
      </c>
      <c r="C25" s="12">
        <f t="shared" si="1"/>
        <v>0.1971</v>
      </c>
      <c r="D25" s="12">
        <f t="shared" si="1"/>
        <v>-0.59499999999999997</v>
      </c>
      <c r="E25" s="12">
        <f t="shared" si="1"/>
        <v>0.23899999999999999</v>
      </c>
      <c r="F25" s="12">
        <f t="shared" si="1"/>
        <v>7.3499999999999996E-2</v>
      </c>
      <c r="G25" s="12">
        <f t="shared" si="1"/>
        <v>0.18210000000000001</v>
      </c>
      <c r="H25" s="12">
        <f t="shared" si="1"/>
        <v>-0.26079999999999998</v>
      </c>
      <c r="I25" s="12">
        <f t="shared" si="1"/>
        <v>0.21249999999999999</v>
      </c>
      <c r="J25" t="str">
        <f t="shared" si="2"/>
        <v>Cu &amp; -0.0854 &amp; 0.1971 &amp; -0.595 &amp; 0.239 &amp; 0.0735 &amp; 0.1821 &amp; -0.2608 &amp; 0.2125 \\</v>
      </c>
    </row>
    <row r="26" spans="1:11" x14ac:dyDescent="0.3">
      <c r="A26" s="7" t="s">
        <v>119</v>
      </c>
      <c r="B26" s="12">
        <f t="shared" si="1"/>
        <v>-0.61929999999999996</v>
      </c>
      <c r="C26" s="12">
        <f t="shared" si="1"/>
        <v>0.14729999999999999</v>
      </c>
      <c r="D26" s="12">
        <f t="shared" si="1"/>
        <v>-0.44690000000000002</v>
      </c>
      <c r="E26" s="12">
        <f t="shared" si="1"/>
        <v>0.13930000000000001</v>
      </c>
      <c r="F26" s="12">
        <f t="shared" si="1"/>
        <v>-0.2954</v>
      </c>
      <c r="G26" s="12">
        <f t="shared" si="1"/>
        <v>0.1318</v>
      </c>
      <c r="H26" s="12">
        <f t="shared" si="1"/>
        <v>0.13750000000000001</v>
      </c>
      <c r="I26" s="12">
        <f t="shared" si="1"/>
        <v>0.1075</v>
      </c>
      <c r="J26" t="str">
        <f t="shared" si="2"/>
        <v>Fe &amp; -0.6193 &amp; 0.1473 &amp; -0.4469 &amp; 0.1393 &amp; -0.2954 &amp; 0.1318 &amp; 0.1375 &amp; 0.1075 \\</v>
      </c>
    </row>
    <row r="27" spans="1:11" x14ac:dyDescent="0.3">
      <c r="A27" s="7" t="s">
        <v>124</v>
      </c>
      <c r="B27" s="12">
        <f t="shared" si="1"/>
        <v>-0.58299999999999996</v>
      </c>
      <c r="C27" s="12">
        <f t="shared" si="1"/>
        <v>0.1149</v>
      </c>
      <c r="D27" s="12">
        <f t="shared" si="1"/>
        <v>0.1988</v>
      </c>
      <c r="E27" s="12">
        <f t="shared" si="1"/>
        <v>8.1799999999999998E-2</v>
      </c>
      <c r="F27" s="12">
        <f t="shared" si="1"/>
        <v>-2.0577999999999999</v>
      </c>
      <c r="G27" s="12">
        <f t="shared" si="1"/>
        <v>0.1598</v>
      </c>
      <c r="H27" s="12">
        <f t="shared" si="1"/>
        <v>0.13519999999999999</v>
      </c>
      <c r="I27" s="12">
        <f t="shared" si="1"/>
        <v>8.5000000000000006E-2</v>
      </c>
      <c r="J27" t="str">
        <f t="shared" si="2"/>
        <v>K &amp; -0.583 &amp; 0.1149 &amp; 0.1988 &amp; 0.0818 &amp; -2.0578 &amp; 0.1598 &amp; 0.1352 &amp; 0.085 \\</v>
      </c>
    </row>
    <row r="28" spans="1:11" x14ac:dyDescent="0.3">
      <c r="A28" s="7" t="s">
        <v>120</v>
      </c>
      <c r="B28" s="12">
        <f t="shared" si="1"/>
        <v>-0.20380000000000001</v>
      </c>
      <c r="C28" s="12">
        <f t="shared" si="1"/>
        <v>0.1096</v>
      </c>
      <c r="D28" s="12">
        <f t="shared" si="1"/>
        <v>0.3871</v>
      </c>
      <c r="E28" s="12">
        <f t="shared" si="1"/>
        <v>7.8200000000000006E-2</v>
      </c>
      <c r="F28" s="12">
        <f t="shared" si="1"/>
        <v>-0.86719999999999997</v>
      </c>
      <c r="G28" s="12">
        <f t="shared" si="1"/>
        <v>0.13650000000000001</v>
      </c>
      <c r="H28" s="12">
        <f t="shared" si="1"/>
        <v>0.29699999999999999</v>
      </c>
      <c r="I28" s="12">
        <f t="shared" si="1"/>
        <v>8.3799999999999999E-2</v>
      </c>
      <c r="J28" t="str">
        <f t="shared" si="2"/>
        <v>Mg &amp; -0.2038 &amp; 0.1096 &amp; 0.3871 &amp; 0.0782 &amp; -0.8672 &amp; 0.1365 &amp; 0.297 &amp; 0.0838 \\</v>
      </c>
    </row>
    <row r="29" spans="1:11" x14ac:dyDescent="0.3">
      <c r="A29" s="7" t="s">
        <v>121</v>
      </c>
      <c r="B29" s="12">
        <f t="shared" si="1"/>
        <v>0.32150000000000001</v>
      </c>
      <c r="C29" s="12">
        <f t="shared" si="1"/>
        <v>9.4899999999999998E-2</v>
      </c>
      <c r="D29" s="12">
        <f t="shared" si="1"/>
        <v>-0.1366</v>
      </c>
      <c r="E29" s="12">
        <f t="shared" si="1"/>
        <v>0.12280000000000001</v>
      </c>
      <c r="F29" s="12">
        <f t="shared" si="1"/>
        <v>-0.21679999999999999</v>
      </c>
      <c r="G29" s="12">
        <f t="shared" si="1"/>
        <v>0.127</v>
      </c>
      <c r="H29" s="12">
        <f t="shared" si="1"/>
        <v>0.1139</v>
      </c>
      <c r="I29" s="12">
        <f t="shared" si="1"/>
        <v>0.1084</v>
      </c>
      <c r="J29" t="str">
        <f t="shared" si="2"/>
        <v>Mn &amp; 0.3215 &amp; 0.0949 &amp; -0.1366 &amp; 0.1228 &amp; -0.2168 &amp; 0.127 &amp; 0.1139 &amp; 0.1084 \\</v>
      </c>
    </row>
    <row r="30" spans="1:11" x14ac:dyDescent="0.3">
      <c r="A30" s="7" t="s">
        <v>122</v>
      </c>
      <c r="B30" s="12">
        <f t="shared" si="1"/>
        <v>-0.44629999999999997</v>
      </c>
      <c r="C30" s="12">
        <f t="shared" si="1"/>
        <v>9.6000000000000002E-2</v>
      </c>
      <c r="D30" s="12">
        <f t="shared" si="1"/>
        <v>-2.4247000000000001</v>
      </c>
      <c r="E30" s="12">
        <f t="shared" si="1"/>
        <v>0.14779999999999999</v>
      </c>
      <c r="F30" s="12">
        <f t="shared" si="1"/>
        <v>-0.52629999999999999</v>
      </c>
      <c r="G30" s="12">
        <f t="shared" si="1"/>
        <v>9.8699999999999996E-2</v>
      </c>
      <c r="H30" s="12">
        <f t="shared" si="1"/>
        <v>-1.77E-2</v>
      </c>
      <c r="I30" s="12">
        <f t="shared" si="1"/>
        <v>8.0600000000000005E-2</v>
      </c>
      <c r="J30" t="str">
        <f t="shared" si="2"/>
        <v>N &amp; -0.4463 &amp; 0.096 &amp; -2.4247 &amp; 0.1478 &amp; -0.5263 &amp; 0.0987 &amp; -0.0177 &amp; 0.0806 \\</v>
      </c>
    </row>
    <row r="31" spans="1:11" x14ac:dyDescent="0.3">
      <c r="A31" s="7" t="s">
        <v>125</v>
      </c>
      <c r="B31" s="12">
        <f t="shared" si="1"/>
        <v>-0.19409999999999999</v>
      </c>
      <c r="C31" s="12">
        <f t="shared" si="1"/>
        <v>8.8499999999999995E-2</v>
      </c>
      <c r="D31" s="12">
        <f t="shared" si="1"/>
        <v>7.1199999999999999E-2</v>
      </c>
      <c r="E31" s="12">
        <f t="shared" si="1"/>
        <v>7.8E-2</v>
      </c>
      <c r="F31" s="12">
        <f t="shared" si="1"/>
        <v>-0.69089999999999996</v>
      </c>
      <c r="G31" s="12">
        <f t="shared" si="1"/>
        <v>0.1053</v>
      </c>
      <c r="H31" s="12">
        <f t="shared" si="1"/>
        <v>0.22159999999999999</v>
      </c>
      <c r="I31" s="12">
        <f t="shared" si="1"/>
        <v>7.1400000000000005E-2</v>
      </c>
      <c r="J31" t="str">
        <f t="shared" si="2"/>
        <v>Na &amp; -0.1941 &amp; 0.0885 &amp; 0.0712 &amp; 0.078 &amp; -0.6909 &amp; 0.1053 &amp; 0.2216 &amp; 0.0714 \\</v>
      </c>
    </row>
    <row r="32" spans="1:11" x14ac:dyDescent="0.3">
      <c r="A32" s="7" t="s">
        <v>123</v>
      </c>
      <c r="B32" s="12">
        <f t="shared" si="1"/>
        <v>-6.3367000000000004</v>
      </c>
      <c r="C32" s="12">
        <f t="shared" si="1"/>
        <v>0.29039999999999999</v>
      </c>
      <c r="D32" s="12">
        <f t="shared" si="1"/>
        <v>-0.81089999999999995</v>
      </c>
      <c r="E32" s="12">
        <f t="shared" si="1"/>
        <v>0.14430000000000001</v>
      </c>
      <c r="F32" s="12">
        <f t="shared" si="1"/>
        <v>-3.3451</v>
      </c>
      <c r="G32" s="12">
        <f t="shared" si="1"/>
        <v>0.2235</v>
      </c>
      <c r="H32" s="12">
        <f t="shared" si="1"/>
        <v>-1.7500000000000002E-2</v>
      </c>
      <c r="I32" s="12">
        <f t="shared" si="1"/>
        <v>0.1082</v>
      </c>
      <c r="J32" t="str">
        <f t="shared" si="2"/>
        <v>P &amp; -6.3367 &amp; 0.2904 &amp; -0.8109 &amp; 0.1443 &amp; -3.3451 &amp; 0.2235 &amp; -0.0175 &amp; 0.1082 \\</v>
      </c>
    </row>
    <row r="33" spans="1:11" x14ac:dyDescent="0.3">
      <c r="A33" s="7" t="s">
        <v>126</v>
      </c>
      <c r="B33" s="12">
        <f t="shared" si="1"/>
        <v>-2.6560000000000001</v>
      </c>
      <c r="C33" s="12">
        <f t="shared" si="1"/>
        <v>0.14369999999999999</v>
      </c>
      <c r="D33" s="12">
        <f t="shared" si="1"/>
        <v>-0.98270000000000002</v>
      </c>
      <c r="E33" s="12">
        <f t="shared" si="1"/>
        <v>0.10580000000000001</v>
      </c>
      <c r="F33" s="12">
        <f t="shared" si="1"/>
        <v>-7.2370999999999999</v>
      </c>
      <c r="G33" s="12">
        <f t="shared" si="1"/>
        <v>0.21560000000000001</v>
      </c>
      <c r="H33" s="12">
        <f t="shared" si="1"/>
        <v>-0.25740000000000002</v>
      </c>
      <c r="I33" s="12">
        <f t="shared" si="1"/>
        <v>8.4199999999999997E-2</v>
      </c>
      <c r="J33" t="str">
        <f t="shared" si="2"/>
        <v>S &amp; -2.656 &amp; 0.1437 &amp; -0.9827 &amp; 0.1058 &amp; -7.2371 &amp; 0.2156 &amp; -0.2574 &amp; 0.0842 \\</v>
      </c>
    </row>
    <row r="34" spans="1:11" x14ac:dyDescent="0.3">
      <c r="A34" s="7" t="s">
        <v>127</v>
      </c>
      <c r="B34" s="12">
        <f t="shared" si="1"/>
        <v>-5.2554999999999996</v>
      </c>
      <c r="C34" s="12">
        <f t="shared" si="1"/>
        <v>0.21060000000000001</v>
      </c>
      <c r="D34" s="12">
        <f t="shared" si="1"/>
        <v>8.7999999999999995E-2</v>
      </c>
      <c r="E34" s="12">
        <f t="shared" si="1"/>
        <v>8.0399999999999999E-2</v>
      </c>
      <c r="F34" s="12">
        <f t="shared" si="1"/>
        <v>-5.5414000000000003</v>
      </c>
      <c r="G34" s="12">
        <f t="shared" si="1"/>
        <v>0.21529999999999999</v>
      </c>
      <c r="H34" s="12">
        <f t="shared" si="1"/>
        <v>-8.1900000000000001E-2</v>
      </c>
      <c r="I34" s="12">
        <f t="shared" si="1"/>
        <v>8.7599999999999997E-2</v>
      </c>
      <c r="J34" t="str">
        <f t="shared" si="2"/>
        <v>Zn &amp; -5.2555 &amp; 0.2106 &amp; 0.088 &amp; 0.0804 &amp; -5.5414 &amp; 0.2153 &amp; -0.0819 &amp; 0.0876 \\</v>
      </c>
    </row>
    <row r="36" spans="1:11" x14ac:dyDescent="0.3">
      <c r="A36" s="7" t="s">
        <v>200</v>
      </c>
      <c r="J36" t="s">
        <v>229</v>
      </c>
      <c r="K36" t="s">
        <v>230</v>
      </c>
    </row>
    <row r="37" spans="1:11" x14ac:dyDescent="0.3">
      <c r="A37" s="7" t="s">
        <v>61</v>
      </c>
      <c r="B37" s="11">
        <f>ROUND(B6,2)</f>
        <v>-1.38</v>
      </c>
      <c r="C37" s="11">
        <f t="shared" ref="C37:I37" si="3">ROUND(C6,3)</f>
        <v>0.13700000000000001</v>
      </c>
      <c r="D37" s="11">
        <f>ROUND(D6,2)</f>
        <v>-0.16</v>
      </c>
      <c r="E37" s="11">
        <f t="shared" si="3"/>
        <v>9.6000000000000002E-2</v>
      </c>
      <c r="F37" s="11">
        <f>ROUND(F6,2)</f>
        <v>-0.62</v>
      </c>
      <c r="G37" s="11">
        <f t="shared" si="3"/>
        <v>0.113</v>
      </c>
      <c r="H37" s="11">
        <f>ROUND(H6,2)</f>
        <v>0.11</v>
      </c>
      <c r="I37" s="11">
        <f t="shared" si="3"/>
        <v>8.4000000000000005E-2</v>
      </c>
      <c r="J37" t="str">
        <f t="shared" si="2"/>
        <v>Al &amp; -1.38 &amp; 0.137 &amp; -0.16 &amp; 0.096 &amp; -0.62 &amp; 0.113 &amp; 0.11 &amp; 0.084 \\</v>
      </c>
      <c r="K37" t="str">
        <f>_xlfn.CONCAT(B37," &amp; ",C37," &amp; ",D37," &amp; ",E37," &amp; ",F37," &amp; ",G37," &amp; ",H37," &amp; ",I37," \\")</f>
        <v>-1.38 &amp; 0.137 &amp; -0.16 &amp; 0.096 &amp; -0.62 &amp; 0.113 &amp; 0.11 &amp; 0.084 \\</v>
      </c>
    </row>
    <row r="38" spans="1:11" x14ac:dyDescent="0.3">
      <c r="A38" s="7" t="s">
        <v>62</v>
      </c>
      <c r="B38" s="11">
        <f t="shared" ref="B38:B49" si="4">ROUND(B7,2)</f>
        <v>-3.28</v>
      </c>
      <c r="C38" s="11">
        <f t="shared" ref="C38" si="5">ROUND(C7,3)</f>
        <v>0.24099999999999999</v>
      </c>
      <c r="D38" s="11">
        <f t="shared" ref="D38:D49" si="6">ROUND(D7,2)</f>
        <v>0.1</v>
      </c>
      <c r="E38" s="11">
        <f t="shared" ref="E38" si="7">ROUND(E7,3)</f>
        <v>0.11</v>
      </c>
      <c r="F38" s="11">
        <f t="shared" ref="F38:F49" si="8">ROUND(F7,2)</f>
        <v>0.36</v>
      </c>
      <c r="G38" s="11">
        <f t="shared" ref="G38" si="9">ROUND(G7,3)</f>
        <v>9.2999999999999999E-2</v>
      </c>
      <c r="H38" s="11">
        <f t="shared" ref="H38:H49" si="10">ROUND(H7,2)</f>
        <v>-0.02</v>
      </c>
      <c r="I38" s="11">
        <f t="shared" ref="I38" si="11">ROUND(I7,3)</f>
        <v>0.11700000000000001</v>
      </c>
      <c r="J38" t="str">
        <f t="shared" si="2"/>
        <v>B &amp; -3.28 &amp; 0.241 &amp; 0.1 &amp; 0.11 &amp; 0.36 &amp; 0.093 &amp; -0.02 &amp; 0.117 \\</v>
      </c>
      <c r="K38" t="str">
        <f t="shared" ref="K38:K49" si="12">_xlfn.CONCAT(B38," &amp; ",C38," &amp; ",D38," &amp; ",E38," &amp; ",F38," &amp; ",G38," &amp; ",H38," &amp; ",I38," \\")</f>
        <v>-3.28 &amp; 0.241 &amp; 0.1 &amp; 0.11 &amp; 0.36 &amp; 0.093 &amp; -0.02 &amp; 0.117 \\</v>
      </c>
    </row>
    <row r="39" spans="1:11" x14ac:dyDescent="0.3">
      <c r="A39" s="7" t="s">
        <v>117</v>
      </c>
      <c r="B39" s="11">
        <f t="shared" si="4"/>
        <v>-8.27</v>
      </c>
      <c r="C39" s="11">
        <f t="shared" ref="C39" si="13">ROUND(C8,3)</f>
        <v>0.314</v>
      </c>
      <c r="D39" s="11">
        <f t="shared" si="6"/>
        <v>-0.41</v>
      </c>
      <c r="E39" s="11">
        <f t="shared" ref="E39" si="14">ROUND(E8,3)</f>
        <v>0.123</v>
      </c>
      <c r="F39" s="11">
        <f t="shared" si="8"/>
        <v>0.19</v>
      </c>
      <c r="G39" s="11">
        <f t="shared" ref="G39" si="15">ROUND(G8,3)</f>
        <v>9.2999999999999999E-2</v>
      </c>
      <c r="H39" s="11">
        <f t="shared" si="10"/>
        <v>-0.03</v>
      </c>
      <c r="I39" s="11">
        <f t="shared" ref="I39" si="16">ROUND(I8,3)</f>
        <v>0.105</v>
      </c>
      <c r="J39" t="str">
        <f t="shared" si="2"/>
        <v>Ca &amp; -8.27 &amp; 0.314 &amp; -0.41 &amp; 0.123 &amp; 0.19 &amp; 0.093 &amp; -0.03 &amp; 0.105 \\</v>
      </c>
      <c r="K39" t="str">
        <f t="shared" si="12"/>
        <v>-8.27 &amp; 0.314 &amp; -0.41 &amp; 0.123 &amp; 0.19 &amp; 0.093 &amp; -0.03 &amp; 0.105 \\</v>
      </c>
    </row>
    <row r="40" spans="1:11" x14ac:dyDescent="0.3">
      <c r="A40" s="7" t="s">
        <v>118</v>
      </c>
      <c r="B40" s="11">
        <f t="shared" si="4"/>
        <v>-0.09</v>
      </c>
      <c r="C40" s="11">
        <f t="shared" ref="C40" si="17">ROUND(C9,3)</f>
        <v>0.19700000000000001</v>
      </c>
      <c r="D40" s="11">
        <f t="shared" si="6"/>
        <v>-0.6</v>
      </c>
      <c r="E40" s="11">
        <f t="shared" ref="E40" si="18">ROUND(E9,3)</f>
        <v>0.23899999999999999</v>
      </c>
      <c r="F40" s="11">
        <f t="shared" si="8"/>
        <v>7.0000000000000007E-2</v>
      </c>
      <c r="G40" s="11">
        <f t="shared" ref="G40" si="19">ROUND(G9,3)</f>
        <v>0.182</v>
      </c>
      <c r="H40" s="11">
        <f t="shared" si="10"/>
        <v>-0.26</v>
      </c>
      <c r="I40" s="11">
        <f t="shared" ref="I40" si="20">ROUND(I9,3)</f>
        <v>0.21299999999999999</v>
      </c>
      <c r="J40" t="str">
        <f t="shared" si="2"/>
        <v>Cu &amp; -0.09 &amp; 0.197 &amp; -0.6 &amp; 0.239 &amp; 0.07 &amp; 0.182 &amp; -0.26 &amp; 0.213 \\</v>
      </c>
      <c r="K40" t="str">
        <f t="shared" si="12"/>
        <v>-0.09 &amp; 0.197 &amp; -0.6 &amp; 0.239 &amp; 0.07 &amp; 0.182 &amp; -0.26 &amp; 0.213 \\</v>
      </c>
    </row>
    <row r="41" spans="1:11" x14ac:dyDescent="0.3">
      <c r="A41" s="7" t="s">
        <v>119</v>
      </c>
      <c r="B41" s="11">
        <f t="shared" si="4"/>
        <v>-0.62</v>
      </c>
      <c r="C41" s="11">
        <f t="shared" ref="C41" si="21">ROUND(C10,3)</f>
        <v>0.14699999999999999</v>
      </c>
      <c r="D41" s="11">
        <f t="shared" si="6"/>
        <v>-0.45</v>
      </c>
      <c r="E41" s="11">
        <f t="shared" ref="E41" si="22">ROUND(E10,3)</f>
        <v>0.13900000000000001</v>
      </c>
      <c r="F41" s="11">
        <f t="shared" si="8"/>
        <v>-0.3</v>
      </c>
      <c r="G41" s="11">
        <f t="shared" ref="G41" si="23">ROUND(G10,3)</f>
        <v>0.13200000000000001</v>
      </c>
      <c r="H41" s="11">
        <f t="shared" si="10"/>
        <v>0.14000000000000001</v>
      </c>
      <c r="I41" s="11">
        <f t="shared" ref="I41" si="24">ROUND(I10,3)</f>
        <v>0.108</v>
      </c>
      <c r="J41" t="str">
        <f t="shared" si="2"/>
        <v>Fe &amp; -0.62 &amp; 0.147 &amp; -0.45 &amp; 0.139 &amp; -0.3 &amp; 0.132 &amp; 0.14 &amp; 0.108 \\</v>
      </c>
      <c r="K41" t="str">
        <f t="shared" si="12"/>
        <v>-0.62 &amp; 0.147 &amp; -0.45 &amp; 0.139 &amp; -0.3 &amp; 0.132 &amp; 0.14 &amp; 0.108 \\</v>
      </c>
    </row>
    <row r="42" spans="1:11" x14ac:dyDescent="0.3">
      <c r="A42" s="7" t="s">
        <v>124</v>
      </c>
      <c r="B42" s="11">
        <f t="shared" si="4"/>
        <v>-0.57999999999999996</v>
      </c>
      <c r="C42" s="11">
        <f t="shared" ref="C42" si="25">ROUND(C11,3)</f>
        <v>0.115</v>
      </c>
      <c r="D42" s="11">
        <f t="shared" si="6"/>
        <v>0.2</v>
      </c>
      <c r="E42" s="11">
        <f t="shared" ref="E42" si="26">ROUND(E11,3)</f>
        <v>8.2000000000000003E-2</v>
      </c>
      <c r="F42" s="11">
        <f t="shared" si="8"/>
        <v>-2.06</v>
      </c>
      <c r="G42" s="11">
        <f t="shared" ref="G42" si="27">ROUND(G11,3)</f>
        <v>0.16</v>
      </c>
      <c r="H42" s="11">
        <f t="shared" si="10"/>
        <v>0.14000000000000001</v>
      </c>
      <c r="I42" s="11">
        <f t="shared" ref="I42" si="28">ROUND(I11,3)</f>
        <v>8.5000000000000006E-2</v>
      </c>
      <c r="J42" t="str">
        <f t="shared" si="2"/>
        <v>K &amp; -0.58 &amp; 0.115 &amp; 0.2 &amp; 0.082 &amp; -2.06 &amp; 0.16 &amp; 0.14 &amp; 0.085 \\</v>
      </c>
      <c r="K42" t="str">
        <f t="shared" si="12"/>
        <v>-0.58 &amp; 0.115 &amp; 0.2 &amp; 0.082 &amp; -2.06 &amp; 0.16 &amp; 0.14 &amp; 0.085 \\</v>
      </c>
    </row>
    <row r="43" spans="1:11" x14ac:dyDescent="0.3">
      <c r="A43" s="7" t="s">
        <v>120</v>
      </c>
      <c r="B43" s="11">
        <f t="shared" si="4"/>
        <v>-0.2</v>
      </c>
      <c r="C43" s="11">
        <f t="shared" ref="C43" si="29">ROUND(C12,3)</f>
        <v>0.11</v>
      </c>
      <c r="D43" s="11">
        <f t="shared" si="6"/>
        <v>0.39</v>
      </c>
      <c r="E43" s="11">
        <f t="shared" ref="E43" si="30">ROUND(E12,3)</f>
        <v>7.8E-2</v>
      </c>
      <c r="F43" s="11">
        <f t="shared" si="8"/>
        <v>-0.87</v>
      </c>
      <c r="G43" s="11">
        <f t="shared" ref="G43" si="31">ROUND(G12,3)</f>
        <v>0.13700000000000001</v>
      </c>
      <c r="H43" s="11">
        <f t="shared" si="10"/>
        <v>0.3</v>
      </c>
      <c r="I43" s="11">
        <f t="shared" ref="I43" si="32">ROUND(I12,3)</f>
        <v>8.4000000000000005E-2</v>
      </c>
      <c r="J43" t="str">
        <f t="shared" si="2"/>
        <v>Mg &amp; -0.2 &amp; 0.11 &amp; 0.39 &amp; 0.078 &amp; -0.87 &amp; 0.137 &amp; 0.3 &amp; 0.084 \\</v>
      </c>
      <c r="K43" t="str">
        <f t="shared" si="12"/>
        <v>-0.2 &amp; 0.11 &amp; 0.39 &amp; 0.078 &amp; -0.87 &amp; 0.137 &amp; 0.3 &amp; 0.084 \\</v>
      </c>
    </row>
    <row r="44" spans="1:11" x14ac:dyDescent="0.3">
      <c r="A44" s="7" t="s">
        <v>121</v>
      </c>
      <c r="B44" s="11">
        <f t="shared" si="4"/>
        <v>0.32</v>
      </c>
      <c r="C44" s="11">
        <f t="shared" ref="C44" si="33">ROUND(C13,3)</f>
        <v>9.5000000000000001E-2</v>
      </c>
      <c r="D44" s="11">
        <f t="shared" si="6"/>
        <v>-0.14000000000000001</v>
      </c>
      <c r="E44" s="11">
        <f t="shared" ref="E44" si="34">ROUND(E13,3)</f>
        <v>0.123</v>
      </c>
      <c r="F44" s="11">
        <f t="shared" si="8"/>
        <v>-0.22</v>
      </c>
      <c r="G44" s="11">
        <f t="shared" ref="G44" si="35">ROUND(G13,3)</f>
        <v>0.127</v>
      </c>
      <c r="H44" s="11">
        <f t="shared" si="10"/>
        <v>0.11</v>
      </c>
      <c r="I44" s="11">
        <f t="shared" ref="I44" si="36">ROUND(I13,3)</f>
        <v>0.108</v>
      </c>
      <c r="J44" t="str">
        <f t="shared" si="2"/>
        <v>Mn &amp; 0.32 &amp; 0.095 &amp; -0.14 &amp; 0.123 &amp; -0.22 &amp; 0.127 &amp; 0.11 &amp; 0.108 \\</v>
      </c>
      <c r="K44" t="str">
        <f t="shared" si="12"/>
        <v>0.32 &amp; 0.095 &amp; -0.14 &amp; 0.123 &amp; -0.22 &amp; 0.127 &amp; 0.11 &amp; 0.108 \\</v>
      </c>
    </row>
    <row r="45" spans="1:11" x14ac:dyDescent="0.3">
      <c r="A45" s="7" t="s">
        <v>122</v>
      </c>
      <c r="B45" s="11">
        <f t="shared" si="4"/>
        <v>-0.45</v>
      </c>
      <c r="C45" s="11">
        <f t="shared" ref="C45" si="37">ROUND(C14,3)</f>
        <v>9.6000000000000002E-2</v>
      </c>
      <c r="D45" s="11">
        <f t="shared" si="6"/>
        <v>-2.42</v>
      </c>
      <c r="E45" s="11">
        <f t="shared" ref="E45" si="38">ROUND(E14,3)</f>
        <v>0.14799999999999999</v>
      </c>
      <c r="F45" s="11">
        <f t="shared" si="8"/>
        <v>-0.53</v>
      </c>
      <c r="G45" s="11">
        <f t="shared" ref="G45" si="39">ROUND(G14,3)</f>
        <v>9.9000000000000005E-2</v>
      </c>
      <c r="H45" s="11">
        <f t="shared" si="10"/>
        <v>-0.02</v>
      </c>
      <c r="I45" s="11">
        <f t="shared" ref="I45" si="40">ROUND(I14,3)</f>
        <v>8.1000000000000003E-2</v>
      </c>
      <c r="J45" t="str">
        <f t="shared" si="2"/>
        <v>N &amp; -0.45 &amp; 0.096 &amp; -2.42 &amp; 0.148 &amp; -0.53 &amp; 0.099 &amp; -0.02 &amp; 0.081 \\</v>
      </c>
      <c r="K45" t="str">
        <f t="shared" si="12"/>
        <v>-0.45 &amp; 0.096 &amp; -2.42 &amp; 0.148 &amp; -0.53 &amp; 0.099 &amp; -0.02 &amp; 0.081 \\</v>
      </c>
    </row>
    <row r="46" spans="1:11" x14ac:dyDescent="0.3">
      <c r="A46" s="7" t="s">
        <v>125</v>
      </c>
      <c r="B46" s="11">
        <f t="shared" si="4"/>
        <v>-0.19</v>
      </c>
      <c r="C46" s="11">
        <f t="shared" ref="C46" si="41">ROUND(C15,3)</f>
        <v>8.8999999999999996E-2</v>
      </c>
      <c r="D46" s="11">
        <f t="shared" si="6"/>
        <v>7.0000000000000007E-2</v>
      </c>
      <c r="E46" s="11">
        <f t="shared" ref="E46" si="42">ROUND(E15,3)</f>
        <v>7.8E-2</v>
      </c>
      <c r="F46" s="11">
        <f t="shared" si="8"/>
        <v>-0.69</v>
      </c>
      <c r="G46" s="11">
        <f t="shared" ref="G46" si="43">ROUND(G15,3)</f>
        <v>0.105</v>
      </c>
      <c r="H46" s="11">
        <f t="shared" si="10"/>
        <v>0.22</v>
      </c>
      <c r="I46" s="11">
        <f t="shared" ref="I46" si="44">ROUND(I15,3)</f>
        <v>7.0999999999999994E-2</v>
      </c>
      <c r="J46" t="str">
        <f t="shared" si="2"/>
        <v>Na &amp; -0.19 &amp; 0.089 &amp; 0.07 &amp; 0.078 &amp; -0.69 &amp; 0.105 &amp; 0.22 &amp; 0.071 \\</v>
      </c>
      <c r="K46" t="str">
        <f t="shared" si="12"/>
        <v>-0.19 &amp; 0.089 &amp; 0.07 &amp; 0.078 &amp; -0.69 &amp; 0.105 &amp; 0.22 &amp; 0.071 \\</v>
      </c>
    </row>
    <row r="47" spans="1:11" x14ac:dyDescent="0.3">
      <c r="A47" s="7" t="s">
        <v>123</v>
      </c>
      <c r="B47" s="11">
        <f t="shared" si="4"/>
        <v>-6.34</v>
      </c>
      <c r="C47" s="11">
        <f t="shared" ref="C47" si="45">ROUND(C16,3)</f>
        <v>0.28999999999999998</v>
      </c>
      <c r="D47" s="11">
        <f t="shared" si="6"/>
        <v>-0.81</v>
      </c>
      <c r="E47" s="11">
        <f t="shared" ref="E47" si="46">ROUND(E16,3)</f>
        <v>0.14399999999999999</v>
      </c>
      <c r="F47" s="11">
        <f t="shared" si="8"/>
        <v>-3.35</v>
      </c>
      <c r="G47" s="11">
        <f t="shared" ref="G47" si="47">ROUND(G16,3)</f>
        <v>0.224</v>
      </c>
      <c r="H47" s="11">
        <f t="shared" si="10"/>
        <v>-0.02</v>
      </c>
      <c r="I47" s="11">
        <f t="shared" ref="I47" si="48">ROUND(I16,3)</f>
        <v>0.108</v>
      </c>
      <c r="J47" t="str">
        <f t="shared" si="2"/>
        <v>P &amp; -6.34 &amp; 0.29 &amp; -0.81 &amp; 0.144 &amp; -3.35 &amp; 0.224 &amp; -0.02 &amp; 0.108 \\</v>
      </c>
      <c r="K47" t="str">
        <f t="shared" si="12"/>
        <v>-6.34 &amp; 0.29 &amp; -0.81 &amp; 0.144 &amp; -3.35 &amp; 0.224 &amp; -0.02 &amp; 0.108 \\</v>
      </c>
    </row>
    <row r="48" spans="1:11" x14ac:dyDescent="0.3">
      <c r="A48" s="7" t="s">
        <v>126</v>
      </c>
      <c r="B48" s="11">
        <f t="shared" si="4"/>
        <v>-2.66</v>
      </c>
      <c r="C48" s="11">
        <f t="shared" ref="C48" si="49">ROUND(C17,3)</f>
        <v>0.14399999999999999</v>
      </c>
      <c r="D48" s="11">
        <f t="shared" si="6"/>
        <v>-0.98</v>
      </c>
      <c r="E48" s="11">
        <f t="shared" ref="E48" si="50">ROUND(E17,3)</f>
        <v>0.106</v>
      </c>
      <c r="F48" s="11">
        <f t="shared" si="8"/>
        <v>-7.24</v>
      </c>
      <c r="G48" s="11">
        <f t="shared" ref="G48" si="51">ROUND(G17,3)</f>
        <v>0.216</v>
      </c>
      <c r="H48" s="11">
        <f t="shared" si="10"/>
        <v>-0.26</v>
      </c>
      <c r="I48" s="11">
        <f t="shared" ref="I48" si="52">ROUND(I17,3)</f>
        <v>8.4000000000000005E-2</v>
      </c>
      <c r="J48" t="str">
        <f t="shared" si="2"/>
        <v>S &amp; -2.66 &amp; 0.144 &amp; -0.98 &amp; 0.106 &amp; -7.24 &amp; 0.216 &amp; -0.26 &amp; 0.084 \\</v>
      </c>
      <c r="K48" t="str">
        <f t="shared" si="12"/>
        <v>-2.66 &amp; 0.144 &amp; -0.98 &amp; 0.106 &amp; -7.24 &amp; 0.216 &amp; -0.26 &amp; 0.084 \\</v>
      </c>
    </row>
    <row r="49" spans="1:11" x14ac:dyDescent="0.3">
      <c r="A49" s="7" t="s">
        <v>127</v>
      </c>
      <c r="B49" s="11">
        <f t="shared" si="4"/>
        <v>-5.26</v>
      </c>
      <c r="C49" s="11">
        <f t="shared" ref="C49" si="53">ROUND(C18,3)</f>
        <v>0.21099999999999999</v>
      </c>
      <c r="D49" s="11">
        <f t="shared" si="6"/>
        <v>0.09</v>
      </c>
      <c r="E49" s="11">
        <f t="shared" ref="E49" si="54">ROUND(E18,3)</f>
        <v>0.08</v>
      </c>
      <c r="F49" s="11">
        <f t="shared" si="8"/>
        <v>-5.54</v>
      </c>
      <c r="G49" s="11">
        <f t="shared" ref="G49" si="55">ROUND(G18,3)</f>
        <v>0.215</v>
      </c>
      <c r="H49" s="11">
        <f t="shared" si="10"/>
        <v>-0.08</v>
      </c>
      <c r="I49" s="11">
        <f t="shared" ref="I49" si="56">ROUND(I18,3)</f>
        <v>8.7999999999999995E-2</v>
      </c>
      <c r="J49" t="str">
        <f t="shared" si="2"/>
        <v>Zn &amp; -5.26 &amp; 0.211 &amp; 0.09 &amp; 0.08 &amp; -5.54 &amp; 0.215 &amp; -0.08 &amp; 0.088 \\</v>
      </c>
      <c r="K49" t="str">
        <f t="shared" si="12"/>
        <v>-5.26 &amp; 0.211 &amp; 0.09 &amp; 0.08 &amp; -5.54 &amp; 0.215 &amp; -0.08 &amp; 0.088 \\</v>
      </c>
    </row>
    <row r="51" spans="1:11" x14ac:dyDescent="0.3">
      <c r="A51" s="7" t="s">
        <v>244</v>
      </c>
      <c r="H51" t="s">
        <v>229</v>
      </c>
      <c r="I51" t="s">
        <v>230</v>
      </c>
    </row>
    <row r="52" spans="1:11" x14ac:dyDescent="0.3">
      <c r="A52" s="7" t="s">
        <v>61</v>
      </c>
      <c r="B52" s="12">
        <f>ROUND(B6,3)</f>
        <v>-1.3779999999999999</v>
      </c>
      <c r="C52" s="12">
        <f t="shared" ref="C52" si="57">ROUND(C6,3)</f>
        <v>0.13700000000000001</v>
      </c>
      <c r="D52" s="12">
        <f t="shared" ref="D52:D64" si="58">ROUND(F6,3)</f>
        <v>-0.61599999999999999</v>
      </c>
      <c r="E52" s="12">
        <f t="shared" ref="E52:E64" si="59">ROUND(G6,3)</f>
        <v>0.113</v>
      </c>
      <c r="F52" s="12">
        <f t="shared" ref="F52:F64" si="60">ROUND(H6,3)</f>
        <v>0.108</v>
      </c>
      <c r="G52" s="12">
        <f t="shared" ref="G52:G64" si="61">ROUND(I6,3)</f>
        <v>8.4000000000000005E-2</v>
      </c>
      <c r="H52" t="str">
        <f>_xlfn.CONCAT(A52," &amp; ",B52," &amp; ",C52," &amp; ",D52," &amp; ",E52," &amp; ",F52," &amp; ",G52, " \\")</f>
        <v>Al &amp; -1.378 &amp; 0.137 &amp; -0.616 &amp; 0.113 &amp; 0.108 &amp; 0.084 \\</v>
      </c>
      <c r="I52" t="str">
        <f>_xlfn.CONCAT(B52," &amp; ",C52," &amp; ",D52," &amp; ",E52," &amp; ",F52," &amp; ",G52," \\")</f>
        <v>-1.378 &amp; 0.137 &amp; -0.616 &amp; 0.113 &amp; 0.108 &amp; 0.084 \\</v>
      </c>
    </row>
    <row r="53" spans="1:11" x14ac:dyDescent="0.3">
      <c r="A53" s="7" t="s">
        <v>62</v>
      </c>
      <c r="B53" s="12">
        <f t="shared" ref="B53:C53" si="62">ROUND(B7,3)</f>
        <v>-3.2839999999999998</v>
      </c>
      <c r="C53" s="12">
        <f t="shared" si="62"/>
        <v>0.24099999999999999</v>
      </c>
      <c r="D53" s="12">
        <f t="shared" si="58"/>
        <v>0.35599999999999998</v>
      </c>
      <c r="E53" s="12">
        <f t="shared" si="59"/>
        <v>9.2999999999999999E-2</v>
      </c>
      <c r="F53" s="12">
        <f t="shared" si="60"/>
        <v>-2.1999999999999999E-2</v>
      </c>
      <c r="G53" s="12">
        <f t="shared" si="61"/>
        <v>0.11700000000000001</v>
      </c>
      <c r="H53" t="str">
        <f t="shared" ref="H53:H64" si="63">_xlfn.CONCAT(A53," &amp; ",B53," &amp; ",C53," &amp; ",D53," &amp; ",E53," &amp; ",F53," &amp; ",G53, " \\")</f>
        <v>B &amp; -3.284 &amp; 0.241 &amp; 0.356 &amp; 0.093 &amp; -0.022 &amp; 0.117 \\</v>
      </c>
      <c r="I53" t="str">
        <f t="shared" ref="I53:I64" si="64">_xlfn.CONCAT(B53," &amp; ",C53," &amp; ",D53," &amp; ",E53," &amp; ",F53," &amp; ",G53," \\")</f>
        <v>-3.284 &amp; 0.241 &amp; 0.356 &amp; 0.093 &amp; -0.022 &amp; 0.117 \\</v>
      </c>
    </row>
    <row r="54" spans="1:11" x14ac:dyDescent="0.3">
      <c r="A54" s="7" t="s">
        <v>117</v>
      </c>
      <c r="B54" s="12">
        <f t="shared" ref="B54:C54" si="65">ROUND(B8,3)</f>
        <v>-8.2720000000000002</v>
      </c>
      <c r="C54" s="12">
        <f t="shared" si="65"/>
        <v>0.314</v>
      </c>
      <c r="D54" s="12">
        <f t="shared" si="58"/>
        <v>0.193</v>
      </c>
      <c r="E54" s="12">
        <f t="shared" si="59"/>
        <v>9.2999999999999999E-2</v>
      </c>
      <c r="F54" s="12">
        <f t="shared" si="60"/>
        <v>-3.5000000000000003E-2</v>
      </c>
      <c r="G54" s="12">
        <f t="shared" si="61"/>
        <v>0.105</v>
      </c>
      <c r="H54" t="str">
        <f t="shared" si="63"/>
        <v>Ca &amp; -8.272 &amp; 0.314 &amp; 0.193 &amp; 0.093 &amp; -0.035 &amp; 0.105 \\</v>
      </c>
      <c r="I54" t="str">
        <f t="shared" si="64"/>
        <v>-8.272 &amp; 0.314 &amp; 0.193 &amp; 0.093 &amp; -0.035 &amp; 0.105 \\</v>
      </c>
    </row>
    <row r="55" spans="1:11" x14ac:dyDescent="0.3">
      <c r="A55" s="7" t="s">
        <v>118</v>
      </c>
      <c r="B55" s="12">
        <f t="shared" ref="B55:C55" si="66">ROUND(B9,3)</f>
        <v>-8.5000000000000006E-2</v>
      </c>
      <c r="C55" s="12">
        <f t="shared" si="66"/>
        <v>0.19700000000000001</v>
      </c>
      <c r="D55" s="12">
        <f t="shared" si="58"/>
        <v>7.3999999999999996E-2</v>
      </c>
      <c r="E55" s="12">
        <f t="shared" si="59"/>
        <v>0.182</v>
      </c>
      <c r="F55" s="12">
        <f t="shared" si="60"/>
        <v>-0.26100000000000001</v>
      </c>
      <c r="G55" s="12">
        <f t="shared" si="61"/>
        <v>0.21299999999999999</v>
      </c>
      <c r="H55" t="str">
        <f t="shared" si="63"/>
        <v>Cu &amp; -0.085 &amp; 0.197 &amp; 0.074 &amp; 0.182 &amp; -0.261 &amp; 0.213 \\</v>
      </c>
      <c r="I55" t="str">
        <f t="shared" si="64"/>
        <v>-0.085 &amp; 0.197 &amp; 0.074 &amp; 0.182 &amp; -0.261 &amp; 0.213 \\</v>
      </c>
    </row>
    <row r="56" spans="1:11" x14ac:dyDescent="0.3">
      <c r="A56" s="7" t="s">
        <v>119</v>
      </c>
      <c r="B56" s="12">
        <f t="shared" ref="B56:C56" si="67">ROUND(B10,3)</f>
        <v>-0.61899999999999999</v>
      </c>
      <c r="C56" s="12">
        <f t="shared" si="67"/>
        <v>0.14699999999999999</v>
      </c>
      <c r="D56" s="12">
        <f t="shared" si="58"/>
        <v>-0.29499999999999998</v>
      </c>
      <c r="E56" s="12">
        <f t="shared" si="59"/>
        <v>0.13200000000000001</v>
      </c>
      <c r="F56" s="12">
        <f t="shared" si="60"/>
        <v>0.13800000000000001</v>
      </c>
      <c r="G56" s="12">
        <f t="shared" si="61"/>
        <v>0.108</v>
      </c>
      <c r="H56" t="str">
        <f t="shared" si="63"/>
        <v>Fe &amp; -0.619 &amp; 0.147 &amp; -0.295 &amp; 0.132 &amp; 0.138 &amp; 0.108 \\</v>
      </c>
      <c r="I56" t="str">
        <f t="shared" si="64"/>
        <v>-0.619 &amp; 0.147 &amp; -0.295 &amp; 0.132 &amp; 0.138 &amp; 0.108 \\</v>
      </c>
    </row>
    <row r="57" spans="1:11" x14ac:dyDescent="0.3">
      <c r="A57" s="7" t="s">
        <v>124</v>
      </c>
      <c r="B57" s="12">
        <f t="shared" ref="B57:C57" si="68">ROUND(B11,3)</f>
        <v>-0.58299999999999996</v>
      </c>
      <c r="C57" s="12">
        <f t="shared" si="68"/>
        <v>0.115</v>
      </c>
      <c r="D57" s="12">
        <f t="shared" si="58"/>
        <v>-2.0579999999999998</v>
      </c>
      <c r="E57" s="12">
        <f t="shared" si="59"/>
        <v>0.16</v>
      </c>
      <c r="F57" s="12">
        <f t="shared" si="60"/>
        <v>0.13500000000000001</v>
      </c>
      <c r="G57" s="12">
        <f t="shared" si="61"/>
        <v>8.5000000000000006E-2</v>
      </c>
      <c r="H57" t="str">
        <f t="shared" si="63"/>
        <v>K &amp; -0.583 &amp; 0.115 &amp; -2.058 &amp; 0.16 &amp; 0.135 &amp; 0.085 \\</v>
      </c>
      <c r="I57" t="str">
        <f t="shared" si="64"/>
        <v>-0.583 &amp; 0.115 &amp; -2.058 &amp; 0.16 &amp; 0.135 &amp; 0.085 \\</v>
      </c>
    </row>
    <row r="58" spans="1:11" x14ac:dyDescent="0.3">
      <c r="A58" s="7" t="s">
        <v>120</v>
      </c>
      <c r="B58" s="12">
        <f t="shared" ref="B58:C58" si="69">ROUND(B12,3)</f>
        <v>-0.20399999999999999</v>
      </c>
      <c r="C58" s="12">
        <f t="shared" si="69"/>
        <v>0.11</v>
      </c>
      <c r="D58" s="12">
        <f t="shared" si="58"/>
        <v>-0.86699999999999999</v>
      </c>
      <c r="E58" s="12">
        <f t="shared" si="59"/>
        <v>0.13700000000000001</v>
      </c>
      <c r="F58" s="12">
        <f t="shared" si="60"/>
        <v>0.29699999999999999</v>
      </c>
      <c r="G58" s="12">
        <f t="shared" si="61"/>
        <v>8.4000000000000005E-2</v>
      </c>
      <c r="H58" t="str">
        <f t="shared" si="63"/>
        <v>Mg &amp; -0.204 &amp; 0.11 &amp; -0.867 &amp; 0.137 &amp; 0.297 &amp; 0.084 \\</v>
      </c>
      <c r="I58" t="str">
        <f t="shared" si="64"/>
        <v>-0.204 &amp; 0.11 &amp; -0.867 &amp; 0.137 &amp; 0.297 &amp; 0.084 \\</v>
      </c>
    </row>
    <row r="59" spans="1:11" x14ac:dyDescent="0.3">
      <c r="A59" s="7" t="s">
        <v>121</v>
      </c>
      <c r="B59" s="12">
        <f t="shared" ref="B59:C59" si="70">ROUND(B13,3)</f>
        <v>0.32200000000000001</v>
      </c>
      <c r="C59" s="12">
        <f t="shared" si="70"/>
        <v>9.5000000000000001E-2</v>
      </c>
      <c r="D59" s="12">
        <f t="shared" si="58"/>
        <v>-0.217</v>
      </c>
      <c r="E59" s="12">
        <f t="shared" si="59"/>
        <v>0.127</v>
      </c>
      <c r="F59" s="12">
        <f t="shared" si="60"/>
        <v>0.114</v>
      </c>
      <c r="G59" s="12">
        <f t="shared" si="61"/>
        <v>0.108</v>
      </c>
      <c r="H59" t="str">
        <f t="shared" si="63"/>
        <v>Mn &amp; 0.322 &amp; 0.095 &amp; -0.217 &amp; 0.127 &amp; 0.114 &amp; 0.108 \\</v>
      </c>
      <c r="I59" t="str">
        <f t="shared" si="64"/>
        <v>0.322 &amp; 0.095 &amp; -0.217 &amp; 0.127 &amp; 0.114 &amp; 0.108 \\</v>
      </c>
    </row>
    <row r="60" spans="1:11" x14ac:dyDescent="0.3">
      <c r="A60" s="7" t="s">
        <v>122</v>
      </c>
      <c r="B60" s="12">
        <f t="shared" ref="B60:C60" si="71">ROUND(B14,3)</f>
        <v>-0.44600000000000001</v>
      </c>
      <c r="C60" s="12">
        <f t="shared" si="71"/>
        <v>9.6000000000000002E-2</v>
      </c>
      <c r="D60" s="12">
        <f t="shared" si="58"/>
        <v>-0.52600000000000002</v>
      </c>
      <c r="E60" s="12">
        <f t="shared" si="59"/>
        <v>9.9000000000000005E-2</v>
      </c>
      <c r="F60" s="12">
        <f t="shared" si="60"/>
        <v>-1.7999999999999999E-2</v>
      </c>
      <c r="G60" s="12">
        <f t="shared" si="61"/>
        <v>8.1000000000000003E-2</v>
      </c>
      <c r="H60" t="str">
        <f t="shared" si="63"/>
        <v>N &amp; -0.446 &amp; 0.096 &amp; -0.526 &amp; 0.099 &amp; -0.018 &amp; 0.081 \\</v>
      </c>
      <c r="I60" t="str">
        <f t="shared" si="64"/>
        <v>-0.446 &amp; 0.096 &amp; -0.526 &amp; 0.099 &amp; -0.018 &amp; 0.081 \\</v>
      </c>
    </row>
    <row r="61" spans="1:11" x14ac:dyDescent="0.3">
      <c r="A61" s="7" t="s">
        <v>125</v>
      </c>
      <c r="B61" s="12">
        <f t="shared" ref="B61:C61" si="72">ROUND(B15,3)</f>
        <v>-0.19400000000000001</v>
      </c>
      <c r="C61" s="12">
        <f t="shared" si="72"/>
        <v>8.8999999999999996E-2</v>
      </c>
      <c r="D61" s="12">
        <f t="shared" si="58"/>
        <v>-0.69099999999999995</v>
      </c>
      <c r="E61" s="12">
        <f t="shared" si="59"/>
        <v>0.105</v>
      </c>
      <c r="F61" s="12">
        <f t="shared" si="60"/>
        <v>0.222</v>
      </c>
      <c r="G61" s="12">
        <f t="shared" si="61"/>
        <v>7.0999999999999994E-2</v>
      </c>
      <c r="H61" t="str">
        <f t="shared" si="63"/>
        <v>Na &amp; -0.194 &amp; 0.089 &amp; -0.691 &amp; 0.105 &amp; 0.222 &amp; 0.071 \\</v>
      </c>
      <c r="I61" t="str">
        <f t="shared" si="64"/>
        <v>-0.194 &amp; 0.089 &amp; -0.691 &amp; 0.105 &amp; 0.222 &amp; 0.071 \\</v>
      </c>
    </row>
    <row r="62" spans="1:11" x14ac:dyDescent="0.3">
      <c r="A62" s="7" t="s">
        <v>123</v>
      </c>
      <c r="B62" s="12">
        <f t="shared" ref="B62:C62" si="73">ROUND(B16,3)</f>
        <v>-6.3369999999999997</v>
      </c>
      <c r="C62" s="12">
        <f t="shared" si="73"/>
        <v>0.28999999999999998</v>
      </c>
      <c r="D62" s="12">
        <f t="shared" si="58"/>
        <v>-3.3450000000000002</v>
      </c>
      <c r="E62" s="12">
        <f t="shared" si="59"/>
        <v>0.224</v>
      </c>
      <c r="F62" s="12">
        <f t="shared" si="60"/>
        <v>-1.7999999999999999E-2</v>
      </c>
      <c r="G62" s="12">
        <f t="shared" si="61"/>
        <v>0.108</v>
      </c>
      <c r="H62" t="str">
        <f t="shared" si="63"/>
        <v>P &amp; -6.337 &amp; 0.29 &amp; -3.345 &amp; 0.224 &amp; -0.018 &amp; 0.108 \\</v>
      </c>
      <c r="I62" t="str">
        <f t="shared" si="64"/>
        <v>-6.337 &amp; 0.29 &amp; -3.345 &amp; 0.224 &amp; -0.018 &amp; 0.108 \\</v>
      </c>
    </row>
    <row r="63" spans="1:11" x14ac:dyDescent="0.3">
      <c r="A63" s="7" t="s">
        <v>126</v>
      </c>
      <c r="B63" s="12">
        <f t="shared" ref="B63:C63" si="74">ROUND(B17,3)</f>
        <v>-2.6560000000000001</v>
      </c>
      <c r="C63" s="12">
        <f t="shared" si="74"/>
        <v>0.14399999999999999</v>
      </c>
      <c r="D63" s="12">
        <f t="shared" si="58"/>
        <v>-7.2370000000000001</v>
      </c>
      <c r="E63" s="12">
        <f t="shared" si="59"/>
        <v>0.216</v>
      </c>
      <c r="F63" s="12">
        <f t="shared" si="60"/>
        <v>-0.25700000000000001</v>
      </c>
      <c r="G63" s="12">
        <f t="shared" si="61"/>
        <v>8.4000000000000005E-2</v>
      </c>
      <c r="H63" t="str">
        <f t="shared" si="63"/>
        <v>S &amp; -2.656 &amp; 0.144 &amp; -7.237 &amp; 0.216 &amp; -0.257 &amp; 0.084 \\</v>
      </c>
      <c r="I63" t="str">
        <f t="shared" si="64"/>
        <v>-2.656 &amp; 0.144 &amp; -7.237 &amp; 0.216 &amp; -0.257 &amp; 0.084 \\</v>
      </c>
    </row>
    <row r="64" spans="1:11" x14ac:dyDescent="0.3">
      <c r="A64" s="7" t="s">
        <v>127</v>
      </c>
      <c r="B64" s="12">
        <f t="shared" ref="B64:C64" si="75">ROUND(B18,3)</f>
        <v>-5.2560000000000002</v>
      </c>
      <c r="C64" s="12">
        <f t="shared" si="75"/>
        <v>0.21099999999999999</v>
      </c>
      <c r="D64" s="12">
        <f t="shared" si="58"/>
        <v>-5.5410000000000004</v>
      </c>
      <c r="E64" s="12">
        <f t="shared" si="59"/>
        <v>0.215</v>
      </c>
      <c r="F64" s="12">
        <f t="shared" si="60"/>
        <v>-8.2000000000000003E-2</v>
      </c>
      <c r="G64" s="12">
        <f t="shared" si="61"/>
        <v>8.7999999999999995E-2</v>
      </c>
      <c r="H64" t="str">
        <f t="shared" si="63"/>
        <v>Zn &amp; -5.256 &amp; 0.211 &amp; -5.541 &amp; 0.215 &amp; -0.082 &amp; 0.088 \\</v>
      </c>
      <c r="I64" t="str">
        <f t="shared" si="64"/>
        <v>-5.256 &amp; 0.211 &amp; -5.541 &amp; 0.215 &amp; -0.082 &amp; 0.088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1613-7007-43D1-BF1A-80F2E36F3D3C}">
  <sheetPr>
    <tabColor theme="6"/>
  </sheetPr>
  <dimension ref="A1:C44"/>
  <sheetViews>
    <sheetView workbookViewId="0">
      <selection activeCell="A8" sqref="A8"/>
    </sheetView>
  </sheetViews>
  <sheetFormatPr defaultRowHeight="14.4" x14ac:dyDescent="0.3"/>
  <cols>
    <col min="1" max="1" width="67.77734375" bestFit="1" customWidth="1"/>
    <col min="2" max="2" width="56.21875" bestFit="1" customWidth="1"/>
  </cols>
  <sheetData>
    <row r="1" spans="1:3" x14ac:dyDescent="0.3">
      <c r="A1" t="s">
        <v>227</v>
      </c>
    </row>
    <row r="2" spans="1:3" x14ac:dyDescent="0.3">
      <c r="A2" t="s">
        <v>214</v>
      </c>
      <c r="B2" t="s">
        <v>201</v>
      </c>
      <c r="C2" t="str">
        <f>A2&amp;B2</f>
        <v>Al &amp; 0.287 &amp; 0.076 &amp; 0.453 &amp; 0.066 &amp; 0.483 &amp; 0.064 &amp; 0.565 &amp; 0.059 &amp; -1.378 &amp; 0.137 &amp; -0.162 &amp; 0.096 &amp; -0.616 &amp; 0.113 &amp; 0.108 &amp; 0.084 \\</v>
      </c>
    </row>
    <row r="3" spans="1:3" x14ac:dyDescent="0.3">
      <c r="A3" t="s">
        <v>215</v>
      </c>
      <c r="B3" t="s">
        <v>209</v>
      </c>
      <c r="C3" t="str">
        <f t="shared" ref="C3:C14" si="0">A3&amp;B3</f>
        <v>B &amp; 0.583 &amp; 0.068 &amp; 0.592 &amp; 0.067 &amp; 0.586 &amp; 0.067 &amp; 0.615 &amp; 0.065 &amp; -3.284 &amp; 0.241 &amp; 0.098 &amp; 0.11 &amp; 0.356 &amp; 0.093 &amp; -0.022 &amp; 0.117 \\</v>
      </c>
    </row>
    <row r="4" spans="1:3" x14ac:dyDescent="0.3">
      <c r="A4" t="s">
        <v>216</v>
      </c>
      <c r="B4" t="s">
        <v>202</v>
      </c>
      <c r="C4" t="str">
        <f t="shared" si="0"/>
        <v>Ca &amp; 0.332 &amp; 0.09 &amp; 0.409 &amp; 0.084 &amp; 0.399 &amp; 0.085 &amp; 0.51 &amp; 0.077 &amp; -8.272 &amp; 0.314 &amp; -0.412 &amp; 0.123 &amp; 0.193 &amp; 0.093 &amp; -0.035 &amp; 0.105 \\</v>
      </c>
    </row>
    <row r="5" spans="1:3" x14ac:dyDescent="0.3">
      <c r="A5" t="s">
        <v>217</v>
      </c>
      <c r="B5" t="s">
        <v>203</v>
      </c>
      <c r="C5" t="str">
        <f t="shared" si="0"/>
        <v>Cu &amp; 0.339 &amp; 0.111 &amp; 0.244 &amp; 0.119 &amp; 0.192 &amp; 0.123 &amp; 0.265 &amp; 0.117 &amp; -0.085 &amp; 0.197 &amp; -0.595 &amp; 0.239 &amp; 0.074 &amp; 0.182 &amp; -0.261 &amp; 0.213 \\</v>
      </c>
    </row>
    <row r="6" spans="1:3" x14ac:dyDescent="0.3">
      <c r="A6" t="s">
        <v>218</v>
      </c>
      <c r="B6" t="s">
        <v>204</v>
      </c>
      <c r="C6" t="str">
        <f t="shared" si="0"/>
        <v>Fe &amp; 0.152 &amp; 0.105 &amp; 0.264 &amp; 0.098 &amp; 0.216 &amp; 0.101 &amp; 0.295 &amp; 0.096 &amp; -0.619 &amp; 0.147 &amp; -0.447 &amp; 0.139 &amp; -0.295 &amp; 0.132 &amp; 0.138 &amp; 0.108 \\</v>
      </c>
    </row>
    <row r="7" spans="1:3" x14ac:dyDescent="0.3">
      <c r="A7" t="s">
        <v>219</v>
      </c>
      <c r="B7" t="s">
        <v>205</v>
      </c>
      <c r="C7" t="str">
        <f t="shared" si="0"/>
        <v>K &amp; 0.499 &amp; 0.077 &amp; 0.526 &amp; 0.075 &amp; 0.567 &amp; 0.072 &amp; 0.558 &amp; 0.073 &amp; -0.583 &amp; 0.115 &amp; 0.199 &amp; 0.082 &amp; -2.058 &amp; 0.16 &amp; 0.135 &amp; 0.085 \\</v>
      </c>
    </row>
    <row r="8" spans="1:3" x14ac:dyDescent="0.3">
      <c r="A8" t="s">
        <v>220</v>
      </c>
      <c r="B8" t="s">
        <v>206</v>
      </c>
      <c r="C8" t="str">
        <f t="shared" si="0"/>
        <v>Mg &amp; 0.473 &amp; 0.095 &amp; 0.494 &amp; 0.093 &amp; 0.513 &amp; 0.092 &amp; 0.51 &amp; 0.092 &amp; -0.204 &amp; 0.11 &amp; 0.387 &amp; 0.078 &amp; -0.867 &amp; 0.137 &amp; 0.297 &amp; 0.084 \\</v>
      </c>
    </row>
    <row r="9" spans="1:3" x14ac:dyDescent="0.3">
      <c r="A9" t="s">
        <v>221</v>
      </c>
      <c r="B9" t="s">
        <v>207</v>
      </c>
      <c r="C9" t="str">
        <f t="shared" si="0"/>
        <v>Mn &amp; 0.496 &amp; 0.085 &amp; 0.46 &amp; 0.088 &amp; 0.3 &amp; 0.1 &amp; 0.302 &amp; 0.1 &amp; 0.322 &amp; 0.095 &amp; -0.137 &amp; 0.123 &amp; -0.217 &amp; 0.127 &amp; 0.114 &amp; 0.108 \\</v>
      </c>
    </row>
    <row r="10" spans="1:3" x14ac:dyDescent="0.3">
      <c r="A10" t="s">
        <v>222</v>
      </c>
      <c r="B10" t="s">
        <v>208</v>
      </c>
      <c r="C10" t="str">
        <f t="shared" si="0"/>
        <v>N &amp; 0.46 &amp; 0.073 &amp; 0.339 &amp; 0.081 &amp; 0.321 &amp; 0.082 &amp; 0.453 &amp; 0.074 &amp; -0.446 &amp; 0.096 &amp; -2.425 &amp; 0.148 &amp; -0.526 &amp; 0.099 &amp; -0.018 &amp; 0.081 \\</v>
      </c>
    </row>
    <row r="11" spans="1:3" x14ac:dyDescent="0.3">
      <c r="A11" t="s">
        <v>223</v>
      </c>
      <c r="B11" t="s">
        <v>210</v>
      </c>
      <c r="C11" t="str">
        <f t="shared" si="0"/>
        <v>Na &amp; 0.281 &amp; 0.076 &amp; 0.238 &amp; 0.079 &amp; 0.27 &amp; 0.077 &amp; 0.365 &amp; 0.072 &amp; -0.194 &amp; 0.089 &amp; 0.071 &amp; 0.078 &amp; -0.691 &amp; 0.105 &amp; 0.222 &amp; 0.071 \\</v>
      </c>
    </row>
    <row r="12" spans="1:3" x14ac:dyDescent="0.3">
      <c r="A12" t="s">
        <v>224</v>
      </c>
      <c r="B12" t="s">
        <v>211</v>
      </c>
      <c r="C12" t="str">
        <f t="shared" si="0"/>
        <v>P &amp; 0.423 &amp; 0.086 &amp; 0.401 &amp; 0.088 &amp; 0.404 &amp; 0.088 &amp; 0.497 &amp; 0.081 &amp; -6.337 &amp; 0.29 &amp; -0.811 &amp; 0.144 &amp; -3.345 &amp; 0.224 &amp; -0.018 &amp; 0.108 \\</v>
      </c>
    </row>
    <row r="13" spans="1:3" x14ac:dyDescent="0.3">
      <c r="A13" t="s">
        <v>225</v>
      </c>
      <c r="B13" t="s">
        <v>212</v>
      </c>
      <c r="C13" t="str">
        <f t="shared" si="0"/>
        <v>S &amp; 0.231 &amp; 0.095 &amp; 0.217 &amp; 0.096 &amp; 0.292 &amp; 0.091 &amp; 0.274 &amp; 0.092 &amp; -2.656 &amp; 0.144 &amp; -0.983 &amp; 0.106 &amp; -7.237 &amp; 0.216 &amp; -0.257 &amp; 0.084 \\</v>
      </c>
    </row>
    <row r="14" spans="1:3" x14ac:dyDescent="0.3">
      <c r="A14" t="s">
        <v>226</v>
      </c>
      <c r="B14" t="s">
        <v>213</v>
      </c>
      <c r="C14" t="str">
        <f t="shared" si="0"/>
        <v>Zn &amp; 0.253 &amp; 0.092 &amp; 0.229 &amp; 0.094 &amp; 0.188 &amp; 0.096 &amp; 0.286 &amp; 0.09 &amp; -5.256 &amp; 0.211 &amp; 0.088 &amp; 0.08 &amp; -5.541 &amp; 0.215 &amp; -0.082 &amp; 0.088 \\</v>
      </c>
    </row>
    <row r="16" spans="1:3" x14ac:dyDescent="0.3">
      <c r="A16" t="s">
        <v>228</v>
      </c>
    </row>
    <row r="17" spans="1:3" x14ac:dyDescent="0.3">
      <c r="A17" t="s">
        <v>214</v>
      </c>
      <c r="C17" t="s">
        <v>231</v>
      </c>
    </row>
    <row r="18" spans="1:3" x14ac:dyDescent="0.3">
      <c r="A18" t="s">
        <v>215</v>
      </c>
      <c r="C18" t="s">
        <v>232</v>
      </c>
    </row>
    <row r="19" spans="1:3" x14ac:dyDescent="0.3">
      <c r="A19" t="s">
        <v>216</v>
      </c>
      <c r="C19" t="s">
        <v>233</v>
      </c>
    </row>
    <row r="20" spans="1:3" x14ac:dyDescent="0.3">
      <c r="A20" t="s">
        <v>217</v>
      </c>
      <c r="C20" t="s">
        <v>234</v>
      </c>
    </row>
    <row r="21" spans="1:3" x14ac:dyDescent="0.3">
      <c r="A21" t="s">
        <v>218</v>
      </c>
      <c r="C21" t="s">
        <v>235</v>
      </c>
    </row>
    <row r="22" spans="1:3" x14ac:dyDescent="0.3">
      <c r="A22" t="s">
        <v>219</v>
      </c>
      <c r="C22" t="s">
        <v>236</v>
      </c>
    </row>
    <row r="23" spans="1:3" x14ac:dyDescent="0.3">
      <c r="A23" t="s">
        <v>220</v>
      </c>
      <c r="C23" t="s">
        <v>237</v>
      </c>
    </row>
    <row r="24" spans="1:3" x14ac:dyDescent="0.3">
      <c r="A24" t="s">
        <v>221</v>
      </c>
      <c r="C24" t="s">
        <v>238</v>
      </c>
    </row>
    <row r="25" spans="1:3" x14ac:dyDescent="0.3">
      <c r="A25" t="s">
        <v>222</v>
      </c>
      <c r="C25" t="s">
        <v>239</v>
      </c>
    </row>
    <row r="26" spans="1:3" x14ac:dyDescent="0.3">
      <c r="A26" t="s">
        <v>223</v>
      </c>
      <c r="C26" t="s">
        <v>240</v>
      </c>
    </row>
    <row r="27" spans="1:3" x14ac:dyDescent="0.3">
      <c r="A27" t="s">
        <v>224</v>
      </c>
      <c r="C27" t="s">
        <v>241</v>
      </c>
    </row>
    <row r="28" spans="1:3" x14ac:dyDescent="0.3">
      <c r="A28" t="s">
        <v>225</v>
      </c>
      <c r="C28" t="s">
        <v>242</v>
      </c>
    </row>
    <row r="29" spans="1:3" x14ac:dyDescent="0.3">
      <c r="A29" t="s">
        <v>226</v>
      </c>
      <c r="C29" t="s">
        <v>243</v>
      </c>
    </row>
    <row r="31" spans="1:3" x14ac:dyDescent="0.3">
      <c r="A31" t="s">
        <v>246</v>
      </c>
    </row>
    <row r="32" spans="1:3" x14ac:dyDescent="0.3">
      <c r="A32" t="s">
        <v>247</v>
      </c>
      <c r="B32" t="s">
        <v>260</v>
      </c>
      <c r="C32" t="str">
        <f>_xlfn.CONCAT(A32:B32)</f>
        <v>Al &amp; 0.287 &amp; 0.076 &amp; 0.483 &amp; 0.064 &amp; 0.565 &amp; 0.059 &amp; -1.378 &amp; 0.137 &amp; -0.616 &amp; 0.113 &amp; 0.108 &amp; 0.084 \\</v>
      </c>
    </row>
    <row r="33" spans="1:3" x14ac:dyDescent="0.3">
      <c r="A33" t="s">
        <v>248</v>
      </c>
      <c r="B33" t="s">
        <v>261</v>
      </c>
      <c r="C33" t="str">
        <f t="shared" ref="C33:C44" si="1">_xlfn.CONCAT(A33:B33)</f>
        <v>B &amp; 0.583 &amp; 0.068 &amp; 0.586 &amp; 0.067 &amp; 0.615 &amp; 0.065 &amp; -3.284 &amp; 0.241 &amp; 0.356 &amp; 0.093 &amp; -0.022 &amp; 0.117 \\</v>
      </c>
    </row>
    <row r="34" spans="1:3" x14ac:dyDescent="0.3">
      <c r="A34" t="s">
        <v>249</v>
      </c>
      <c r="B34" t="s">
        <v>262</v>
      </c>
      <c r="C34" t="str">
        <f t="shared" si="1"/>
        <v>Ca &amp; 0.332 &amp; 0.09 &amp; 0.399 &amp; 0.085 &amp; 0.51 &amp; 0.077 &amp; -8.272 &amp; 0.314 &amp; 0.193 &amp; 0.093 &amp; -0.035 &amp; 0.105 \\</v>
      </c>
    </row>
    <row r="35" spans="1:3" x14ac:dyDescent="0.3">
      <c r="A35" t="s">
        <v>250</v>
      </c>
      <c r="B35" t="s">
        <v>263</v>
      </c>
      <c r="C35" t="str">
        <f t="shared" si="1"/>
        <v>Cu &amp; 0.339 &amp; 0.111 &amp; 0.192 &amp; 0.123 &amp; 0.265 &amp; 0.117 &amp; -0.085 &amp; 0.197 &amp; 0.074 &amp; 0.182 &amp; -0.261 &amp; 0.213 \\</v>
      </c>
    </row>
    <row r="36" spans="1:3" x14ac:dyDescent="0.3">
      <c r="A36" t="s">
        <v>251</v>
      </c>
      <c r="B36" t="s">
        <v>264</v>
      </c>
      <c r="C36" t="str">
        <f t="shared" si="1"/>
        <v>Fe &amp; 0.152 &amp; 0.105 &amp; 0.216 &amp; 0.101 &amp; 0.295 &amp; 0.096 &amp; -0.619 &amp; 0.147 &amp; -0.295 &amp; 0.132 &amp; 0.138 &amp; 0.108 \\</v>
      </c>
    </row>
    <row r="37" spans="1:3" x14ac:dyDescent="0.3">
      <c r="A37" t="s">
        <v>252</v>
      </c>
      <c r="B37" t="s">
        <v>265</v>
      </c>
      <c r="C37" t="str">
        <f t="shared" si="1"/>
        <v>K &amp; 0.499 &amp; 0.077 &amp; 0.567 &amp; 0.072 &amp; 0.558 &amp; 0.073 &amp; -0.583 &amp; 0.115 &amp; -2.058 &amp; 0.16 &amp; 0.135 &amp; 0.085 \\</v>
      </c>
    </row>
    <row r="38" spans="1:3" x14ac:dyDescent="0.3">
      <c r="A38" t="s">
        <v>253</v>
      </c>
      <c r="B38" t="s">
        <v>266</v>
      </c>
      <c r="C38" t="str">
        <f t="shared" si="1"/>
        <v>Mg &amp; 0.473 &amp; 0.095 &amp; 0.513 &amp; 0.092 &amp; 0.51 &amp; 0.092 &amp; -0.204 &amp; 0.11 &amp; -0.867 &amp; 0.137 &amp; 0.297 &amp; 0.084 \\</v>
      </c>
    </row>
    <row r="39" spans="1:3" x14ac:dyDescent="0.3">
      <c r="A39" t="s">
        <v>254</v>
      </c>
      <c r="B39" t="s">
        <v>267</v>
      </c>
      <c r="C39" t="str">
        <f t="shared" si="1"/>
        <v>Mn &amp; 0.496 &amp; 0.085 &amp; 0.3 &amp; 0.1 &amp; 0.302 &amp; 0.1 &amp; 0.322 &amp; 0.095 &amp; -0.217 &amp; 0.127 &amp; 0.114 &amp; 0.108 \\</v>
      </c>
    </row>
    <row r="40" spans="1:3" x14ac:dyDescent="0.3">
      <c r="A40" t="s">
        <v>255</v>
      </c>
      <c r="B40" t="s">
        <v>268</v>
      </c>
      <c r="C40" t="str">
        <f t="shared" si="1"/>
        <v>N &amp; 0.46 &amp; 0.073 &amp; 0.321 &amp; 0.082 &amp; 0.453 &amp; 0.074 &amp; -0.446 &amp; 0.096 &amp; -0.526 &amp; 0.099 &amp; -0.018 &amp; 0.081 \\</v>
      </c>
    </row>
    <row r="41" spans="1:3" x14ac:dyDescent="0.3">
      <c r="A41" t="s">
        <v>256</v>
      </c>
      <c r="B41" t="s">
        <v>269</v>
      </c>
      <c r="C41" t="str">
        <f t="shared" si="1"/>
        <v>Na &amp; 0.281 &amp; 0.076 &amp; 0.27 &amp; 0.077 &amp; 0.365 &amp; 0.072 &amp; -0.194 &amp; 0.089 &amp; -0.691 &amp; 0.105 &amp; 0.222 &amp; 0.071 \\</v>
      </c>
    </row>
    <row r="42" spans="1:3" x14ac:dyDescent="0.3">
      <c r="A42" t="s">
        <v>257</v>
      </c>
      <c r="B42" t="s">
        <v>270</v>
      </c>
      <c r="C42" t="str">
        <f t="shared" si="1"/>
        <v>P &amp; 0.423 &amp; 0.086 &amp; 0.404 &amp; 0.088 &amp; 0.497 &amp; 0.081 &amp; -6.337 &amp; 0.29 &amp; -3.345 &amp; 0.224 &amp; -0.018 &amp; 0.108 \\</v>
      </c>
    </row>
    <row r="43" spans="1:3" x14ac:dyDescent="0.3">
      <c r="A43" t="s">
        <v>258</v>
      </c>
      <c r="B43" t="s">
        <v>271</v>
      </c>
      <c r="C43" t="str">
        <f t="shared" si="1"/>
        <v>S &amp; 0.231 &amp; 0.095 &amp; 0.292 &amp; 0.091 &amp; 0.274 &amp; 0.092 &amp; -2.656 &amp; 0.144 &amp; -7.237 &amp; 0.216 &amp; -0.257 &amp; 0.084 \\</v>
      </c>
    </row>
    <row r="44" spans="1:3" x14ac:dyDescent="0.3">
      <c r="A44" t="s">
        <v>259</v>
      </c>
      <c r="B44" t="s">
        <v>272</v>
      </c>
      <c r="C44" t="str">
        <f t="shared" si="1"/>
        <v>Zn &amp; 0.253 &amp; 0.092 &amp; 0.188 &amp; 0.096 &amp; 0.286 &amp; 0.09 &amp; -5.256 &amp; 0.211 &amp; -5.541 &amp; 0.215 &amp; -0.082 &amp; 0.088 \\</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97E32-4A82-462B-A518-8FB27DF416ED}">
  <dimension ref="A1:M22"/>
  <sheetViews>
    <sheetView workbookViewId="0">
      <selection activeCell="M13" sqref="M13:M22"/>
    </sheetView>
  </sheetViews>
  <sheetFormatPr defaultRowHeight="14.4" x14ac:dyDescent="0.3"/>
  <sheetData>
    <row r="1" spans="1:13" x14ac:dyDescent="0.3">
      <c r="B1" t="s">
        <v>111</v>
      </c>
      <c r="C1" t="s">
        <v>111</v>
      </c>
      <c r="D1" t="s">
        <v>112</v>
      </c>
      <c r="E1" t="s">
        <v>112</v>
      </c>
      <c r="G1">
        <f>A1</f>
        <v>0</v>
      </c>
      <c r="H1" t="str">
        <f t="shared" ref="H1:K1" si="0">B1</f>
        <v>Dried</v>
      </c>
      <c r="I1" t="str">
        <f t="shared" si="0"/>
        <v>Dried</v>
      </c>
      <c r="J1" t="str">
        <f t="shared" si="0"/>
        <v>Fresh</v>
      </c>
      <c r="K1" t="str">
        <f t="shared" si="0"/>
        <v>Fresh</v>
      </c>
      <c r="M1" t="str">
        <f>_xlfn.TEXTJOIN(" &amp; ",FALSE,G1:K1)</f>
        <v>0 &amp; Dried &amp; Dried &amp; Fresh &amp; Fresh</v>
      </c>
    </row>
    <row r="2" spans="1:13" x14ac:dyDescent="0.3">
      <c r="B2" t="s">
        <v>82</v>
      </c>
      <c r="C2" t="s">
        <v>84</v>
      </c>
      <c r="D2" t="s">
        <v>82</v>
      </c>
      <c r="E2" t="s">
        <v>84</v>
      </c>
      <c r="G2">
        <f t="shared" ref="G2:G7" si="1">A2</f>
        <v>0</v>
      </c>
      <c r="H2" t="str">
        <f t="shared" ref="H2" si="2">B2</f>
        <v>r2</v>
      </c>
      <c r="I2" t="str">
        <f t="shared" ref="I2" si="3">C2</f>
        <v>rmse</v>
      </c>
      <c r="J2" t="str">
        <f t="shared" ref="J2" si="4">D2</f>
        <v>r2</v>
      </c>
      <c r="K2" t="str">
        <f t="shared" ref="K2" si="5">E2</f>
        <v>rmse</v>
      </c>
      <c r="M2" t="str">
        <f t="shared" ref="M2" si="6">_xlfn.TEXTJOIN(" &amp; ",FALSE,G2:K2)</f>
        <v>0 &amp; r2 &amp; rmse &amp; r2 &amp; rmse</v>
      </c>
    </row>
    <row r="3" spans="1:13" x14ac:dyDescent="0.3">
      <c r="A3" t="s">
        <v>110</v>
      </c>
      <c r="B3">
        <v>0.36990769230769199</v>
      </c>
      <c r="C3">
        <v>8.69307692307692E-2</v>
      </c>
      <c r="D3">
        <v>-2.2301615384615299</v>
      </c>
      <c r="E3">
        <v>0.16803076923076901</v>
      </c>
      <c r="G3" t="str">
        <f t="shared" si="1"/>
        <v>MLR</v>
      </c>
      <c r="H3">
        <f>ROUND(B3,3)</f>
        <v>0.37</v>
      </c>
      <c r="I3">
        <f t="shared" ref="I3:K7" si="7">ROUND(C3,4)</f>
        <v>8.6900000000000005E-2</v>
      </c>
      <c r="J3">
        <f>ROUND(D3,3)</f>
        <v>-2.23</v>
      </c>
      <c r="K3">
        <f t="shared" si="7"/>
        <v>0.16800000000000001</v>
      </c>
      <c r="M3" t="str">
        <f>_xlfn.TEXTJOIN(" &amp; ",FALSE,G3:K3) &amp; " \\"</f>
        <v>MLR &amp; 0.37 &amp; 0.0869 &amp; -2.23 &amp; 0.168 \\</v>
      </c>
    </row>
    <row r="4" spans="1:13" x14ac:dyDescent="0.3">
      <c r="A4" t="s">
        <v>167</v>
      </c>
      <c r="B4">
        <v>0.37435384615384598</v>
      </c>
      <c r="C4">
        <v>8.6784615384615293E-2</v>
      </c>
      <c r="D4">
        <v>-0.39442307692307599</v>
      </c>
      <c r="E4">
        <v>0.11891538461538401</v>
      </c>
      <c r="G4" t="str">
        <f t="shared" si="1"/>
        <v>MTL</v>
      </c>
      <c r="H4">
        <f t="shared" ref="H4:H7" si="8">ROUND(B4,3)</f>
        <v>0.374</v>
      </c>
      <c r="I4">
        <f t="shared" si="7"/>
        <v>8.6800000000000002E-2</v>
      </c>
      <c r="J4">
        <f t="shared" ref="J4:J7" si="9">ROUND(D4,3)</f>
        <v>-0.39400000000000002</v>
      </c>
      <c r="K4">
        <f t="shared" si="7"/>
        <v>0.11890000000000001</v>
      </c>
      <c r="M4" t="str">
        <f t="shared" ref="M4:M7" si="10">_xlfn.TEXTJOIN(" &amp; ",FALSE,G4:K4) &amp; " \\"</f>
        <v>MTL &amp; 0.374 &amp; 0.0868 &amp; -0.394 &amp; 0.1189 \\</v>
      </c>
    </row>
    <row r="5" spans="1:13" x14ac:dyDescent="0.3">
      <c r="A5" t="s">
        <v>166</v>
      </c>
      <c r="B5">
        <v>0.37435384615384598</v>
      </c>
      <c r="C5">
        <v>8.6784615384615293E-2</v>
      </c>
      <c r="D5">
        <v>-0.39442307692307599</v>
      </c>
      <c r="E5">
        <v>0.11891538461538401</v>
      </c>
      <c r="G5" t="str">
        <f t="shared" si="1"/>
        <v>MTEN</v>
      </c>
      <c r="H5">
        <f t="shared" si="8"/>
        <v>0.374</v>
      </c>
      <c r="I5">
        <f t="shared" si="7"/>
        <v>8.6800000000000002E-2</v>
      </c>
      <c r="J5">
        <f t="shared" si="9"/>
        <v>-0.39400000000000002</v>
      </c>
      <c r="K5">
        <f t="shared" si="7"/>
        <v>0.11890000000000001</v>
      </c>
      <c r="M5" t="str">
        <f t="shared" si="10"/>
        <v>MTEN &amp; 0.374 &amp; 0.0868 &amp; -0.394 &amp; 0.1189 \\</v>
      </c>
    </row>
    <row r="6" spans="1:13" x14ac:dyDescent="0.3">
      <c r="A6" t="s">
        <v>113</v>
      </c>
      <c r="B6">
        <v>0.3639</v>
      </c>
      <c r="C6">
        <v>8.7615384615384595E-2</v>
      </c>
      <c r="D6">
        <v>-1.59786153846153</v>
      </c>
      <c r="E6">
        <v>0.145715384615384</v>
      </c>
      <c r="G6" t="str">
        <f t="shared" si="1"/>
        <v>PLS</v>
      </c>
      <c r="H6">
        <f t="shared" si="8"/>
        <v>0.36399999999999999</v>
      </c>
      <c r="I6">
        <f t="shared" si="7"/>
        <v>8.7599999999999997E-2</v>
      </c>
      <c r="J6">
        <f t="shared" si="9"/>
        <v>-1.5980000000000001</v>
      </c>
      <c r="K6">
        <f t="shared" si="7"/>
        <v>0.1457</v>
      </c>
      <c r="M6" t="str">
        <f t="shared" si="10"/>
        <v>PLS &amp; 0.364 &amp; 0.0876 &amp; -1.598 &amp; 0.1457 \\</v>
      </c>
    </row>
    <row r="7" spans="1:13" x14ac:dyDescent="0.3">
      <c r="A7" t="s">
        <v>165</v>
      </c>
      <c r="B7">
        <v>0.42269230769230698</v>
      </c>
      <c r="C7">
        <v>8.3638461538461495E-2</v>
      </c>
      <c r="D7">
        <v>2.4715384615384601E-2</v>
      </c>
      <c r="E7">
        <v>0.102707692307692</v>
      </c>
      <c r="G7" t="str">
        <f t="shared" si="1"/>
        <v>RF</v>
      </c>
      <c r="H7">
        <f t="shared" si="8"/>
        <v>0.42299999999999999</v>
      </c>
      <c r="I7">
        <f t="shared" si="7"/>
        <v>8.3599999999999994E-2</v>
      </c>
      <c r="J7">
        <f t="shared" si="9"/>
        <v>2.5000000000000001E-2</v>
      </c>
      <c r="K7">
        <f t="shared" si="7"/>
        <v>0.1027</v>
      </c>
      <c r="M7" t="str">
        <f t="shared" si="10"/>
        <v>RF &amp; 0.423 &amp; 0.0836 &amp; 0.025 &amp; 0.1027 \\</v>
      </c>
    </row>
    <row r="14" spans="1:13" x14ac:dyDescent="0.3">
      <c r="M14" t="s">
        <v>290</v>
      </c>
    </row>
    <row r="15" spans="1:13" x14ac:dyDescent="0.3">
      <c r="M15" t="s">
        <v>291</v>
      </c>
    </row>
    <row r="16" spans="1:13" x14ac:dyDescent="0.3">
      <c r="M16" t="s">
        <v>292</v>
      </c>
    </row>
    <row r="17" spans="13:13" x14ac:dyDescent="0.3">
      <c r="M17" t="s">
        <v>293</v>
      </c>
    </row>
    <row r="19" spans="13:13" x14ac:dyDescent="0.3">
      <c r="M19" t="s">
        <v>294</v>
      </c>
    </row>
    <row r="20" spans="13:13" x14ac:dyDescent="0.3">
      <c r="M20" t="s">
        <v>295</v>
      </c>
    </row>
    <row r="21" spans="13:13" x14ac:dyDescent="0.3">
      <c r="M21" t="s">
        <v>296</v>
      </c>
    </row>
    <row r="22" spans="13:13" x14ac:dyDescent="0.3">
      <c r="M22" t="s">
        <v>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42B7-1E82-4F96-BA8D-EFDC29EBECFB}">
  <sheetPr>
    <tabColor theme="5"/>
  </sheetPr>
  <dimension ref="A1:N80"/>
  <sheetViews>
    <sheetView workbookViewId="0">
      <pane xSplit="2" ySplit="3" topLeftCell="C25" activePane="bottomRight" state="frozen"/>
      <selection activeCell="R180" sqref="R180:R188"/>
      <selection pane="topRight" activeCell="R180" sqref="R180:R188"/>
      <selection pane="bottomLeft" activeCell="R180" sqref="R180:R188"/>
      <selection pane="bottomRight" activeCell="R180" sqref="R180:R188"/>
    </sheetView>
  </sheetViews>
  <sheetFormatPr defaultRowHeight="14.4" x14ac:dyDescent="0.3"/>
  <cols>
    <col min="1" max="1" width="3" bestFit="1" customWidth="1"/>
    <col min="8" max="8" width="10.6640625" customWidth="1"/>
    <col min="9" max="9" width="14" customWidth="1"/>
    <col min="12" max="12" width="17" customWidth="1"/>
  </cols>
  <sheetData>
    <row r="1" spans="1:13" x14ac:dyDescent="0.3">
      <c r="A1" s="14"/>
      <c r="B1" s="13" t="s">
        <v>5</v>
      </c>
      <c r="C1" s="13" t="s">
        <v>6</v>
      </c>
      <c r="D1" s="13" t="s">
        <v>16</v>
      </c>
      <c r="E1" s="13" t="s">
        <v>9</v>
      </c>
      <c r="F1" s="13"/>
      <c r="G1" s="13"/>
      <c r="H1" s="13"/>
      <c r="I1" s="13"/>
      <c r="J1" s="13" t="s">
        <v>3</v>
      </c>
      <c r="K1" s="13"/>
      <c r="L1" s="3" t="s">
        <v>28</v>
      </c>
      <c r="M1" s="13" t="s">
        <v>14</v>
      </c>
    </row>
    <row r="2" spans="1:13" x14ac:dyDescent="0.3">
      <c r="A2" s="14"/>
      <c r="B2" s="13"/>
      <c r="C2" s="13"/>
      <c r="D2" s="13"/>
      <c r="E2" s="13" t="s">
        <v>12</v>
      </c>
      <c r="F2" s="13"/>
      <c r="G2" s="13"/>
      <c r="H2" s="13" t="s">
        <v>17</v>
      </c>
      <c r="I2" s="13"/>
      <c r="J2" s="13" t="s">
        <v>10</v>
      </c>
      <c r="K2" s="13" t="s">
        <v>11</v>
      </c>
      <c r="L2" s="13" t="s">
        <v>29</v>
      </c>
      <c r="M2" s="13"/>
    </row>
    <row r="3" spans="1:13" x14ac:dyDescent="0.3">
      <c r="A3" s="14"/>
      <c r="B3" s="13"/>
      <c r="C3" s="13"/>
      <c r="D3" s="13"/>
      <c r="E3" s="1" t="s">
        <v>4</v>
      </c>
      <c r="F3" s="1" t="s">
        <v>7</v>
      </c>
      <c r="G3" s="1" t="s">
        <v>8</v>
      </c>
      <c r="H3" s="1" t="s">
        <v>18</v>
      </c>
      <c r="I3" s="1" t="s">
        <v>19</v>
      </c>
      <c r="J3" s="13"/>
      <c r="K3" s="13"/>
      <c r="L3" s="13"/>
      <c r="M3" s="13"/>
    </row>
    <row r="4" spans="1:13" x14ac:dyDescent="0.3">
      <c r="A4">
        <v>1</v>
      </c>
      <c r="B4" s="4" t="s">
        <v>15</v>
      </c>
      <c r="C4" s="4" t="s">
        <v>13</v>
      </c>
      <c r="D4" s="4" t="s">
        <v>13</v>
      </c>
      <c r="E4" s="4" t="s">
        <v>13</v>
      </c>
      <c r="F4" s="4" t="s">
        <v>13</v>
      </c>
      <c r="G4" s="4" t="s">
        <v>13</v>
      </c>
      <c r="H4" s="4" t="s">
        <v>13</v>
      </c>
      <c r="I4" s="4" t="s">
        <v>13</v>
      </c>
      <c r="J4" s="4" t="s">
        <v>13</v>
      </c>
      <c r="K4" s="4" t="s">
        <v>13</v>
      </c>
    </row>
    <row r="5" spans="1:13" x14ac:dyDescent="0.3">
      <c r="A5">
        <v>2</v>
      </c>
      <c r="B5" s="4" t="s">
        <v>15</v>
      </c>
      <c r="C5" s="4" t="s">
        <v>0</v>
      </c>
      <c r="D5" s="4" t="s">
        <v>13</v>
      </c>
      <c r="E5" s="4" t="s">
        <v>13</v>
      </c>
      <c r="F5" s="4" t="s">
        <v>13</v>
      </c>
      <c r="G5" s="4" t="s">
        <v>13</v>
      </c>
      <c r="H5" s="4" t="s">
        <v>13</v>
      </c>
      <c r="I5" s="4" t="s">
        <v>13</v>
      </c>
      <c r="J5" s="4" t="s">
        <v>13</v>
      </c>
      <c r="K5" s="4" t="s">
        <v>13</v>
      </c>
    </row>
    <row r="6" spans="1:13" x14ac:dyDescent="0.3">
      <c r="A6">
        <v>3</v>
      </c>
      <c r="B6" s="4" t="s">
        <v>15</v>
      </c>
      <c r="C6" s="4" t="s">
        <v>1</v>
      </c>
      <c r="D6" s="4" t="s">
        <v>13</v>
      </c>
      <c r="E6" s="4" t="s">
        <v>13</v>
      </c>
      <c r="F6" s="4" t="s">
        <v>13</v>
      </c>
      <c r="G6" s="4" t="s">
        <v>13</v>
      </c>
      <c r="H6" s="4" t="s">
        <v>13</v>
      </c>
      <c r="I6" s="4" t="s">
        <v>13</v>
      </c>
      <c r="J6" s="4" t="s">
        <v>13</v>
      </c>
      <c r="K6" s="4" t="s">
        <v>13</v>
      </c>
    </row>
    <row r="7" spans="1:13" x14ac:dyDescent="0.3">
      <c r="A7">
        <v>4</v>
      </c>
      <c r="B7" s="4" t="s">
        <v>15</v>
      </c>
      <c r="C7" s="4" t="s">
        <v>2</v>
      </c>
      <c r="D7" s="4" t="s">
        <v>13</v>
      </c>
      <c r="E7" s="4" t="s">
        <v>13</v>
      </c>
      <c r="F7" s="4" t="s">
        <v>13</v>
      </c>
      <c r="G7" s="4" t="s">
        <v>13</v>
      </c>
      <c r="H7" s="4" t="s">
        <v>13</v>
      </c>
      <c r="I7" s="4" t="s">
        <v>13</v>
      </c>
      <c r="J7" s="4" t="s">
        <v>13</v>
      </c>
      <c r="K7" s="4" t="s">
        <v>13</v>
      </c>
    </row>
    <row r="8" spans="1:13" x14ac:dyDescent="0.3">
      <c r="A8">
        <v>5</v>
      </c>
      <c r="B8" t="s">
        <v>15</v>
      </c>
      <c r="C8" t="s">
        <v>13</v>
      </c>
      <c r="D8" t="s">
        <v>22</v>
      </c>
      <c r="E8" t="s">
        <v>13</v>
      </c>
      <c r="F8" t="s">
        <v>13</v>
      </c>
      <c r="G8" t="s">
        <v>13</v>
      </c>
      <c r="H8" t="s">
        <v>13</v>
      </c>
      <c r="I8" t="s">
        <v>13</v>
      </c>
      <c r="J8" t="s">
        <v>13</v>
      </c>
      <c r="K8" t="s">
        <v>13</v>
      </c>
      <c r="L8" t="s">
        <v>30</v>
      </c>
      <c r="M8">
        <v>8.4110000000000004E-2</v>
      </c>
    </row>
    <row r="9" spans="1:13" x14ac:dyDescent="0.3">
      <c r="A9">
        <v>6</v>
      </c>
      <c r="B9" t="s">
        <v>15</v>
      </c>
      <c r="C9" t="s">
        <v>0</v>
      </c>
      <c r="D9" t="s">
        <v>22</v>
      </c>
      <c r="E9" t="s">
        <v>13</v>
      </c>
      <c r="F9" t="s">
        <v>13</v>
      </c>
      <c r="G9" t="s">
        <v>13</v>
      </c>
      <c r="H9" t="s">
        <v>13</v>
      </c>
      <c r="I9" t="s">
        <v>13</v>
      </c>
      <c r="J9" t="s">
        <v>13</v>
      </c>
      <c r="K9" t="s">
        <v>13</v>
      </c>
      <c r="L9" t="s">
        <v>30</v>
      </c>
      <c r="M9">
        <v>8.7340000000000001E-2</v>
      </c>
    </row>
    <row r="10" spans="1:13" x14ac:dyDescent="0.3">
      <c r="A10">
        <v>7</v>
      </c>
      <c r="B10" t="s">
        <v>15</v>
      </c>
      <c r="C10" t="s">
        <v>1</v>
      </c>
      <c r="D10" t="s">
        <v>22</v>
      </c>
      <c r="E10" t="s">
        <v>13</v>
      </c>
      <c r="F10" t="s">
        <v>13</v>
      </c>
      <c r="G10" t="s">
        <v>13</v>
      </c>
      <c r="H10" t="s">
        <v>13</v>
      </c>
      <c r="I10" t="s">
        <v>13</v>
      </c>
      <c r="J10" t="s">
        <v>13</v>
      </c>
      <c r="K10" t="s">
        <v>13</v>
      </c>
      <c r="L10" t="s">
        <v>32</v>
      </c>
      <c r="M10">
        <v>8.4229999999999999E-2</v>
      </c>
    </row>
    <row r="11" spans="1:13" x14ac:dyDescent="0.3">
      <c r="A11">
        <v>8</v>
      </c>
      <c r="B11" t="s">
        <v>15</v>
      </c>
      <c r="C11" t="s">
        <v>2</v>
      </c>
      <c r="D11" t="s">
        <v>22</v>
      </c>
      <c r="E11" t="s">
        <v>13</v>
      </c>
      <c r="F11" t="s">
        <v>13</v>
      </c>
      <c r="G11" t="s">
        <v>13</v>
      </c>
      <c r="H11" t="s">
        <v>13</v>
      </c>
      <c r="I11" t="s">
        <v>13</v>
      </c>
      <c r="J11" t="s">
        <v>13</v>
      </c>
      <c r="K11" t="s">
        <v>13</v>
      </c>
      <c r="L11" t="s">
        <v>31</v>
      </c>
      <c r="M11">
        <v>8.695E-2</v>
      </c>
    </row>
    <row r="12" spans="1:13" x14ac:dyDescent="0.3">
      <c r="A12">
        <v>9</v>
      </c>
      <c r="B12" t="s">
        <v>15</v>
      </c>
      <c r="C12" t="s">
        <v>2</v>
      </c>
      <c r="D12" t="s">
        <v>22</v>
      </c>
      <c r="E12">
        <v>1000</v>
      </c>
      <c r="F12">
        <v>1E-3</v>
      </c>
      <c r="G12">
        <v>5</v>
      </c>
      <c r="H12" t="s">
        <v>13</v>
      </c>
      <c r="I12" t="b">
        <v>0</v>
      </c>
      <c r="J12" t="s">
        <v>13</v>
      </c>
      <c r="K12" t="s">
        <v>13</v>
      </c>
      <c r="L12" t="s">
        <v>33</v>
      </c>
      <c r="M12">
        <v>9.1929999999999998E-2</v>
      </c>
    </row>
    <row r="13" spans="1:13" x14ac:dyDescent="0.3">
      <c r="A13">
        <v>10</v>
      </c>
      <c r="B13" t="s">
        <v>15</v>
      </c>
      <c r="C13" t="s">
        <v>2</v>
      </c>
      <c r="D13" t="s">
        <v>22</v>
      </c>
      <c r="E13">
        <v>10000</v>
      </c>
      <c r="F13">
        <v>1E-3</v>
      </c>
      <c r="G13">
        <v>5</v>
      </c>
      <c r="H13" t="s">
        <v>13</v>
      </c>
      <c r="I13" t="b">
        <v>0</v>
      </c>
      <c r="J13" t="s">
        <v>13</v>
      </c>
      <c r="K13" t="s">
        <v>13</v>
      </c>
      <c r="L13" t="s">
        <v>34</v>
      </c>
      <c r="M13">
        <v>8.9279999999999998E-2</v>
      </c>
    </row>
    <row r="14" spans="1:13" x14ac:dyDescent="0.3">
      <c r="A14">
        <v>11</v>
      </c>
      <c r="B14" t="s">
        <v>15</v>
      </c>
      <c r="C14" t="s">
        <v>2</v>
      </c>
      <c r="D14" t="s">
        <v>22</v>
      </c>
      <c r="E14">
        <v>100000</v>
      </c>
      <c r="F14">
        <v>1E-3</v>
      </c>
      <c r="G14">
        <v>5</v>
      </c>
      <c r="H14" t="s">
        <v>13</v>
      </c>
      <c r="I14" t="b">
        <v>0</v>
      </c>
      <c r="J14" t="s">
        <v>13</v>
      </c>
      <c r="K14" t="s">
        <v>13</v>
      </c>
      <c r="L14" t="s">
        <v>35</v>
      </c>
      <c r="M14">
        <v>9.3619999999999995E-2</v>
      </c>
    </row>
    <row r="15" spans="1:13" x14ac:dyDescent="0.3">
      <c r="A15">
        <v>12</v>
      </c>
      <c r="B15" t="s">
        <v>15</v>
      </c>
      <c r="C15" t="s">
        <v>2</v>
      </c>
      <c r="D15" t="s">
        <v>22</v>
      </c>
      <c r="E15">
        <v>1000000</v>
      </c>
      <c r="F15">
        <v>1E-3</v>
      </c>
      <c r="G15">
        <v>5</v>
      </c>
      <c r="H15" t="s">
        <v>13</v>
      </c>
      <c r="I15" t="b">
        <v>0</v>
      </c>
      <c r="J15" t="s">
        <v>13</v>
      </c>
      <c r="K15" t="s">
        <v>13</v>
      </c>
      <c r="L15" t="s">
        <v>31</v>
      </c>
      <c r="M15">
        <v>8.7919999999999998E-2</v>
      </c>
    </row>
    <row r="16" spans="1:13" x14ac:dyDescent="0.3">
      <c r="A16">
        <v>13</v>
      </c>
      <c r="B16" t="s">
        <v>15</v>
      </c>
      <c r="C16" t="s">
        <v>2</v>
      </c>
      <c r="D16" t="s">
        <v>22</v>
      </c>
      <c r="E16">
        <v>10000000</v>
      </c>
      <c r="F16">
        <v>1E-3</v>
      </c>
      <c r="G16">
        <v>5</v>
      </c>
      <c r="H16" t="s">
        <v>13</v>
      </c>
      <c r="I16" t="b">
        <v>0</v>
      </c>
      <c r="J16" t="s">
        <v>13</v>
      </c>
      <c r="K16" t="s">
        <v>13</v>
      </c>
      <c r="L16" t="s">
        <v>40</v>
      </c>
      <c r="M16">
        <v>8.8289999999999993E-2</v>
      </c>
    </row>
    <row r="17" spans="1:13" x14ac:dyDescent="0.3">
      <c r="A17">
        <v>14</v>
      </c>
      <c r="B17" t="s">
        <v>15</v>
      </c>
      <c r="C17" t="s">
        <v>2</v>
      </c>
      <c r="D17" t="s">
        <v>22</v>
      </c>
      <c r="E17">
        <v>1000</v>
      </c>
      <c r="F17">
        <v>0.01</v>
      </c>
      <c r="G17">
        <v>5</v>
      </c>
      <c r="H17" t="s">
        <v>13</v>
      </c>
      <c r="I17" t="b">
        <v>0</v>
      </c>
      <c r="J17" t="s">
        <v>13</v>
      </c>
      <c r="K17" t="s">
        <v>13</v>
      </c>
      <c r="L17" t="s">
        <v>36</v>
      </c>
      <c r="M17">
        <v>8.5540000000000005E-2</v>
      </c>
    </row>
    <row r="18" spans="1:13" x14ac:dyDescent="0.3">
      <c r="A18">
        <v>15</v>
      </c>
      <c r="B18" t="s">
        <v>15</v>
      </c>
      <c r="C18" t="s">
        <v>2</v>
      </c>
      <c r="D18" t="s">
        <v>22</v>
      </c>
      <c r="E18">
        <v>10000</v>
      </c>
      <c r="F18">
        <v>0.01</v>
      </c>
      <c r="G18">
        <v>5</v>
      </c>
      <c r="H18" t="s">
        <v>13</v>
      </c>
      <c r="I18" t="b">
        <v>0</v>
      </c>
      <c r="J18" t="s">
        <v>13</v>
      </c>
      <c r="K18" t="s">
        <v>13</v>
      </c>
      <c r="L18" t="s">
        <v>37</v>
      </c>
      <c r="M18">
        <v>8.7040000000000006E-2</v>
      </c>
    </row>
    <row r="19" spans="1:13" x14ac:dyDescent="0.3">
      <c r="A19">
        <v>16</v>
      </c>
      <c r="B19" t="s">
        <v>15</v>
      </c>
      <c r="C19" t="s">
        <v>2</v>
      </c>
      <c r="D19" t="s">
        <v>22</v>
      </c>
      <c r="E19">
        <v>100000</v>
      </c>
      <c r="F19">
        <v>0.01</v>
      </c>
      <c r="G19">
        <v>5</v>
      </c>
      <c r="H19" t="s">
        <v>13</v>
      </c>
      <c r="I19" t="b">
        <v>0</v>
      </c>
      <c r="J19" t="s">
        <v>13</v>
      </c>
      <c r="K19" t="s">
        <v>13</v>
      </c>
      <c r="L19" t="s">
        <v>31</v>
      </c>
      <c r="M19">
        <v>8.634E-2</v>
      </c>
    </row>
    <row r="20" spans="1:13" x14ac:dyDescent="0.3">
      <c r="A20">
        <v>17</v>
      </c>
      <c r="B20" t="s">
        <v>15</v>
      </c>
      <c r="C20" t="s">
        <v>2</v>
      </c>
      <c r="D20" t="s">
        <v>22</v>
      </c>
      <c r="E20">
        <v>1000000</v>
      </c>
      <c r="F20">
        <v>0.01</v>
      </c>
      <c r="G20">
        <v>5</v>
      </c>
      <c r="H20" t="s">
        <v>13</v>
      </c>
      <c r="I20" t="b">
        <v>0</v>
      </c>
      <c r="J20" t="s">
        <v>13</v>
      </c>
      <c r="K20" t="s">
        <v>13</v>
      </c>
      <c r="L20" t="s">
        <v>31</v>
      </c>
      <c r="M20">
        <v>9.1439999999999994E-2</v>
      </c>
    </row>
    <row r="21" spans="1:13" x14ac:dyDescent="0.3">
      <c r="A21">
        <v>18</v>
      </c>
      <c r="B21" t="s">
        <v>15</v>
      </c>
      <c r="C21" t="s">
        <v>2</v>
      </c>
      <c r="D21" t="s">
        <v>22</v>
      </c>
      <c r="E21">
        <v>10000000</v>
      </c>
      <c r="F21">
        <v>0.01</v>
      </c>
      <c r="G21">
        <v>5</v>
      </c>
      <c r="H21" t="s">
        <v>13</v>
      </c>
      <c r="I21" t="b">
        <v>0</v>
      </c>
      <c r="J21" t="s">
        <v>13</v>
      </c>
      <c r="K21" t="s">
        <v>13</v>
      </c>
      <c r="L21" t="s">
        <v>41</v>
      </c>
      <c r="M21">
        <v>8.7349999999999997E-2</v>
      </c>
    </row>
    <row r="22" spans="1:13" x14ac:dyDescent="0.3">
      <c r="A22">
        <v>19</v>
      </c>
      <c r="B22" t="s">
        <v>15</v>
      </c>
      <c r="C22" t="s">
        <v>2</v>
      </c>
      <c r="D22" t="s">
        <v>22</v>
      </c>
      <c r="E22">
        <v>1000</v>
      </c>
      <c r="F22">
        <v>0.1</v>
      </c>
      <c r="G22">
        <v>5</v>
      </c>
      <c r="H22" t="s">
        <v>13</v>
      </c>
      <c r="I22" t="b">
        <v>0</v>
      </c>
      <c r="J22" t="s">
        <v>13</v>
      </c>
      <c r="K22" t="s">
        <v>13</v>
      </c>
      <c r="L22" t="s">
        <v>33</v>
      </c>
      <c r="M22">
        <v>8.405E-2</v>
      </c>
    </row>
    <row r="23" spans="1:13" x14ac:dyDescent="0.3">
      <c r="A23">
        <v>20</v>
      </c>
      <c r="B23" t="s">
        <v>15</v>
      </c>
      <c r="C23" t="s">
        <v>2</v>
      </c>
      <c r="D23" t="s">
        <v>22</v>
      </c>
      <c r="E23">
        <v>10000</v>
      </c>
      <c r="F23">
        <v>0.1</v>
      </c>
      <c r="G23">
        <v>5</v>
      </c>
      <c r="H23" t="s">
        <v>13</v>
      </c>
      <c r="I23" t="b">
        <v>0</v>
      </c>
      <c r="J23" t="s">
        <v>13</v>
      </c>
      <c r="K23" t="s">
        <v>13</v>
      </c>
      <c r="L23" t="s">
        <v>41</v>
      </c>
      <c r="M23">
        <v>8.3900000000000002E-2</v>
      </c>
    </row>
    <row r="24" spans="1:13" x14ac:dyDescent="0.3">
      <c r="A24">
        <v>21</v>
      </c>
      <c r="B24" t="s">
        <v>15</v>
      </c>
      <c r="C24" t="s">
        <v>2</v>
      </c>
      <c r="D24" t="s">
        <v>22</v>
      </c>
      <c r="E24">
        <v>100000</v>
      </c>
      <c r="F24">
        <v>0.1</v>
      </c>
      <c r="G24">
        <v>5</v>
      </c>
      <c r="H24" t="s">
        <v>13</v>
      </c>
      <c r="I24" t="b">
        <v>0</v>
      </c>
      <c r="J24" t="s">
        <v>13</v>
      </c>
      <c r="K24" t="s">
        <v>13</v>
      </c>
      <c r="L24" t="s">
        <v>38</v>
      </c>
      <c r="M24">
        <v>8.616E-2</v>
      </c>
    </row>
    <row r="25" spans="1:13" x14ac:dyDescent="0.3">
      <c r="A25">
        <v>22</v>
      </c>
      <c r="B25" t="s">
        <v>15</v>
      </c>
      <c r="C25" t="s">
        <v>2</v>
      </c>
      <c r="D25" t="s">
        <v>22</v>
      </c>
      <c r="E25">
        <v>1000000</v>
      </c>
      <c r="F25">
        <v>0.1</v>
      </c>
      <c r="G25">
        <v>5</v>
      </c>
      <c r="H25" t="s">
        <v>13</v>
      </c>
      <c r="I25" t="b">
        <v>0</v>
      </c>
      <c r="J25" t="s">
        <v>13</v>
      </c>
      <c r="K25" t="s">
        <v>13</v>
      </c>
      <c r="L25" t="s">
        <v>38</v>
      </c>
      <c r="M25">
        <v>8.5889999999999994E-2</v>
      </c>
    </row>
    <row r="26" spans="1:13" x14ac:dyDescent="0.3">
      <c r="A26">
        <v>23</v>
      </c>
      <c r="B26" t="s">
        <v>15</v>
      </c>
      <c r="C26" t="s">
        <v>2</v>
      </c>
      <c r="D26" t="s">
        <v>22</v>
      </c>
      <c r="E26">
        <v>10000000</v>
      </c>
      <c r="F26">
        <v>0.1</v>
      </c>
      <c r="G26">
        <v>5</v>
      </c>
      <c r="H26" t="s">
        <v>13</v>
      </c>
      <c r="I26" t="b">
        <v>0</v>
      </c>
      <c r="J26" t="s">
        <v>13</v>
      </c>
      <c r="K26" t="s">
        <v>13</v>
      </c>
      <c r="L26" t="s">
        <v>33</v>
      </c>
      <c r="M26">
        <v>8.5650000000000004E-2</v>
      </c>
    </row>
    <row r="27" spans="1:13" x14ac:dyDescent="0.3">
      <c r="A27">
        <v>24</v>
      </c>
      <c r="B27" t="s">
        <v>15</v>
      </c>
      <c r="C27" t="s">
        <v>13</v>
      </c>
      <c r="D27" t="s">
        <v>22</v>
      </c>
      <c r="E27" t="s">
        <v>13</v>
      </c>
      <c r="F27" t="s">
        <v>13</v>
      </c>
      <c r="G27" t="s">
        <v>13</v>
      </c>
      <c r="H27">
        <v>2</v>
      </c>
      <c r="I27" t="b">
        <v>1</v>
      </c>
      <c r="J27" t="s">
        <v>13</v>
      </c>
      <c r="K27" t="s">
        <v>13</v>
      </c>
      <c r="L27" t="s">
        <v>30</v>
      </c>
      <c r="M27">
        <v>8.4110000000000004E-2</v>
      </c>
    </row>
    <row r="28" spans="1:13" x14ac:dyDescent="0.3">
      <c r="A28">
        <v>25</v>
      </c>
      <c r="B28" t="s">
        <v>15</v>
      </c>
      <c r="C28" t="s">
        <v>13</v>
      </c>
      <c r="D28" t="s">
        <v>22</v>
      </c>
      <c r="E28" t="s">
        <v>13</v>
      </c>
      <c r="F28" t="s">
        <v>13</v>
      </c>
      <c r="G28" t="s">
        <v>13</v>
      </c>
      <c r="H28">
        <v>2</v>
      </c>
      <c r="I28" t="b">
        <v>0</v>
      </c>
      <c r="J28" t="s">
        <v>13</v>
      </c>
      <c r="K28" t="s">
        <v>13</v>
      </c>
      <c r="L28" t="s">
        <v>30</v>
      </c>
      <c r="M28">
        <v>8.4110000000000004E-2</v>
      </c>
    </row>
    <row r="29" spans="1:13" x14ac:dyDescent="0.3">
      <c r="A29">
        <v>26</v>
      </c>
      <c r="B29" t="s">
        <v>15</v>
      </c>
      <c r="C29" t="s">
        <v>13</v>
      </c>
      <c r="D29" t="s">
        <v>22</v>
      </c>
      <c r="E29" t="s">
        <v>13</v>
      </c>
      <c r="F29" t="s">
        <v>13</v>
      </c>
      <c r="G29" t="s">
        <v>13</v>
      </c>
      <c r="H29">
        <v>3</v>
      </c>
      <c r="I29" t="b">
        <v>1</v>
      </c>
      <c r="J29" t="s">
        <v>13</v>
      </c>
      <c r="K29" t="s">
        <v>13</v>
      </c>
      <c r="L29" t="s">
        <v>30</v>
      </c>
      <c r="M29">
        <v>8.4110000000000004E-2</v>
      </c>
    </row>
    <row r="30" spans="1:13" x14ac:dyDescent="0.3">
      <c r="A30">
        <v>27</v>
      </c>
      <c r="B30" t="s">
        <v>15</v>
      </c>
      <c r="C30" t="s">
        <v>13</v>
      </c>
      <c r="D30" t="s">
        <v>22</v>
      </c>
      <c r="E30" t="s">
        <v>13</v>
      </c>
      <c r="F30" t="s">
        <v>13</v>
      </c>
      <c r="G30" t="s">
        <v>13</v>
      </c>
      <c r="H30">
        <v>3</v>
      </c>
      <c r="I30" t="b">
        <v>0</v>
      </c>
      <c r="J30" t="s">
        <v>13</v>
      </c>
      <c r="K30" t="s">
        <v>13</v>
      </c>
      <c r="L30" t="s">
        <v>30</v>
      </c>
      <c r="M30">
        <v>8.4110000000000004E-2</v>
      </c>
    </row>
    <row r="31" spans="1:13" x14ac:dyDescent="0.3">
      <c r="A31">
        <v>28</v>
      </c>
      <c r="B31" t="s">
        <v>15</v>
      </c>
      <c r="C31" t="s">
        <v>13</v>
      </c>
      <c r="D31" t="s">
        <v>22</v>
      </c>
      <c r="E31" t="s">
        <v>13</v>
      </c>
      <c r="F31" t="s">
        <v>13</v>
      </c>
      <c r="G31" t="s">
        <v>13</v>
      </c>
      <c r="H31">
        <v>4</v>
      </c>
      <c r="I31" t="b">
        <v>1</v>
      </c>
      <c r="J31" t="s">
        <v>13</v>
      </c>
      <c r="K31" t="s">
        <v>13</v>
      </c>
      <c r="L31" t="s">
        <v>30</v>
      </c>
      <c r="M31">
        <v>8.4110000000000004E-2</v>
      </c>
    </row>
    <row r="32" spans="1:13" x14ac:dyDescent="0.3">
      <c r="A32">
        <v>29</v>
      </c>
      <c r="B32" t="s">
        <v>15</v>
      </c>
      <c r="C32" t="s">
        <v>13</v>
      </c>
      <c r="D32" t="s">
        <v>22</v>
      </c>
      <c r="E32" t="s">
        <v>13</v>
      </c>
      <c r="F32" t="s">
        <v>13</v>
      </c>
      <c r="G32" t="s">
        <v>13</v>
      </c>
      <c r="H32">
        <v>4</v>
      </c>
      <c r="I32" t="b">
        <v>0</v>
      </c>
      <c r="J32" t="s">
        <v>13</v>
      </c>
      <c r="K32" t="s">
        <v>13</v>
      </c>
      <c r="L32" t="s">
        <v>30</v>
      </c>
      <c r="M32">
        <v>8.4110000000000004E-2</v>
      </c>
    </row>
    <row r="33" spans="1:13" x14ac:dyDescent="0.3">
      <c r="A33">
        <v>30</v>
      </c>
      <c r="B33" t="s">
        <v>15</v>
      </c>
      <c r="C33" t="s">
        <v>13</v>
      </c>
      <c r="D33" t="s">
        <v>22</v>
      </c>
      <c r="E33" t="s">
        <v>13</v>
      </c>
      <c r="F33" t="s">
        <v>13</v>
      </c>
      <c r="G33" t="s">
        <v>13</v>
      </c>
      <c r="H33" t="s">
        <v>13</v>
      </c>
      <c r="I33" t="s">
        <v>13</v>
      </c>
      <c r="J33">
        <v>2</v>
      </c>
      <c r="K33" t="s">
        <v>13</v>
      </c>
      <c r="L33" t="s">
        <v>44</v>
      </c>
      <c r="M33">
        <v>0.10415000000000001</v>
      </c>
    </row>
    <row r="34" spans="1:13" x14ac:dyDescent="0.3">
      <c r="A34">
        <v>32</v>
      </c>
      <c r="B34" t="s">
        <v>15</v>
      </c>
      <c r="C34" t="s">
        <v>13</v>
      </c>
      <c r="D34" t="s">
        <v>22</v>
      </c>
      <c r="E34" t="s">
        <v>13</v>
      </c>
      <c r="F34" t="s">
        <v>13</v>
      </c>
      <c r="G34" t="s">
        <v>13</v>
      </c>
      <c r="H34" t="s">
        <v>13</v>
      </c>
      <c r="I34" t="s">
        <v>13</v>
      </c>
      <c r="J34">
        <v>10</v>
      </c>
      <c r="K34" t="s">
        <v>13</v>
      </c>
      <c r="L34" t="s">
        <v>45</v>
      </c>
      <c r="M34">
        <v>9.3439999999999995E-2</v>
      </c>
    </row>
    <row r="35" spans="1:13" x14ac:dyDescent="0.3">
      <c r="A35">
        <v>33</v>
      </c>
      <c r="B35" t="s">
        <v>15</v>
      </c>
      <c r="C35" t="s">
        <v>13</v>
      </c>
      <c r="D35" t="s">
        <v>22</v>
      </c>
      <c r="E35" t="s">
        <v>13</v>
      </c>
      <c r="F35" t="s">
        <v>13</v>
      </c>
      <c r="G35" t="s">
        <v>13</v>
      </c>
      <c r="H35" t="s">
        <v>13</v>
      </c>
      <c r="I35" t="s">
        <v>13</v>
      </c>
      <c r="J35">
        <v>20</v>
      </c>
      <c r="K35" t="s">
        <v>13</v>
      </c>
      <c r="L35" t="s">
        <v>43</v>
      </c>
      <c r="M35">
        <v>8.7999999999999995E-2</v>
      </c>
    </row>
    <row r="36" spans="1:13" x14ac:dyDescent="0.3">
      <c r="A36">
        <v>34</v>
      </c>
      <c r="B36" t="s">
        <v>15</v>
      </c>
      <c r="C36" t="s">
        <v>13</v>
      </c>
      <c r="D36" t="s">
        <v>22</v>
      </c>
      <c r="E36" t="s">
        <v>13</v>
      </c>
      <c r="F36" t="s">
        <v>13</v>
      </c>
      <c r="G36" t="s">
        <v>13</v>
      </c>
      <c r="H36" t="s">
        <v>13</v>
      </c>
      <c r="I36" t="s">
        <v>13</v>
      </c>
      <c r="J36">
        <v>30</v>
      </c>
      <c r="K36" t="s">
        <v>13</v>
      </c>
      <c r="L36" t="s">
        <v>35</v>
      </c>
      <c r="M36">
        <v>8.4470000000000003E-2</v>
      </c>
    </row>
    <row r="37" spans="1:13" x14ac:dyDescent="0.3">
      <c r="A37">
        <v>35</v>
      </c>
      <c r="B37" t="s">
        <v>15</v>
      </c>
      <c r="C37" t="s">
        <v>13</v>
      </c>
      <c r="D37" t="s">
        <v>22</v>
      </c>
      <c r="E37" t="s">
        <v>13</v>
      </c>
      <c r="F37" t="s">
        <v>13</v>
      </c>
      <c r="G37" t="s">
        <v>13</v>
      </c>
      <c r="H37" t="s">
        <v>13</v>
      </c>
      <c r="I37" t="s">
        <v>13</v>
      </c>
      <c r="J37">
        <v>40</v>
      </c>
      <c r="K37" t="s">
        <v>13</v>
      </c>
      <c r="L37" t="s">
        <v>35</v>
      </c>
      <c r="M37">
        <v>8.2650000000000001E-2</v>
      </c>
    </row>
    <row r="38" spans="1:13" x14ac:dyDescent="0.3">
      <c r="A38">
        <v>36</v>
      </c>
      <c r="B38" t="s">
        <v>15</v>
      </c>
      <c r="C38" t="s">
        <v>13</v>
      </c>
      <c r="D38" t="s">
        <v>22</v>
      </c>
      <c r="E38" t="s">
        <v>13</v>
      </c>
      <c r="F38" t="s">
        <v>13</v>
      </c>
      <c r="G38" t="s">
        <v>13</v>
      </c>
      <c r="H38" t="s">
        <v>13</v>
      </c>
      <c r="I38" t="s">
        <v>13</v>
      </c>
      <c r="J38">
        <v>50</v>
      </c>
      <c r="K38" t="s">
        <v>13</v>
      </c>
      <c r="L38" t="s">
        <v>35</v>
      </c>
      <c r="M38">
        <v>8.133E-2</v>
      </c>
    </row>
    <row r="39" spans="1:13" x14ac:dyDescent="0.3">
      <c r="A39">
        <v>37</v>
      </c>
      <c r="B39" t="s">
        <v>15</v>
      </c>
      <c r="C39" t="s">
        <v>13</v>
      </c>
      <c r="D39" t="s">
        <v>22</v>
      </c>
      <c r="E39" t="s">
        <v>13</v>
      </c>
      <c r="F39" t="s">
        <v>13</v>
      </c>
      <c r="G39" t="s">
        <v>13</v>
      </c>
      <c r="H39" t="s">
        <v>13</v>
      </c>
      <c r="I39" t="s">
        <v>13</v>
      </c>
      <c r="J39">
        <v>60</v>
      </c>
      <c r="K39" t="s">
        <v>13</v>
      </c>
      <c r="L39" t="s">
        <v>35</v>
      </c>
      <c r="M39">
        <v>8.1159999999999996E-2</v>
      </c>
    </row>
    <row r="40" spans="1:13" x14ac:dyDescent="0.3">
      <c r="A40">
        <v>45</v>
      </c>
      <c r="B40" t="s">
        <v>15</v>
      </c>
      <c r="C40" t="s">
        <v>13</v>
      </c>
      <c r="D40" t="s">
        <v>22</v>
      </c>
      <c r="E40" t="s">
        <v>13</v>
      </c>
      <c r="F40" t="s">
        <v>13</v>
      </c>
      <c r="G40" t="s">
        <v>13</v>
      </c>
      <c r="H40" t="s">
        <v>13</v>
      </c>
      <c r="I40" t="s">
        <v>13</v>
      </c>
      <c r="J40">
        <v>70</v>
      </c>
      <c r="K40" t="s">
        <v>13</v>
      </c>
      <c r="L40" t="s">
        <v>35</v>
      </c>
      <c r="M40">
        <v>8.1100000000000005E-2</v>
      </c>
    </row>
    <row r="41" spans="1:13" x14ac:dyDescent="0.3">
      <c r="A41">
        <v>46</v>
      </c>
      <c r="B41" t="s">
        <v>15</v>
      </c>
      <c r="C41" t="s">
        <v>13</v>
      </c>
      <c r="D41" t="s">
        <v>22</v>
      </c>
      <c r="E41" t="s">
        <v>13</v>
      </c>
      <c r="F41" t="s">
        <v>13</v>
      </c>
      <c r="G41" t="s">
        <v>13</v>
      </c>
      <c r="H41" t="s">
        <v>13</v>
      </c>
      <c r="I41" t="s">
        <v>13</v>
      </c>
      <c r="J41">
        <v>77</v>
      </c>
      <c r="K41" t="s">
        <v>13</v>
      </c>
      <c r="L41" t="s">
        <v>36</v>
      </c>
      <c r="M41">
        <v>8.1180000000000002E-2</v>
      </c>
    </row>
    <row r="42" spans="1:13" x14ac:dyDescent="0.3">
      <c r="A42">
        <v>47</v>
      </c>
      <c r="B42" t="s">
        <v>15</v>
      </c>
      <c r="C42" t="s">
        <v>13</v>
      </c>
      <c r="D42" t="s">
        <v>22</v>
      </c>
      <c r="E42">
        <v>10000</v>
      </c>
      <c r="F42">
        <v>0.1</v>
      </c>
      <c r="G42" t="s">
        <v>13</v>
      </c>
      <c r="H42" t="s">
        <v>13</v>
      </c>
      <c r="I42" t="b">
        <v>0</v>
      </c>
      <c r="J42">
        <v>77</v>
      </c>
      <c r="K42" t="s">
        <v>13</v>
      </c>
      <c r="L42" t="s">
        <v>35</v>
      </c>
      <c r="M42">
        <v>8.5470000000000004E-2</v>
      </c>
    </row>
    <row r="43" spans="1:13" x14ac:dyDescent="0.3">
      <c r="A43">
        <v>48</v>
      </c>
      <c r="B43" t="s">
        <v>15</v>
      </c>
      <c r="C43" t="s">
        <v>13</v>
      </c>
      <c r="D43" t="s">
        <v>22</v>
      </c>
      <c r="E43" t="s">
        <v>13</v>
      </c>
      <c r="F43" t="s">
        <v>13</v>
      </c>
      <c r="G43" t="s">
        <v>13</v>
      </c>
      <c r="H43" t="s">
        <v>13</v>
      </c>
      <c r="I43" t="s">
        <v>13</v>
      </c>
      <c r="J43" t="s">
        <v>13</v>
      </c>
      <c r="K43">
        <v>2</v>
      </c>
      <c r="L43" t="s">
        <v>30</v>
      </c>
      <c r="M43">
        <v>8.4080000000000002E-2</v>
      </c>
    </row>
    <row r="44" spans="1:13" x14ac:dyDescent="0.3">
      <c r="A44">
        <v>49</v>
      </c>
      <c r="B44" t="s">
        <v>15</v>
      </c>
      <c r="C44" t="s">
        <v>13</v>
      </c>
      <c r="D44" t="s">
        <v>22</v>
      </c>
      <c r="E44" t="s">
        <v>13</v>
      </c>
      <c r="F44" t="s">
        <v>13</v>
      </c>
      <c r="G44" t="s">
        <v>13</v>
      </c>
      <c r="H44" t="s">
        <v>13</v>
      </c>
      <c r="I44" t="s">
        <v>13</v>
      </c>
      <c r="J44" t="s">
        <v>13</v>
      </c>
      <c r="K44">
        <v>4</v>
      </c>
      <c r="L44" t="s">
        <v>30</v>
      </c>
      <c r="M44">
        <v>8.4190000000000001E-2</v>
      </c>
    </row>
    <row r="45" spans="1:13" x14ac:dyDescent="0.3">
      <c r="A45">
        <v>50</v>
      </c>
      <c r="B45" t="s">
        <v>15</v>
      </c>
      <c r="C45" t="s">
        <v>13</v>
      </c>
      <c r="D45" t="s">
        <v>22</v>
      </c>
      <c r="E45" t="s">
        <v>13</v>
      </c>
      <c r="F45" t="s">
        <v>13</v>
      </c>
      <c r="G45" t="s">
        <v>13</v>
      </c>
      <c r="H45" t="s">
        <v>13</v>
      </c>
      <c r="I45" t="s">
        <v>13</v>
      </c>
      <c r="J45" t="s">
        <v>13</v>
      </c>
      <c r="K45">
        <v>6</v>
      </c>
      <c r="L45" t="s">
        <v>30</v>
      </c>
      <c r="M45">
        <v>8.4159999999999999E-2</v>
      </c>
    </row>
    <row r="46" spans="1:13" x14ac:dyDescent="0.3">
      <c r="A46">
        <v>51</v>
      </c>
      <c r="B46" t="s">
        <v>15</v>
      </c>
      <c r="C46" t="s">
        <v>13</v>
      </c>
      <c r="D46" t="s">
        <v>22</v>
      </c>
      <c r="E46" t="s">
        <v>13</v>
      </c>
      <c r="F46" t="s">
        <v>13</v>
      </c>
      <c r="G46" t="s">
        <v>13</v>
      </c>
      <c r="H46" t="s">
        <v>13</v>
      </c>
      <c r="I46" t="s">
        <v>13</v>
      </c>
      <c r="J46" t="s">
        <v>13</v>
      </c>
      <c r="K46">
        <v>8</v>
      </c>
      <c r="L46" t="s">
        <v>30</v>
      </c>
      <c r="M46">
        <v>8.4209999999999993E-2</v>
      </c>
    </row>
    <row r="47" spans="1:13" x14ac:dyDescent="0.3">
      <c r="A47">
        <v>52</v>
      </c>
      <c r="B47" t="s">
        <v>15</v>
      </c>
      <c r="C47" t="s">
        <v>13</v>
      </c>
      <c r="D47" t="s">
        <v>22</v>
      </c>
      <c r="E47" t="s">
        <v>13</v>
      </c>
      <c r="F47" t="s">
        <v>13</v>
      </c>
      <c r="G47" t="s">
        <v>13</v>
      </c>
      <c r="H47" t="s">
        <v>13</v>
      </c>
      <c r="I47" t="s">
        <v>13</v>
      </c>
      <c r="J47" t="s">
        <v>13</v>
      </c>
      <c r="K47">
        <v>10</v>
      </c>
      <c r="L47" t="s">
        <v>30</v>
      </c>
      <c r="M47">
        <v>8.3960000000000007E-2</v>
      </c>
    </row>
    <row r="48" spans="1:13" x14ac:dyDescent="0.3">
      <c r="A48">
        <v>53</v>
      </c>
      <c r="B48" t="s">
        <v>15</v>
      </c>
      <c r="C48" t="s">
        <v>13</v>
      </c>
      <c r="D48" t="s">
        <v>22</v>
      </c>
      <c r="E48" t="s">
        <v>13</v>
      </c>
      <c r="F48" t="s">
        <v>13</v>
      </c>
      <c r="G48" t="s">
        <v>13</v>
      </c>
      <c r="H48" t="s">
        <v>13</v>
      </c>
      <c r="I48" t="s">
        <v>13</v>
      </c>
      <c r="J48" t="s">
        <v>13</v>
      </c>
      <c r="K48">
        <v>12</v>
      </c>
      <c r="L48" t="s">
        <v>30</v>
      </c>
      <c r="M48">
        <v>8.4080000000000002E-2</v>
      </c>
    </row>
    <row r="49" spans="1:13" x14ac:dyDescent="0.3">
      <c r="A49">
        <v>54</v>
      </c>
      <c r="B49" t="s">
        <v>15</v>
      </c>
      <c r="C49" t="s">
        <v>13</v>
      </c>
      <c r="D49" t="s">
        <v>22</v>
      </c>
      <c r="E49" t="s">
        <v>13</v>
      </c>
      <c r="F49" t="s">
        <v>13</v>
      </c>
      <c r="G49" t="s">
        <v>13</v>
      </c>
      <c r="H49" t="s">
        <v>13</v>
      </c>
      <c r="I49" t="s">
        <v>13</v>
      </c>
      <c r="J49" t="s">
        <v>13</v>
      </c>
      <c r="K49">
        <v>14</v>
      </c>
      <c r="L49" t="s">
        <v>30</v>
      </c>
      <c r="M49">
        <v>8.4080000000000002E-2</v>
      </c>
    </row>
    <row r="50" spans="1:13" x14ac:dyDescent="0.3">
      <c r="A50">
        <v>54</v>
      </c>
    </row>
    <row r="51" spans="1:13" x14ac:dyDescent="0.3">
      <c r="A51">
        <v>54</v>
      </c>
      <c r="B51" s="5" t="s">
        <v>23</v>
      </c>
      <c r="C51" s="5" t="s">
        <v>13</v>
      </c>
      <c r="D51" s="5" t="s">
        <v>13</v>
      </c>
      <c r="E51" s="5" t="s">
        <v>13</v>
      </c>
      <c r="F51" s="5" t="s">
        <v>13</v>
      </c>
      <c r="G51" s="5" t="s">
        <v>13</v>
      </c>
      <c r="H51" s="5" t="s">
        <v>13</v>
      </c>
      <c r="I51" s="5" t="s">
        <v>13</v>
      </c>
      <c r="J51" s="5" t="s">
        <v>13</v>
      </c>
      <c r="K51" s="5" t="s">
        <v>13</v>
      </c>
    </row>
    <row r="52" spans="1:13" x14ac:dyDescent="0.3">
      <c r="A52">
        <v>54</v>
      </c>
      <c r="B52" s="5" t="s">
        <v>23</v>
      </c>
      <c r="C52" s="5" t="s">
        <v>0</v>
      </c>
      <c r="D52" s="5" t="s">
        <v>13</v>
      </c>
      <c r="E52" s="5" t="s">
        <v>13</v>
      </c>
      <c r="F52" s="5" t="s">
        <v>13</v>
      </c>
      <c r="G52" s="5" t="s">
        <v>13</v>
      </c>
      <c r="H52" s="5" t="s">
        <v>13</v>
      </c>
      <c r="I52" s="5" t="s">
        <v>13</v>
      </c>
      <c r="J52" s="5" t="s">
        <v>13</v>
      </c>
      <c r="K52" s="5" t="s">
        <v>13</v>
      </c>
    </row>
    <row r="53" spans="1:13" x14ac:dyDescent="0.3">
      <c r="A53">
        <v>54</v>
      </c>
      <c r="B53" s="5" t="s">
        <v>23</v>
      </c>
      <c r="C53" s="5" t="s">
        <v>1</v>
      </c>
      <c r="D53" s="5" t="s">
        <v>13</v>
      </c>
      <c r="E53" s="5" t="s">
        <v>13</v>
      </c>
      <c r="F53" s="5" t="s">
        <v>13</v>
      </c>
      <c r="G53" s="5" t="s">
        <v>13</v>
      </c>
      <c r="H53" s="5" t="s">
        <v>13</v>
      </c>
      <c r="I53" s="5" t="s">
        <v>13</v>
      </c>
      <c r="J53" s="5" t="s">
        <v>13</v>
      </c>
      <c r="K53" s="5" t="s">
        <v>13</v>
      </c>
    </row>
    <row r="54" spans="1:13" x14ac:dyDescent="0.3">
      <c r="A54">
        <v>54</v>
      </c>
      <c r="B54" s="5" t="s">
        <v>23</v>
      </c>
      <c r="C54" s="5" t="s">
        <v>2</v>
      </c>
      <c r="D54" s="5" t="s">
        <v>13</v>
      </c>
      <c r="E54" s="5" t="s">
        <v>13</v>
      </c>
      <c r="F54" s="5" t="s">
        <v>13</v>
      </c>
      <c r="G54" s="5" t="s">
        <v>13</v>
      </c>
      <c r="H54" s="5" t="s">
        <v>13</v>
      </c>
      <c r="I54" s="5" t="s">
        <v>13</v>
      </c>
      <c r="J54" s="5" t="s">
        <v>13</v>
      </c>
      <c r="K54" s="5" t="s">
        <v>13</v>
      </c>
    </row>
    <row r="55" spans="1:13" x14ac:dyDescent="0.3">
      <c r="A55">
        <v>54</v>
      </c>
      <c r="B55" t="s">
        <v>23</v>
      </c>
      <c r="C55" t="s">
        <v>13</v>
      </c>
      <c r="D55" t="s">
        <v>22</v>
      </c>
      <c r="E55" t="s">
        <v>13</v>
      </c>
      <c r="F55" t="s">
        <v>13</v>
      </c>
      <c r="G55" t="s">
        <v>13</v>
      </c>
      <c r="H55" t="s">
        <v>13</v>
      </c>
      <c r="I55" t="s">
        <v>13</v>
      </c>
      <c r="J55" t="s">
        <v>13</v>
      </c>
      <c r="K55" t="s">
        <v>13</v>
      </c>
      <c r="L55" t="s">
        <v>38</v>
      </c>
      <c r="M55">
        <v>9.8979999999999999E-2</v>
      </c>
    </row>
    <row r="56" spans="1:13" x14ac:dyDescent="0.3">
      <c r="A56">
        <v>54</v>
      </c>
      <c r="B56" t="s">
        <v>23</v>
      </c>
      <c r="C56" t="s">
        <v>0</v>
      </c>
      <c r="D56" t="s">
        <v>22</v>
      </c>
      <c r="E56" t="s">
        <v>13</v>
      </c>
      <c r="F56" t="s">
        <v>13</v>
      </c>
      <c r="G56" t="s">
        <v>13</v>
      </c>
      <c r="H56" t="s">
        <v>13</v>
      </c>
      <c r="I56" t="s">
        <v>13</v>
      </c>
      <c r="J56" t="s">
        <v>13</v>
      </c>
      <c r="K56" t="s">
        <v>13</v>
      </c>
      <c r="L56" t="s">
        <v>41</v>
      </c>
      <c r="M56">
        <v>0.10143000000000001</v>
      </c>
    </row>
    <row r="57" spans="1:13" x14ac:dyDescent="0.3">
      <c r="A57">
        <v>54</v>
      </c>
      <c r="B57" t="s">
        <v>23</v>
      </c>
      <c r="C57" t="s">
        <v>1</v>
      </c>
      <c r="D57" t="s">
        <v>22</v>
      </c>
      <c r="E57" t="s">
        <v>13</v>
      </c>
      <c r="F57" t="s">
        <v>13</v>
      </c>
      <c r="G57" t="s">
        <v>13</v>
      </c>
      <c r="H57" t="s">
        <v>13</v>
      </c>
      <c r="I57" t="s">
        <v>13</v>
      </c>
      <c r="J57" t="s">
        <v>13</v>
      </c>
      <c r="K57" t="s">
        <v>13</v>
      </c>
      <c r="L57" t="s">
        <v>39</v>
      </c>
      <c r="M57">
        <v>9.851E-2</v>
      </c>
    </row>
    <row r="58" spans="1:13" x14ac:dyDescent="0.3">
      <c r="A58">
        <v>54</v>
      </c>
      <c r="B58" t="s">
        <v>23</v>
      </c>
      <c r="C58" t="s">
        <v>2</v>
      </c>
      <c r="D58" t="s">
        <v>22</v>
      </c>
      <c r="E58" t="s">
        <v>13</v>
      </c>
      <c r="F58" t="s">
        <v>13</v>
      </c>
      <c r="G58" t="s">
        <v>13</v>
      </c>
      <c r="H58" t="s">
        <v>13</v>
      </c>
      <c r="I58" t="s">
        <v>13</v>
      </c>
      <c r="J58" t="s">
        <v>13</v>
      </c>
      <c r="K58" t="s">
        <v>13</v>
      </c>
      <c r="L58" t="s">
        <v>31</v>
      </c>
      <c r="M58">
        <v>0.10141</v>
      </c>
    </row>
    <row r="59" spans="1:13" x14ac:dyDescent="0.3">
      <c r="A59">
        <v>54</v>
      </c>
      <c r="B59" t="s">
        <v>23</v>
      </c>
      <c r="C59" t="s">
        <v>13</v>
      </c>
      <c r="D59" t="s">
        <v>22</v>
      </c>
      <c r="E59" t="s">
        <v>13</v>
      </c>
      <c r="F59" t="s">
        <v>13</v>
      </c>
      <c r="G59" t="s">
        <v>13</v>
      </c>
      <c r="H59" t="s">
        <v>13</v>
      </c>
      <c r="I59" t="s">
        <v>13</v>
      </c>
      <c r="J59">
        <v>2</v>
      </c>
      <c r="K59" t="s">
        <v>13</v>
      </c>
      <c r="L59" t="s">
        <v>44</v>
      </c>
      <c r="M59">
        <v>0.11293</v>
      </c>
    </row>
    <row r="60" spans="1:13" x14ac:dyDescent="0.3">
      <c r="A60">
        <v>54</v>
      </c>
      <c r="B60" t="s">
        <v>23</v>
      </c>
      <c r="C60" t="s">
        <v>13</v>
      </c>
      <c r="D60" t="s">
        <v>22</v>
      </c>
      <c r="E60" t="s">
        <v>13</v>
      </c>
      <c r="F60" t="s">
        <v>13</v>
      </c>
      <c r="G60" t="s">
        <v>13</v>
      </c>
      <c r="H60" t="s">
        <v>13</v>
      </c>
      <c r="I60" t="s">
        <v>13</v>
      </c>
      <c r="J60">
        <v>10</v>
      </c>
      <c r="K60" t="s">
        <v>13</v>
      </c>
      <c r="L60" t="s">
        <v>46</v>
      </c>
      <c r="M60">
        <v>0.10758</v>
      </c>
    </row>
    <row r="61" spans="1:13" x14ac:dyDescent="0.3">
      <c r="A61">
        <v>54</v>
      </c>
      <c r="B61" t="s">
        <v>23</v>
      </c>
      <c r="C61" t="s">
        <v>13</v>
      </c>
      <c r="D61" t="s">
        <v>22</v>
      </c>
      <c r="E61" t="s">
        <v>13</v>
      </c>
      <c r="F61" t="s">
        <v>13</v>
      </c>
      <c r="G61" t="s">
        <v>13</v>
      </c>
      <c r="H61" t="s">
        <v>13</v>
      </c>
      <c r="I61" t="s">
        <v>13</v>
      </c>
      <c r="J61">
        <v>20</v>
      </c>
      <c r="K61" t="s">
        <v>13</v>
      </c>
      <c r="L61" t="s">
        <v>46</v>
      </c>
      <c r="M61">
        <v>0.10097</v>
      </c>
    </row>
    <row r="62" spans="1:13" x14ac:dyDescent="0.3">
      <c r="A62">
        <v>54</v>
      </c>
      <c r="B62" t="s">
        <v>23</v>
      </c>
      <c r="C62" t="s">
        <v>13</v>
      </c>
      <c r="D62" t="s">
        <v>22</v>
      </c>
      <c r="E62" t="s">
        <v>13</v>
      </c>
      <c r="F62" t="s">
        <v>13</v>
      </c>
      <c r="G62" t="s">
        <v>13</v>
      </c>
      <c r="H62" t="s">
        <v>13</v>
      </c>
      <c r="I62" t="s">
        <v>13</v>
      </c>
      <c r="J62">
        <v>30</v>
      </c>
      <c r="K62" t="s">
        <v>13</v>
      </c>
      <c r="L62" t="s">
        <v>46</v>
      </c>
      <c r="M62">
        <v>9.6699999999999994E-2</v>
      </c>
    </row>
    <row r="63" spans="1:13" x14ac:dyDescent="0.3">
      <c r="A63">
        <v>54</v>
      </c>
      <c r="B63" t="s">
        <v>23</v>
      </c>
      <c r="C63" t="s">
        <v>13</v>
      </c>
      <c r="D63" t="s">
        <v>22</v>
      </c>
      <c r="E63" t="s">
        <v>13</v>
      </c>
      <c r="F63" t="s">
        <v>13</v>
      </c>
      <c r="G63" t="s">
        <v>13</v>
      </c>
      <c r="H63" t="s">
        <v>13</v>
      </c>
      <c r="I63" t="s">
        <v>13</v>
      </c>
      <c r="J63">
        <v>40</v>
      </c>
      <c r="K63" t="s">
        <v>13</v>
      </c>
      <c r="L63" t="s">
        <v>42</v>
      </c>
      <c r="M63">
        <v>9.6119999999999997E-2</v>
      </c>
    </row>
    <row r="64" spans="1:13" x14ac:dyDescent="0.3">
      <c r="A64">
        <v>54</v>
      </c>
      <c r="B64" t="s">
        <v>23</v>
      </c>
      <c r="C64" t="s">
        <v>13</v>
      </c>
      <c r="D64" t="s">
        <v>22</v>
      </c>
      <c r="E64" t="s">
        <v>13</v>
      </c>
      <c r="F64" t="s">
        <v>13</v>
      </c>
      <c r="G64" t="s">
        <v>13</v>
      </c>
      <c r="H64" t="s">
        <v>13</v>
      </c>
      <c r="I64" t="s">
        <v>13</v>
      </c>
      <c r="J64">
        <v>50</v>
      </c>
      <c r="K64" t="s">
        <v>13</v>
      </c>
      <c r="L64" t="s">
        <v>42</v>
      </c>
      <c r="M64">
        <v>9.3100000000000002E-2</v>
      </c>
    </row>
    <row r="65" spans="1:14" x14ac:dyDescent="0.3">
      <c r="A65">
        <v>54</v>
      </c>
      <c r="B65" t="s">
        <v>23</v>
      </c>
      <c r="C65" t="s">
        <v>13</v>
      </c>
      <c r="D65" t="s">
        <v>22</v>
      </c>
      <c r="E65" t="s">
        <v>13</v>
      </c>
      <c r="F65" t="s">
        <v>13</v>
      </c>
      <c r="G65" t="s">
        <v>13</v>
      </c>
      <c r="H65" t="s">
        <v>13</v>
      </c>
      <c r="I65" t="s">
        <v>13</v>
      </c>
      <c r="J65">
        <v>58</v>
      </c>
      <c r="K65" t="s">
        <v>13</v>
      </c>
      <c r="L65" t="s">
        <v>35</v>
      </c>
      <c r="M65">
        <v>9.2969999999999997E-2</v>
      </c>
      <c r="N65" t="s">
        <v>47</v>
      </c>
    </row>
    <row r="66" spans="1:14" x14ac:dyDescent="0.3">
      <c r="A66">
        <v>54</v>
      </c>
      <c r="B66" t="s">
        <v>23</v>
      </c>
      <c r="C66" t="s">
        <v>2</v>
      </c>
      <c r="D66" t="s">
        <v>22</v>
      </c>
      <c r="E66">
        <v>1000</v>
      </c>
      <c r="F66">
        <v>0.1</v>
      </c>
      <c r="G66">
        <v>5</v>
      </c>
      <c r="H66" t="s">
        <v>13</v>
      </c>
      <c r="I66" t="b">
        <v>0</v>
      </c>
      <c r="J66" t="s">
        <v>13</v>
      </c>
      <c r="K66" t="s">
        <v>13</v>
      </c>
      <c r="L66" t="s">
        <v>35</v>
      </c>
      <c r="M66">
        <v>9.7059999999999994E-2</v>
      </c>
    </row>
    <row r="67" spans="1:14" x14ac:dyDescent="0.3">
      <c r="A67">
        <v>54</v>
      </c>
      <c r="B67" t="s">
        <v>23</v>
      </c>
      <c r="C67" t="s">
        <v>2</v>
      </c>
      <c r="D67" t="s">
        <v>22</v>
      </c>
      <c r="E67">
        <v>1000</v>
      </c>
      <c r="F67">
        <v>0.01</v>
      </c>
      <c r="G67">
        <v>5</v>
      </c>
      <c r="H67" t="s">
        <v>13</v>
      </c>
      <c r="I67" t="b">
        <v>0</v>
      </c>
      <c r="J67" t="s">
        <v>13</v>
      </c>
      <c r="K67" t="s">
        <v>13</v>
      </c>
      <c r="L67" t="s">
        <v>42</v>
      </c>
      <c r="M67">
        <v>9.7919999999999993E-2</v>
      </c>
    </row>
    <row r="68" spans="1:14" x14ac:dyDescent="0.3">
      <c r="A68">
        <v>54</v>
      </c>
      <c r="B68" t="s">
        <v>23</v>
      </c>
      <c r="C68" t="s">
        <v>2</v>
      </c>
      <c r="D68" t="s">
        <v>22</v>
      </c>
      <c r="E68">
        <v>1000</v>
      </c>
      <c r="F68">
        <v>1E-3</v>
      </c>
      <c r="G68">
        <v>5</v>
      </c>
      <c r="H68" t="s">
        <v>13</v>
      </c>
      <c r="I68" t="b">
        <v>0</v>
      </c>
      <c r="J68" t="s">
        <v>13</v>
      </c>
      <c r="K68" t="s">
        <v>13</v>
      </c>
      <c r="L68" t="s">
        <v>43</v>
      </c>
      <c r="M68">
        <v>0.1014</v>
      </c>
    </row>
    <row r="69" spans="1:14" x14ac:dyDescent="0.3">
      <c r="A69">
        <v>54</v>
      </c>
      <c r="B69" t="s">
        <v>23</v>
      </c>
      <c r="C69" t="s">
        <v>2</v>
      </c>
      <c r="D69" t="s">
        <v>22</v>
      </c>
      <c r="E69">
        <v>10000</v>
      </c>
      <c r="F69">
        <v>0.1</v>
      </c>
      <c r="G69">
        <v>5</v>
      </c>
      <c r="H69" t="s">
        <v>13</v>
      </c>
      <c r="I69" t="b">
        <v>0</v>
      </c>
      <c r="J69" t="s">
        <v>13</v>
      </c>
      <c r="K69" t="s">
        <v>13</v>
      </c>
      <c r="L69" t="s">
        <v>43</v>
      </c>
      <c r="M69">
        <v>9.7309999999999994E-2</v>
      </c>
    </row>
    <row r="70" spans="1:14" x14ac:dyDescent="0.3">
      <c r="A70">
        <v>54</v>
      </c>
      <c r="B70" t="s">
        <v>23</v>
      </c>
      <c r="C70" t="s">
        <v>2</v>
      </c>
      <c r="D70" t="s">
        <v>22</v>
      </c>
      <c r="E70">
        <v>10000</v>
      </c>
      <c r="F70">
        <v>0.01</v>
      </c>
      <c r="G70">
        <v>5</v>
      </c>
      <c r="H70" t="s">
        <v>13</v>
      </c>
      <c r="I70" t="b">
        <v>0</v>
      </c>
      <c r="J70" t="s">
        <v>13</v>
      </c>
      <c r="K70" t="s">
        <v>13</v>
      </c>
      <c r="L70" t="s">
        <v>43</v>
      </c>
      <c r="M70">
        <v>9.9970000000000003E-2</v>
      </c>
    </row>
    <row r="71" spans="1:14" x14ac:dyDescent="0.3">
      <c r="A71">
        <v>54</v>
      </c>
      <c r="B71" t="s">
        <v>23</v>
      </c>
      <c r="C71" t="s">
        <v>2</v>
      </c>
      <c r="D71" t="s">
        <v>22</v>
      </c>
      <c r="E71">
        <v>10000</v>
      </c>
      <c r="F71">
        <v>1E-3</v>
      </c>
      <c r="G71">
        <v>5</v>
      </c>
      <c r="H71" t="s">
        <v>13</v>
      </c>
      <c r="I71" t="b">
        <v>0</v>
      </c>
      <c r="J71" t="s">
        <v>13</v>
      </c>
      <c r="K71" t="s">
        <v>13</v>
      </c>
      <c r="L71" t="s">
        <v>37</v>
      </c>
      <c r="M71">
        <v>0.10012</v>
      </c>
    </row>
    <row r="72" spans="1:14" x14ac:dyDescent="0.3">
      <c r="A72">
        <v>54</v>
      </c>
      <c r="B72" t="s">
        <v>23</v>
      </c>
      <c r="C72" t="s">
        <v>2</v>
      </c>
      <c r="D72" t="s">
        <v>22</v>
      </c>
      <c r="E72">
        <v>100000</v>
      </c>
      <c r="F72">
        <v>0.1</v>
      </c>
      <c r="G72">
        <v>5</v>
      </c>
      <c r="H72" t="s">
        <v>13</v>
      </c>
      <c r="I72" t="b">
        <v>0</v>
      </c>
      <c r="J72" t="s">
        <v>13</v>
      </c>
      <c r="K72" t="s">
        <v>13</v>
      </c>
      <c r="L72" t="s">
        <v>35</v>
      </c>
      <c r="M72">
        <v>9.9360000000000004E-2</v>
      </c>
    </row>
    <row r="73" spans="1:14" x14ac:dyDescent="0.3">
      <c r="A73">
        <v>54</v>
      </c>
      <c r="B73" t="s">
        <v>23</v>
      </c>
      <c r="C73" t="s">
        <v>2</v>
      </c>
      <c r="D73" t="s">
        <v>22</v>
      </c>
      <c r="E73">
        <v>100000</v>
      </c>
      <c r="F73">
        <v>0.01</v>
      </c>
      <c r="G73">
        <v>5</v>
      </c>
      <c r="H73" t="s">
        <v>13</v>
      </c>
      <c r="I73" t="b">
        <v>0</v>
      </c>
      <c r="J73" t="s">
        <v>13</v>
      </c>
      <c r="K73" t="s">
        <v>13</v>
      </c>
      <c r="L73" t="s">
        <v>36</v>
      </c>
      <c r="M73">
        <v>9.9979999999999999E-2</v>
      </c>
    </row>
    <row r="74" spans="1:14" x14ac:dyDescent="0.3">
      <c r="A74">
        <v>54</v>
      </c>
      <c r="B74" t="s">
        <v>23</v>
      </c>
      <c r="C74" t="s">
        <v>2</v>
      </c>
      <c r="D74" t="s">
        <v>22</v>
      </c>
      <c r="E74">
        <v>100000</v>
      </c>
      <c r="F74">
        <v>1E-3</v>
      </c>
      <c r="G74">
        <v>5</v>
      </c>
      <c r="H74" t="s">
        <v>13</v>
      </c>
      <c r="I74" t="b">
        <v>0</v>
      </c>
      <c r="J74" t="s">
        <v>13</v>
      </c>
      <c r="K74" t="s">
        <v>13</v>
      </c>
      <c r="L74" t="s">
        <v>35</v>
      </c>
      <c r="M74">
        <v>0.10378999999999999</v>
      </c>
    </row>
    <row r="75" spans="1:14" x14ac:dyDescent="0.3">
      <c r="A75">
        <v>54</v>
      </c>
      <c r="B75" t="s">
        <v>23</v>
      </c>
      <c r="C75" t="s">
        <v>2</v>
      </c>
      <c r="D75" t="s">
        <v>22</v>
      </c>
      <c r="E75">
        <v>1000000</v>
      </c>
      <c r="F75">
        <v>0.1</v>
      </c>
      <c r="G75">
        <v>5</v>
      </c>
      <c r="H75" t="s">
        <v>13</v>
      </c>
      <c r="I75" t="b">
        <v>0</v>
      </c>
      <c r="J75" t="s">
        <v>13</v>
      </c>
      <c r="K75" t="s">
        <v>13</v>
      </c>
      <c r="L75" t="s">
        <v>35</v>
      </c>
      <c r="M75">
        <v>9.9610000000000004E-2</v>
      </c>
    </row>
    <row r="76" spans="1:14" x14ac:dyDescent="0.3">
      <c r="A76">
        <v>54</v>
      </c>
      <c r="B76" t="s">
        <v>23</v>
      </c>
      <c r="C76" t="s">
        <v>2</v>
      </c>
      <c r="D76" t="s">
        <v>22</v>
      </c>
      <c r="E76">
        <v>1000000</v>
      </c>
      <c r="F76">
        <v>0.01</v>
      </c>
      <c r="G76">
        <v>5</v>
      </c>
      <c r="H76" t="s">
        <v>13</v>
      </c>
      <c r="I76" t="b">
        <v>0</v>
      </c>
      <c r="J76" t="s">
        <v>13</v>
      </c>
      <c r="K76" t="s">
        <v>13</v>
      </c>
      <c r="L76" t="s">
        <v>39</v>
      </c>
      <c r="M76">
        <v>9.9349999999999994E-2</v>
      </c>
    </row>
    <row r="77" spans="1:14" x14ac:dyDescent="0.3">
      <c r="A77">
        <v>54</v>
      </c>
      <c r="B77" t="s">
        <v>23</v>
      </c>
      <c r="C77" t="s">
        <v>2</v>
      </c>
      <c r="D77" t="s">
        <v>22</v>
      </c>
      <c r="E77">
        <v>1000000</v>
      </c>
      <c r="F77">
        <v>1E-3</v>
      </c>
      <c r="G77">
        <v>5</v>
      </c>
      <c r="H77" t="s">
        <v>13</v>
      </c>
      <c r="I77" t="b">
        <v>0</v>
      </c>
      <c r="J77" t="s">
        <v>13</v>
      </c>
      <c r="K77" t="s">
        <v>13</v>
      </c>
      <c r="L77" t="s">
        <v>31</v>
      </c>
      <c r="M77">
        <v>0.10535</v>
      </c>
    </row>
    <row r="78" spans="1:14" x14ac:dyDescent="0.3">
      <c r="A78">
        <v>54</v>
      </c>
      <c r="B78" t="s">
        <v>23</v>
      </c>
      <c r="C78" t="s">
        <v>2</v>
      </c>
      <c r="D78" t="s">
        <v>22</v>
      </c>
      <c r="E78">
        <v>10000000</v>
      </c>
      <c r="F78">
        <v>0.1</v>
      </c>
      <c r="G78">
        <v>5</v>
      </c>
      <c r="H78" t="s">
        <v>13</v>
      </c>
      <c r="I78" t="b">
        <v>0</v>
      </c>
      <c r="J78" t="s">
        <v>13</v>
      </c>
      <c r="K78" t="s">
        <v>13</v>
      </c>
      <c r="L78" t="s">
        <v>31</v>
      </c>
      <c r="M78">
        <v>9.9760000000000001E-2</v>
      </c>
    </row>
    <row r="79" spans="1:14" x14ac:dyDescent="0.3">
      <c r="A79">
        <v>54</v>
      </c>
      <c r="B79" t="s">
        <v>23</v>
      </c>
      <c r="C79" t="s">
        <v>2</v>
      </c>
      <c r="D79" t="s">
        <v>22</v>
      </c>
      <c r="E79">
        <v>10000000</v>
      </c>
      <c r="F79">
        <v>0.01</v>
      </c>
      <c r="G79">
        <v>5</v>
      </c>
      <c r="H79" t="s">
        <v>13</v>
      </c>
      <c r="I79" t="b">
        <v>0</v>
      </c>
      <c r="J79" t="s">
        <v>13</v>
      </c>
      <c r="K79" t="s">
        <v>13</v>
      </c>
      <c r="L79" t="s">
        <v>39</v>
      </c>
      <c r="M79">
        <v>9.9400000000000002E-2</v>
      </c>
    </row>
    <row r="80" spans="1:14" x14ac:dyDescent="0.3">
      <c r="A80">
        <v>54</v>
      </c>
      <c r="B80" t="s">
        <v>23</v>
      </c>
      <c r="C80" t="s">
        <v>2</v>
      </c>
      <c r="D80" t="s">
        <v>22</v>
      </c>
      <c r="E80">
        <v>10000000</v>
      </c>
      <c r="F80">
        <v>1E-3</v>
      </c>
      <c r="G80">
        <v>5</v>
      </c>
      <c r="H80" t="s">
        <v>13</v>
      </c>
      <c r="I80" t="b">
        <v>0</v>
      </c>
      <c r="J80" t="s">
        <v>13</v>
      </c>
      <c r="K80" t="s">
        <v>13</v>
      </c>
      <c r="L80" t="s">
        <v>30</v>
      </c>
      <c r="M80">
        <v>0.10049</v>
      </c>
    </row>
  </sheetData>
  <mergeCells count="12">
    <mergeCell ref="A1:A3"/>
    <mergeCell ref="B1:B3"/>
    <mergeCell ref="C1:C3"/>
    <mergeCell ref="D1:D3"/>
    <mergeCell ref="E1:I1"/>
    <mergeCell ref="M1:M3"/>
    <mergeCell ref="E2:G2"/>
    <mergeCell ref="H2:I2"/>
    <mergeCell ref="J2:J3"/>
    <mergeCell ref="K2:K3"/>
    <mergeCell ref="L2:L3"/>
    <mergeCell ref="J1:K1"/>
  </mergeCells>
  <conditionalFormatting sqref="M4:M49">
    <cfRule type="colorScale" priority="14">
      <colorScale>
        <cfvo type="min"/>
        <cfvo type="percentile" val="20"/>
        <cfvo type="max"/>
        <color rgb="FF00B050"/>
        <color rgb="FFFFEB84"/>
        <color theme="0"/>
      </colorScale>
    </cfRule>
    <cfRule type="colorScale" priority="15">
      <colorScale>
        <cfvo type="min"/>
        <cfvo type="max"/>
        <color rgb="FF63BE7B"/>
        <color rgb="FFFCFCFF"/>
      </colorScale>
    </cfRule>
  </conditionalFormatting>
  <conditionalFormatting sqref="M51:M80">
    <cfRule type="colorScale" priority="11">
      <colorScale>
        <cfvo type="min"/>
        <cfvo type="percentile" val="20"/>
        <cfvo type="max"/>
        <color rgb="FF63BE7B"/>
        <color rgb="FFFFEB84"/>
        <color rgb="FFFCFCFF"/>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60A09-E7B1-407D-89D8-A08036201F6D}">
  <sheetPr>
    <tabColor theme="5"/>
  </sheetPr>
  <dimension ref="A1:C35"/>
  <sheetViews>
    <sheetView workbookViewId="0">
      <selection activeCell="R180" sqref="R180:R188"/>
    </sheetView>
  </sheetViews>
  <sheetFormatPr defaultRowHeight="14.4" x14ac:dyDescent="0.3"/>
  <cols>
    <col min="1" max="1" width="18.33203125" bestFit="1" customWidth="1"/>
    <col min="2" max="2" width="15.5546875" bestFit="1" customWidth="1"/>
    <col min="3" max="3" width="10.5546875" bestFit="1" customWidth="1"/>
  </cols>
  <sheetData>
    <row r="1" spans="1:3" x14ac:dyDescent="0.3">
      <c r="A1" s="6" t="s">
        <v>55</v>
      </c>
      <c r="B1" t="s">
        <v>54</v>
      </c>
    </row>
    <row r="2" spans="1:3" x14ac:dyDescent="0.3">
      <c r="A2" s="6" t="s">
        <v>4</v>
      </c>
      <c r="B2" t="s">
        <v>13</v>
      </c>
    </row>
    <row r="3" spans="1:3" x14ac:dyDescent="0.3">
      <c r="A3" s="6" t="s">
        <v>6</v>
      </c>
      <c r="B3" t="s">
        <v>13</v>
      </c>
    </row>
    <row r="5" spans="1:3" x14ac:dyDescent="0.3">
      <c r="A5" s="6" t="s">
        <v>56</v>
      </c>
      <c r="B5" s="6" t="s">
        <v>59</v>
      </c>
    </row>
    <row r="6" spans="1:3" x14ac:dyDescent="0.3">
      <c r="A6" s="6" t="s">
        <v>57</v>
      </c>
      <c r="B6" t="s">
        <v>15</v>
      </c>
      <c r="C6" t="s">
        <v>58</v>
      </c>
    </row>
    <row r="7" spans="1:3" x14ac:dyDescent="0.3">
      <c r="A7" s="7">
        <v>2</v>
      </c>
      <c r="B7">
        <v>0.104597</v>
      </c>
      <c r="C7">
        <v>0.104597</v>
      </c>
    </row>
    <row r="8" spans="1:3" x14ac:dyDescent="0.3">
      <c r="A8" s="7">
        <v>3</v>
      </c>
      <c r="B8">
        <v>0.10271</v>
      </c>
      <c r="C8">
        <v>0.10271</v>
      </c>
    </row>
    <row r="9" spans="1:3" x14ac:dyDescent="0.3">
      <c r="A9" s="7">
        <v>4</v>
      </c>
      <c r="B9">
        <v>0.10115</v>
      </c>
      <c r="C9">
        <v>0.10115</v>
      </c>
    </row>
    <row r="10" spans="1:3" x14ac:dyDescent="0.3">
      <c r="A10" s="7">
        <v>5</v>
      </c>
      <c r="B10">
        <v>0.10069</v>
      </c>
      <c r="C10">
        <v>0.10069</v>
      </c>
    </row>
    <row r="11" spans="1:3" x14ac:dyDescent="0.3">
      <c r="A11" s="7">
        <v>6</v>
      </c>
      <c r="B11">
        <v>9.9740999999999996E-2</v>
      </c>
      <c r="C11">
        <v>9.9740999999999996E-2</v>
      </c>
    </row>
    <row r="12" spans="1:3" x14ac:dyDescent="0.3">
      <c r="A12" s="7">
        <v>7</v>
      </c>
      <c r="B12">
        <v>9.9367999999999998E-2</v>
      </c>
      <c r="C12">
        <v>9.9367999999999998E-2</v>
      </c>
    </row>
    <row r="13" spans="1:3" x14ac:dyDescent="0.3">
      <c r="A13" s="7">
        <v>8</v>
      </c>
      <c r="B13">
        <v>9.5424999999999996E-2</v>
      </c>
      <c r="C13">
        <v>9.5424999999999996E-2</v>
      </c>
    </row>
    <row r="14" spans="1:3" x14ac:dyDescent="0.3">
      <c r="A14" s="7">
        <v>9</v>
      </c>
      <c r="B14">
        <v>9.4897999999999996E-2</v>
      </c>
      <c r="C14">
        <v>9.4897999999999996E-2</v>
      </c>
    </row>
    <row r="15" spans="1:3" x14ac:dyDescent="0.3">
      <c r="A15" s="7">
        <v>10</v>
      </c>
      <c r="B15">
        <v>9.4658999999999993E-2</v>
      </c>
      <c r="C15">
        <v>9.4658999999999993E-2</v>
      </c>
    </row>
    <row r="16" spans="1:3" x14ac:dyDescent="0.3">
      <c r="A16" s="7">
        <v>11</v>
      </c>
      <c r="B16">
        <v>9.3170000000000003E-2</v>
      </c>
      <c r="C16">
        <v>9.3170000000000003E-2</v>
      </c>
    </row>
    <row r="17" spans="1:3" x14ac:dyDescent="0.3">
      <c r="A17" s="7">
        <v>12</v>
      </c>
      <c r="B17">
        <v>9.2311000000000004E-2</v>
      </c>
      <c r="C17">
        <v>9.2311000000000004E-2</v>
      </c>
    </row>
    <row r="18" spans="1:3" x14ac:dyDescent="0.3">
      <c r="A18" s="7">
        <v>13</v>
      </c>
      <c r="B18">
        <v>9.1277999999999998E-2</v>
      </c>
      <c r="C18">
        <v>9.1277999999999998E-2</v>
      </c>
    </row>
    <row r="19" spans="1:3" x14ac:dyDescent="0.3">
      <c r="A19" s="7">
        <v>14</v>
      </c>
      <c r="B19">
        <v>9.0534000000000003E-2</v>
      </c>
      <c r="C19">
        <v>9.0534000000000003E-2</v>
      </c>
    </row>
    <row r="20" spans="1:3" x14ac:dyDescent="0.3">
      <c r="A20" s="7">
        <v>15</v>
      </c>
      <c r="B20">
        <v>9.0092000000000005E-2</v>
      </c>
      <c r="C20">
        <v>9.0092000000000005E-2</v>
      </c>
    </row>
    <row r="21" spans="1:3" x14ac:dyDescent="0.3">
      <c r="A21" s="7">
        <v>16</v>
      </c>
      <c r="B21">
        <v>9.0159000000000003E-2</v>
      </c>
      <c r="C21">
        <v>9.0159000000000003E-2</v>
      </c>
    </row>
    <row r="22" spans="1:3" x14ac:dyDescent="0.3">
      <c r="A22" s="7">
        <v>17</v>
      </c>
      <c r="B22">
        <v>8.9570999999999998E-2</v>
      </c>
      <c r="C22">
        <v>8.9570999999999998E-2</v>
      </c>
    </row>
    <row r="23" spans="1:3" x14ac:dyDescent="0.3">
      <c r="A23" s="7">
        <v>18</v>
      </c>
      <c r="B23">
        <v>8.9577000000000004E-2</v>
      </c>
      <c r="C23">
        <v>8.9577000000000004E-2</v>
      </c>
    </row>
    <row r="24" spans="1:3" x14ac:dyDescent="0.3">
      <c r="A24" s="7">
        <v>19</v>
      </c>
      <c r="B24">
        <v>8.8936000000000001E-2</v>
      </c>
      <c r="C24">
        <v>8.8936000000000001E-2</v>
      </c>
    </row>
    <row r="25" spans="1:3" x14ac:dyDescent="0.3">
      <c r="A25" s="7">
        <v>20</v>
      </c>
      <c r="B25">
        <v>8.9033000000000001E-2</v>
      </c>
      <c r="C25">
        <v>8.9033000000000001E-2</v>
      </c>
    </row>
    <row r="26" spans="1:3" x14ac:dyDescent="0.3">
      <c r="A26" s="7">
        <v>21</v>
      </c>
      <c r="B26">
        <v>8.8040999999999994E-2</v>
      </c>
      <c r="C26">
        <v>8.8040999999999994E-2</v>
      </c>
    </row>
    <row r="27" spans="1:3" x14ac:dyDescent="0.3">
      <c r="A27" s="7">
        <v>22</v>
      </c>
      <c r="B27">
        <v>8.8220000000000007E-2</v>
      </c>
      <c r="C27">
        <v>8.8220000000000007E-2</v>
      </c>
    </row>
    <row r="28" spans="1:3" x14ac:dyDescent="0.3">
      <c r="A28" s="7">
        <v>23</v>
      </c>
      <c r="B28">
        <v>8.8281999999999999E-2</v>
      </c>
      <c r="C28">
        <v>8.8281999999999999E-2</v>
      </c>
    </row>
    <row r="29" spans="1:3" x14ac:dyDescent="0.3">
      <c r="A29" s="7">
        <v>24</v>
      </c>
      <c r="B29">
        <v>8.8590000000000002E-2</v>
      </c>
      <c r="C29">
        <v>8.8590000000000002E-2</v>
      </c>
    </row>
    <row r="30" spans="1:3" x14ac:dyDescent="0.3">
      <c r="A30" s="7">
        <v>25</v>
      </c>
      <c r="B30">
        <v>8.7959999999999997E-2</v>
      </c>
      <c r="C30">
        <v>8.7959999999999997E-2</v>
      </c>
    </row>
    <row r="31" spans="1:3" x14ac:dyDescent="0.3">
      <c r="A31" s="7">
        <v>26</v>
      </c>
      <c r="B31">
        <v>8.7359000000000006E-2</v>
      </c>
      <c r="C31">
        <v>8.7359000000000006E-2</v>
      </c>
    </row>
    <row r="32" spans="1:3" x14ac:dyDescent="0.3">
      <c r="A32" s="7">
        <v>27</v>
      </c>
      <c r="B32">
        <v>8.6513000000000007E-2</v>
      </c>
      <c r="C32">
        <v>8.6513000000000007E-2</v>
      </c>
    </row>
    <row r="33" spans="1:3" x14ac:dyDescent="0.3">
      <c r="A33" s="7">
        <v>28</v>
      </c>
      <c r="B33">
        <v>8.6657999999999999E-2</v>
      </c>
      <c r="C33">
        <v>8.6657999999999999E-2</v>
      </c>
    </row>
    <row r="34" spans="1:3" x14ac:dyDescent="0.3">
      <c r="A34" s="7">
        <v>29</v>
      </c>
      <c r="B34">
        <v>8.6641999999999997E-2</v>
      </c>
      <c r="C34">
        <v>8.6641999999999997E-2</v>
      </c>
    </row>
    <row r="35" spans="1:3" x14ac:dyDescent="0.3">
      <c r="A35" s="7" t="s">
        <v>58</v>
      </c>
      <c r="B35">
        <v>2.5861639999999997</v>
      </c>
      <c r="C35">
        <v>2.5861639999999997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1ECE9-9AF0-48F6-B003-DDD6FFB80F25}">
  <sheetPr>
    <tabColor theme="5"/>
  </sheetPr>
  <dimension ref="A1:D85"/>
  <sheetViews>
    <sheetView workbookViewId="0">
      <selection activeCell="R180" sqref="R180:R188"/>
    </sheetView>
  </sheetViews>
  <sheetFormatPr defaultRowHeight="14.4" x14ac:dyDescent="0.3"/>
  <cols>
    <col min="1" max="1" width="18.33203125" bestFit="1" customWidth="1"/>
    <col min="2" max="2" width="15.5546875" bestFit="1" customWidth="1"/>
    <col min="3" max="3" width="10" bestFit="1" customWidth="1"/>
    <col min="4" max="4" width="10.5546875" bestFit="1" customWidth="1"/>
  </cols>
  <sheetData>
    <row r="1" spans="1:4" x14ac:dyDescent="0.3">
      <c r="A1" s="6" t="s">
        <v>55</v>
      </c>
      <c r="B1" t="s">
        <v>54</v>
      </c>
    </row>
    <row r="2" spans="1:4" x14ac:dyDescent="0.3">
      <c r="A2" s="6" t="s">
        <v>6</v>
      </c>
      <c r="B2" t="s">
        <v>13</v>
      </c>
    </row>
    <row r="4" spans="1:4" x14ac:dyDescent="0.3">
      <c r="A4" s="6" t="s">
        <v>56</v>
      </c>
      <c r="B4" s="6" t="s">
        <v>59</v>
      </c>
    </row>
    <row r="5" spans="1:4" x14ac:dyDescent="0.3">
      <c r="A5" s="6" t="s">
        <v>57</v>
      </c>
      <c r="B5" t="s">
        <v>15</v>
      </c>
      <c r="C5" t="s">
        <v>23</v>
      </c>
      <c r="D5" t="s">
        <v>58</v>
      </c>
    </row>
    <row r="6" spans="1:4" x14ac:dyDescent="0.3">
      <c r="A6" s="7">
        <v>1</v>
      </c>
      <c r="B6">
        <v>0.205126</v>
      </c>
      <c r="C6">
        <v>0.17233200000000001</v>
      </c>
      <c r="D6">
        <v>0.37745800000000002</v>
      </c>
    </row>
    <row r="7" spans="1:4" x14ac:dyDescent="0.3">
      <c r="A7" s="7">
        <v>2</v>
      </c>
      <c r="B7">
        <v>0.20474800000000001</v>
      </c>
      <c r="C7">
        <v>0.174957</v>
      </c>
      <c r="D7">
        <v>0.37970500000000001</v>
      </c>
    </row>
    <row r="8" spans="1:4" x14ac:dyDescent="0.3">
      <c r="A8" s="7">
        <v>3</v>
      </c>
      <c r="B8">
        <v>0.21059900000000001</v>
      </c>
      <c r="C8">
        <v>0.179588</v>
      </c>
      <c r="D8">
        <v>0.39018700000000001</v>
      </c>
    </row>
    <row r="9" spans="1:4" x14ac:dyDescent="0.3">
      <c r="A9" s="7">
        <v>4</v>
      </c>
      <c r="B9">
        <v>0.22012300000000001</v>
      </c>
      <c r="C9">
        <v>0.18636800000000001</v>
      </c>
      <c r="D9">
        <v>0.40649100000000005</v>
      </c>
    </row>
    <row r="10" spans="1:4" x14ac:dyDescent="0.3">
      <c r="A10" s="7">
        <v>5</v>
      </c>
      <c r="B10">
        <v>0.244121</v>
      </c>
      <c r="C10">
        <v>0.19487699999999999</v>
      </c>
      <c r="D10">
        <v>0.438998</v>
      </c>
    </row>
    <row r="11" spans="1:4" x14ac:dyDescent="0.3">
      <c r="A11" s="7">
        <v>6</v>
      </c>
      <c r="B11">
        <v>0.29522599999999999</v>
      </c>
      <c r="C11">
        <v>0.208395</v>
      </c>
      <c r="D11">
        <v>0.50362099999999999</v>
      </c>
    </row>
    <row r="12" spans="1:4" x14ac:dyDescent="0.3">
      <c r="A12" s="7">
        <v>7</v>
      </c>
      <c r="B12">
        <v>0.380019</v>
      </c>
      <c r="C12">
        <v>0.22223100000000001</v>
      </c>
      <c r="D12">
        <v>0.60224999999999995</v>
      </c>
    </row>
    <row r="13" spans="1:4" x14ac:dyDescent="0.3">
      <c r="A13" s="7">
        <v>8</v>
      </c>
      <c r="B13">
        <v>1.331464</v>
      </c>
      <c r="C13">
        <v>0.250473</v>
      </c>
      <c r="D13">
        <v>1.5819369999999999</v>
      </c>
    </row>
    <row r="14" spans="1:4" x14ac:dyDescent="0.3">
      <c r="A14" s="7">
        <v>9</v>
      </c>
      <c r="B14">
        <v>0.29967500000000002</v>
      </c>
      <c r="C14">
        <v>0.290217</v>
      </c>
      <c r="D14">
        <v>0.58989200000000008</v>
      </c>
    </row>
    <row r="15" spans="1:4" x14ac:dyDescent="0.3">
      <c r="A15" s="7">
        <v>10</v>
      </c>
      <c r="B15">
        <v>0.193049</v>
      </c>
      <c r="C15">
        <v>0.39421600000000001</v>
      </c>
      <c r="D15">
        <v>0.58726500000000004</v>
      </c>
    </row>
    <row r="16" spans="1:4" x14ac:dyDescent="0.3">
      <c r="A16" s="7">
        <v>11</v>
      </c>
      <c r="B16">
        <v>0.16161400000000001</v>
      </c>
      <c r="C16">
        <v>0.70987699999999998</v>
      </c>
      <c r="D16">
        <v>0.87149100000000002</v>
      </c>
    </row>
    <row r="17" spans="1:4" x14ac:dyDescent="0.3">
      <c r="A17" s="7">
        <v>12</v>
      </c>
      <c r="B17">
        <v>0.138596</v>
      </c>
      <c r="C17">
        <v>0.299375</v>
      </c>
      <c r="D17">
        <v>0.437971</v>
      </c>
    </row>
    <row r="18" spans="1:4" x14ac:dyDescent="0.3">
      <c r="A18" s="7">
        <v>13</v>
      </c>
      <c r="B18">
        <v>0.125884</v>
      </c>
      <c r="C18">
        <v>0.22547500000000001</v>
      </c>
      <c r="D18">
        <v>0.35135899999999998</v>
      </c>
    </row>
    <row r="19" spans="1:4" x14ac:dyDescent="0.3">
      <c r="A19" s="7">
        <v>14</v>
      </c>
      <c r="B19">
        <v>0.115865</v>
      </c>
      <c r="C19">
        <v>0.181672</v>
      </c>
      <c r="D19">
        <v>0.297537</v>
      </c>
    </row>
    <row r="20" spans="1:4" x14ac:dyDescent="0.3">
      <c r="A20" s="7">
        <v>15</v>
      </c>
      <c r="B20">
        <v>0.107811</v>
      </c>
      <c r="C20">
        <v>0.16284699999999999</v>
      </c>
      <c r="D20">
        <v>0.27065800000000001</v>
      </c>
    </row>
    <row r="21" spans="1:4" x14ac:dyDescent="0.3">
      <c r="A21" s="7">
        <v>16</v>
      </c>
      <c r="B21">
        <v>0.106476</v>
      </c>
      <c r="C21">
        <v>0.148809</v>
      </c>
      <c r="D21">
        <v>0.25528499999999998</v>
      </c>
    </row>
    <row r="22" spans="1:4" x14ac:dyDescent="0.3">
      <c r="A22" s="7">
        <v>17</v>
      </c>
      <c r="B22">
        <v>0.103326</v>
      </c>
      <c r="C22">
        <v>0.141656</v>
      </c>
      <c r="D22">
        <v>0.24498200000000001</v>
      </c>
    </row>
    <row r="23" spans="1:4" x14ac:dyDescent="0.3">
      <c r="A23" s="7">
        <v>18</v>
      </c>
      <c r="B23">
        <v>9.8218E-2</v>
      </c>
      <c r="C23">
        <v>0.13353200000000001</v>
      </c>
      <c r="D23">
        <v>0.23175000000000001</v>
      </c>
    </row>
    <row r="24" spans="1:4" x14ac:dyDescent="0.3">
      <c r="A24" s="7">
        <v>19</v>
      </c>
      <c r="B24">
        <v>9.6795999999999993E-2</v>
      </c>
      <c r="C24">
        <v>0.13290099999999999</v>
      </c>
      <c r="D24">
        <v>0.22969699999999998</v>
      </c>
    </row>
    <row r="25" spans="1:4" x14ac:dyDescent="0.3">
      <c r="A25" s="7">
        <v>20</v>
      </c>
      <c r="B25">
        <v>9.7112000000000004E-2</v>
      </c>
      <c r="C25">
        <v>0.12894700000000001</v>
      </c>
      <c r="D25">
        <v>0.22605900000000001</v>
      </c>
    </row>
    <row r="26" spans="1:4" x14ac:dyDescent="0.3">
      <c r="A26" s="7">
        <v>21</v>
      </c>
      <c r="B26">
        <v>9.4645000000000007E-2</v>
      </c>
      <c r="C26">
        <v>0.12914999999999999</v>
      </c>
      <c r="D26">
        <v>0.22379499999999999</v>
      </c>
    </row>
    <row r="27" spans="1:4" x14ac:dyDescent="0.3">
      <c r="A27" s="7">
        <v>22</v>
      </c>
      <c r="B27">
        <v>9.1717999999999994E-2</v>
      </c>
      <c r="C27">
        <v>0.117587</v>
      </c>
      <c r="D27">
        <v>0.20930499999999999</v>
      </c>
    </row>
    <row r="28" spans="1:4" x14ac:dyDescent="0.3">
      <c r="A28" s="7">
        <v>23</v>
      </c>
      <c r="B28">
        <v>9.2865000000000003E-2</v>
      </c>
      <c r="C28">
        <v>0.11783100000000001</v>
      </c>
      <c r="D28">
        <v>0.21069599999999999</v>
      </c>
    </row>
    <row r="29" spans="1:4" x14ac:dyDescent="0.3">
      <c r="A29" s="7">
        <v>24</v>
      </c>
      <c r="B29">
        <v>9.1491000000000003E-2</v>
      </c>
      <c r="C29">
        <v>0.118202</v>
      </c>
      <c r="D29">
        <v>0.20969300000000002</v>
      </c>
    </row>
    <row r="30" spans="1:4" x14ac:dyDescent="0.3">
      <c r="A30" s="7">
        <v>25</v>
      </c>
      <c r="B30">
        <v>9.1202000000000005E-2</v>
      </c>
      <c r="C30">
        <v>0.1167</v>
      </c>
      <c r="D30">
        <v>0.207902</v>
      </c>
    </row>
    <row r="31" spans="1:4" x14ac:dyDescent="0.3">
      <c r="A31" s="7">
        <v>26</v>
      </c>
      <c r="B31">
        <v>9.0586E-2</v>
      </c>
      <c r="C31">
        <v>0.112386</v>
      </c>
      <c r="D31">
        <v>0.20297199999999999</v>
      </c>
    </row>
    <row r="32" spans="1:4" x14ac:dyDescent="0.3">
      <c r="A32" s="7">
        <v>27</v>
      </c>
      <c r="B32">
        <v>8.8693999999999995E-2</v>
      </c>
      <c r="C32">
        <v>0.112511</v>
      </c>
      <c r="D32">
        <v>0.20120499999999999</v>
      </c>
    </row>
    <row r="33" spans="1:4" x14ac:dyDescent="0.3">
      <c r="A33" s="7">
        <v>28</v>
      </c>
      <c r="B33">
        <v>8.8925000000000004E-2</v>
      </c>
      <c r="C33">
        <v>0.10945299999999999</v>
      </c>
      <c r="D33">
        <v>0.198378</v>
      </c>
    </row>
    <row r="34" spans="1:4" x14ac:dyDescent="0.3">
      <c r="A34" s="7">
        <v>29</v>
      </c>
      <c r="B34">
        <v>8.8544999999999999E-2</v>
      </c>
      <c r="C34">
        <v>0.10775899999999999</v>
      </c>
      <c r="D34">
        <v>0.19630399999999998</v>
      </c>
    </row>
    <row r="35" spans="1:4" x14ac:dyDescent="0.3">
      <c r="A35" s="7">
        <v>30</v>
      </c>
      <c r="B35">
        <v>8.8915999999999995E-2</v>
      </c>
      <c r="C35">
        <v>0.108471</v>
      </c>
      <c r="D35">
        <v>0.19738699999999998</v>
      </c>
    </row>
    <row r="36" spans="1:4" x14ac:dyDescent="0.3">
      <c r="A36" s="7">
        <v>31</v>
      </c>
      <c r="B36">
        <v>8.8158E-2</v>
      </c>
      <c r="C36">
        <v>0.105603</v>
      </c>
      <c r="D36">
        <v>0.19376100000000002</v>
      </c>
    </row>
    <row r="37" spans="1:4" x14ac:dyDescent="0.3">
      <c r="A37" s="7">
        <v>32</v>
      </c>
      <c r="B37">
        <v>8.7297E-2</v>
      </c>
      <c r="C37">
        <v>0.107847</v>
      </c>
      <c r="D37">
        <v>0.19514399999999998</v>
      </c>
    </row>
    <row r="38" spans="1:4" x14ac:dyDescent="0.3">
      <c r="A38" s="7">
        <v>33</v>
      </c>
      <c r="B38">
        <v>8.8245000000000004E-2</v>
      </c>
      <c r="C38">
        <v>0.10478700000000001</v>
      </c>
      <c r="D38">
        <v>0.19303200000000001</v>
      </c>
    </row>
    <row r="39" spans="1:4" x14ac:dyDescent="0.3">
      <c r="A39" s="7">
        <v>34</v>
      </c>
      <c r="B39">
        <v>8.6921999999999999E-2</v>
      </c>
      <c r="C39">
        <v>0.106658</v>
      </c>
      <c r="D39">
        <v>0.19358</v>
      </c>
    </row>
    <row r="40" spans="1:4" x14ac:dyDescent="0.3">
      <c r="A40" s="7">
        <v>35</v>
      </c>
      <c r="B40">
        <v>8.6942000000000005E-2</v>
      </c>
      <c r="C40">
        <v>0.10585799999999999</v>
      </c>
      <c r="D40">
        <v>0.1928</v>
      </c>
    </row>
    <row r="41" spans="1:4" x14ac:dyDescent="0.3">
      <c r="A41" s="7">
        <v>36</v>
      </c>
      <c r="B41">
        <v>8.5382E-2</v>
      </c>
      <c r="C41">
        <v>0.107431</v>
      </c>
      <c r="D41">
        <v>0.19281300000000001</v>
      </c>
    </row>
    <row r="42" spans="1:4" x14ac:dyDescent="0.3">
      <c r="A42" s="7">
        <v>37</v>
      </c>
      <c r="B42">
        <v>8.7419999999999998E-2</v>
      </c>
      <c r="C42">
        <v>0.10523299999999999</v>
      </c>
      <c r="D42">
        <v>0.19265299999999999</v>
      </c>
    </row>
    <row r="43" spans="1:4" x14ac:dyDescent="0.3">
      <c r="A43" s="7">
        <v>38</v>
      </c>
      <c r="B43">
        <v>8.6299000000000001E-2</v>
      </c>
      <c r="C43">
        <v>0.10420699999999999</v>
      </c>
      <c r="D43">
        <v>0.19050600000000001</v>
      </c>
    </row>
    <row r="44" spans="1:4" x14ac:dyDescent="0.3">
      <c r="A44" s="7">
        <v>39</v>
      </c>
      <c r="B44">
        <v>8.5824999999999999E-2</v>
      </c>
      <c r="C44">
        <v>0.101274</v>
      </c>
      <c r="D44">
        <v>0.18709900000000002</v>
      </c>
    </row>
    <row r="45" spans="1:4" x14ac:dyDescent="0.3">
      <c r="A45" s="7">
        <v>40</v>
      </c>
      <c r="B45">
        <v>8.5591E-2</v>
      </c>
      <c r="C45">
        <v>0.10499699999999999</v>
      </c>
      <c r="D45">
        <v>0.19058799999999998</v>
      </c>
    </row>
    <row r="46" spans="1:4" x14ac:dyDescent="0.3">
      <c r="A46" s="7">
        <v>41</v>
      </c>
      <c r="B46">
        <v>8.6495000000000002E-2</v>
      </c>
      <c r="C46">
        <v>0.103989</v>
      </c>
      <c r="D46">
        <v>0.19048399999999999</v>
      </c>
    </row>
    <row r="47" spans="1:4" x14ac:dyDescent="0.3">
      <c r="A47" s="7">
        <v>42</v>
      </c>
      <c r="B47">
        <v>8.5253999999999996E-2</v>
      </c>
      <c r="C47">
        <v>0.105531</v>
      </c>
      <c r="D47">
        <v>0.19078499999999998</v>
      </c>
    </row>
    <row r="48" spans="1:4" x14ac:dyDescent="0.3">
      <c r="A48" s="7">
        <v>43</v>
      </c>
      <c r="B48">
        <v>8.5664000000000004E-2</v>
      </c>
      <c r="C48">
        <v>0.10736999999999999</v>
      </c>
      <c r="D48">
        <v>0.19303399999999998</v>
      </c>
    </row>
    <row r="49" spans="1:4" x14ac:dyDescent="0.3">
      <c r="A49" s="7">
        <v>44</v>
      </c>
      <c r="B49">
        <v>8.6594000000000004E-2</v>
      </c>
      <c r="C49">
        <v>0.106545</v>
      </c>
      <c r="D49">
        <v>0.19313900000000001</v>
      </c>
    </row>
    <row r="50" spans="1:4" x14ac:dyDescent="0.3">
      <c r="A50" s="7">
        <v>45</v>
      </c>
      <c r="B50">
        <v>8.7357000000000004E-2</v>
      </c>
      <c r="C50">
        <v>0.101283</v>
      </c>
      <c r="D50">
        <v>0.18864</v>
      </c>
    </row>
    <row r="51" spans="1:4" x14ac:dyDescent="0.3">
      <c r="A51" s="7">
        <v>46</v>
      </c>
      <c r="B51">
        <v>8.6299000000000001E-2</v>
      </c>
      <c r="C51">
        <v>0.104667</v>
      </c>
      <c r="D51">
        <v>0.190966</v>
      </c>
    </row>
    <row r="52" spans="1:4" x14ac:dyDescent="0.3">
      <c r="A52" s="7">
        <v>47</v>
      </c>
      <c r="B52">
        <v>8.6287000000000003E-2</v>
      </c>
      <c r="C52">
        <v>0.105507</v>
      </c>
      <c r="D52">
        <v>0.19179400000000002</v>
      </c>
    </row>
    <row r="53" spans="1:4" x14ac:dyDescent="0.3">
      <c r="A53" s="7">
        <v>48</v>
      </c>
      <c r="B53">
        <v>8.8267999999999999E-2</v>
      </c>
      <c r="C53">
        <v>0.10402699999999999</v>
      </c>
      <c r="D53">
        <v>0.19229499999999999</v>
      </c>
    </row>
    <row r="54" spans="1:4" x14ac:dyDescent="0.3">
      <c r="A54" s="7">
        <v>49</v>
      </c>
      <c r="B54">
        <v>8.5363999999999995E-2</v>
      </c>
      <c r="C54">
        <v>0.103106</v>
      </c>
      <c r="D54">
        <v>0.18847</v>
      </c>
    </row>
    <row r="55" spans="1:4" x14ac:dyDescent="0.3">
      <c r="A55" s="7">
        <v>50</v>
      </c>
      <c r="B55">
        <v>8.6236999999999994E-2</v>
      </c>
      <c r="C55">
        <v>0.103283</v>
      </c>
      <c r="D55">
        <v>0.18951999999999999</v>
      </c>
    </row>
    <row r="56" spans="1:4" x14ac:dyDescent="0.3">
      <c r="A56" s="7">
        <v>51</v>
      </c>
      <c r="B56">
        <v>8.5371000000000002E-2</v>
      </c>
      <c r="C56">
        <v>0.104113</v>
      </c>
      <c r="D56">
        <v>0.18948399999999999</v>
      </c>
    </row>
    <row r="57" spans="1:4" x14ac:dyDescent="0.3">
      <c r="A57" s="7">
        <v>52</v>
      </c>
      <c r="B57">
        <v>8.7248000000000006E-2</v>
      </c>
      <c r="C57">
        <v>0.10435700000000001</v>
      </c>
      <c r="D57">
        <v>0.19160500000000003</v>
      </c>
    </row>
    <row r="58" spans="1:4" x14ac:dyDescent="0.3">
      <c r="A58" s="7">
        <v>53</v>
      </c>
      <c r="B58">
        <v>8.5315000000000002E-2</v>
      </c>
      <c r="C58">
        <v>0.104036</v>
      </c>
      <c r="D58">
        <v>0.18935099999999999</v>
      </c>
    </row>
    <row r="59" spans="1:4" x14ac:dyDescent="0.3">
      <c r="A59" s="7">
        <v>54</v>
      </c>
      <c r="B59">
        <v>8.7443999999999994E-2</v>
      </c>
      <c r="C59">
        <v>0.101504</v>
      </c>
      <c r="D59">
        <v>0.188948</v>
      </c>
    </row>
    <row r="60" spans="1:4" x14ac:dyDescent="0.3">
      <c r="A60" s="7">
        <v>55</v>
      </c>
      <c r="B60">
        <v>8.6935999999999999E-2</v>
      </c>
      <c r="C60">
        <v>0.104216</v>
      </c>
      <c r="D60">
        <v>0.19115199999999999</v>
      </c>
    </row>
    <row r="61" spans="1:4" x14ac:dyDescent="0.3">
      <c r="A61" s="7">
        <v>56</v>
      </c>
      <c r="B61">
        <v>8.7026999999999993E-2</v>
      </c>
      <c r="C61">
        <v>0.10369</v>
      </c>
      <c r="D61">
        <v>0.190717</v>
      </c>
    </row>
    <row r="62" spans="1:4" x14ac:dyDescent="0.3">
      <c r="A62" s="7">
        <v>57</v>
      </c>
      <c r="B62">
        <v>8.6517999999999998E-2</v>
      </c>
      <c r="C62">
        <v>0.104835</v>
      </c>
      <c r="D62">
        <v>0.191353</v>
      </c>
    </row>
    <row r="63" spans="1:4" x14ac:dyDescent="0.3">
      <c r="A63" s="7">
        <v>58</v>
      </c>
      <c r="B63">
        <v>8.6255999999999999E-2</v>
      </c>
      <c r="C63">
        <v>0.10581400000000001</v>
      </c>
      <c r="D63">
        <v>0.19207000000000002</v>
      </c>
    </row>
    <row r="64" spans="1:4" x14ac:dyDescent="0.3">
      <c r="A64" s="7">
        <v>59</v>
      </c>
      <c r="B64">
        <v>8.6531999999999998E-2</v>
      </c>
      <c r="C64">
        <v>0.104544</v>
      </c>
      <c r="D64">
        <v>0.191076</v>
      </c>
    </row>
    <row r="65" spans="1:4" x14ac:dyDescent="0.3">
      <c r="A65" s="7">
        <v>60</v>
      </c>
      <c r="B65">
        <v>8.5583999999999993E-2</v>
      </c>
      <c r="C65">
        <v>0.102093</v>
      </c>
      <c r="D65">
        <v>0.18767699999999998</v>
      </c>
    </row>
    <row r="66" spans="1:4" x14ac:dyDescent="0.3">
      <c r="A66" s="7">
        <v>61</v>
      </c>
      <c r="B66">
        <v>8.6153999999999994E-2</v>
      </c>
      <c r="C66">
        <v>0.104479</v>
      </c>
      <c r="D66">
        <v>0.190633</v>
      </c>
    </row>
    <row r="67" spans="1:4" x14ac:dyDescent="0.3">
      <c r="A67" s="7">
        <v>62</v>
      </c>
      <c r="B67">
        <v>8.7078000000000003E-2</v>
      </c>
      <c r="C67">
        <v>0.105127</v>
      </c>
      <c r="D67">
        <v>0.19220500000000001</v>
      </c>
    </row>
    <row r="68" spans="1:4" x14ac:dyDescent="0.3">
      <c r="A68" s="7">
        <v>63</v>
      </c>
      <c r="B68">
        <v>8.6328000000000002E-2</v>
      </c>
      <c r="C68">
        <v>0.104881</v>
      </c>
      <c r="D68">
        <v>0.19120900000000002</v>
      </c>
    </row>
    <row r="69" spans="1:4" x14ac:dyDescent="0.3">
      <c r="A69" s="7">
        <v>64</v>
      </c>
      <c r="B69">
        <v>8.6813000000000001E-2</v>
      </c>
      <c r="C69">
        <v>0.103323</v>
      </c>
      <c r="D69">
        <v>0.190136</v>
      </c>
    </row>
    <row r="70" spans="1:4" x14ac:dyDescent="0.3">
      <c r="A70" s="7">
        <v>65</v>
      </c>
      <c r="B70">
        <v>8.7476999999999999E-2</v>
      </c>
      <c r="C70">
        <v>0.10507900000000001</v>
      </c>
      <c r="D70">
        <v>0.192556</v>
      </c>
    </row>
    <row r="71" spans="1:4" x14ac:dyDescent="0.3">
      <c r="A71" s="7">
        <v>66</v>
      </c>
      <c r="B71">
        <v>8.8249999999999995E-2</v>
      </c>
      <c r="C71">
        <v>0.104076</v>
      </c>
      <c r="D71">
        <v>0.192326</v>
      </c>
    </row>
    <row r="72" spans="1:4" x14ac:dyDescent="0.3">
      <c r="A72" s="7">
        <v>67</v>
      </c>
      <c r="B72">
        <v>8.7179999999999994E-2</v>
      </c>
      <c r="C72">
        <v>0.10380399999999999</v>
      </c>
      <c r="D72">
        <v>0.19098399999999999</v>
      </c>
    </row>
    <row r="73" spans="1:4" x14ac:dyDescent="0.3">
      <c r="A73" s="7">
        <v>68</v>
      </c>
      <c r="B73">
        <v>8.7494000000000002E-2</v>
      </c>
      <c r="C73">
        <v>0.105521</v>
      </c>
      <c r="D73">
        <v>0.19301499999999999</v>
      </c>
    </row>
    <row r="74" spans="1:4" x14ac:dyDescent="0.3">
      <c r="A74" s="7">
        <v>69</v>
      </c>
      <c r="B74">
        <v>8.8390999999999997E-2</v>
      </c>
      <c r="C74">
        <v>0.10477</v>
      </c>
      <c r="D74">
        <v>0.193161</v>
      </c>
    </row>
    <row r="75" spans="1:4" x14ac:dyDescent="0.3">
      <c r="A75" s="7">
        <v>70</v>
      </c>
      <c r="B75">
        <v>8.7577000000000002E-2</v>
      </c>
      <c r="C75">
        <v>0.105089</v>
      </c>
      <c r="D75">
        <v>0.192666</v>
      </c>
    </row>
    <row r="76" spans="1:4" x14ac:dyDescent="0.3">
      <c r="A76" s="7">
        <v>71</v>
      </c>
      <c r="B76">
        <v>8.6971999999999994E-2</v>
      </c>
      <c r="C76">
        <v>0.104837</v>
      </c>
      <c r="D76">
        <v>0.19180900000000001</v>
      </c>
    </row>
    <row r="77" spans="1:4" x14ac:dyDescent="0.3">
      <c r="A77" s="7">
        <v>72</v>
      </c>
      <c r="B77">
        <v>8.7960999999999998E-2</v>
      </c>
      <c r="C77">
        <v>0.105563</v>
      </c>
      <c r="D77">
        <v>0.193524</v>
      </c>
    </row>
    <row r="78" spans="1:4" x14ac:dyDescent="0.3">
      <c r="A78" s="7">
        <v>73</v>
      </c>
      <c r="B78">
        <v>8.7251999999999996E-2</v>
      </c>
      <c r="C78">
        <v>0.104355</v>
      </c>
      <c r="D78">
        <v>0.191607</v>
      </c>
    </row>
    <row r="79" spans="1:4" x14ac:dyDescent="0.3">
      <c r="A79" s="7">
        <v>74</v>
      </c>
      <c r="B79">
        <v>8.6785000000000001E-2</v>
      </c>
      <c r="C79">
        <v>0.10387</v>
      </c>
      <c r="D79">
        <v>0.19065500000000002</v>
      </c>
    </row>
    <row r="80" spans="1:4" x14ac:dyDescent="0.3">
      <c r="A80" s="7">
        <v>75</v>
      </c>
      <c r="B80">
        <v>8.7297E-2</v>
      </c>
      <c r="C80">
        <v>0.103589</v>
      </c>
      <c r="D80">
        <v>0.190886</v>
      </c>
    </row>
    <row r="81" spans="1:4" x14ac:dyDescent="0.3">
      <c r="A81" s="7">
        <v>76</v>
      </c>
      <c r="B81">
        <v>8.7721999999999994E-2</v>
      </c>
      <c r="C81">
        <v>0.10470400000000001</v>
      </c>
      <c r="D81">
        <v>0.19242599999999999</v>
      </c>
    </row>
    <row r="82" spans="1:4" x14ac:dyDescent="0.3">
      <c r="A82" s="7">
        <v>77</v>
      </c>
      <c r="B82">
        <v>8.7044999999999997E-2</v>
      </c>
      <c r="C82">
        <v>0.10408100000000001</v>
      </c>
      <c r="D82">
        <v>0.19112600000000002</v>
      </c>
    </row>
    <row r="83" spans="1:4" x14ac:dyDescent="0.3">
      <c r="A83" s="7">
        <v>78</v>
      </c>
      <c r="B83">
        <v>8.7265999999999996E-2</v>
      </c>
      <c r="C83">
        <v>0.101217</v>
      </c>
      <c r="D83">
        <v>0.18848300000000001</v>
      </c>
    </row>
    <row r="84" spans="1:4" x14ac:dyDescent="0.3">
      <c r="A84" s="7">
        <v>79</v>
      </c>
      <c r="B84">
        <v>8.7619000000000002E-2</v>
      </c>
      <c r="C84">
        <v>0.102316</v>
      </c>
      <c r="D84">
        <v>0.18993500000000002</v>
      </c>
    </row>
    <row r="85" spans="1:4" x14ac:dyDescent="0.3">
      <c r="A85" s="7" t="s">
        <v>58</v>
      </c>
      <c r="B85">
        <v>9.8982269999999986</v>
      </c>
      <c r="C85">
        <v>10.807881</v>
      </c>
      <c r="D85">
        <v>20.706108000000004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29FC3-3EE6-416B-8124-1D2DA917092C}">
  <sheetPr>
    <tabColor theme="5"/>
  </sheetPr>
  <dimension ref="A1:Q448"/>
  <sheetViews>
    <sheetView workbookViewId="0">
      <pane xSplit="1" ySplit="3" topLeftCell="B177" activePane="bottomRight" state="frozen"/>
      <selection activeCell="R180" sqref="R180:R188"/>
      <selection pane="topRight" activeCell="R180" sqref="R180:R188"/>
      <selection pane="bottomLeft" activeCell="R180" sqref="R180:R188"/>
      <selection pane="bottomRight" activeCell="R180" sqref="R180:R188"/>
    </sheetView>
  </sheetViews>
  <sheetFormatPr defaultRowHeight="14.4" x14ac:dyDescent="0.3"/>
  <cols>
    <col min="1" max="1" width="20.33203125" customWidth="1"/>
    <col min="2" max="2" width="11" customWidth="1"/>
    <col min="3" max="3" width="16.33203125" customWidth="1"/>
    <col min="4" max="4" width="13.33203125" customWidth="1"/>
    <col min="5" max="5" width="8.109375" customWidth="1"/>
    <col min="9" max="9" width="11.6640625" customWidth="1"/>
    <col min="10" max="10" width="7" customWidth="1"/>
    <col min="12" max="12" width="9" customWidth="1"/>
    <col min="14" max="14" width="13.6640625" customWidth="1"/>
    <col min="15" max="15" width="11.88671875" customWidth="1"/>
    <col min="16" max="16" width="18.109375" customWidth="1"/>
    <col min="17" max="17" width="8.44140625" customWidth="1"/>
  </cols>
  <sheetData>
    <row r="1" spans="1:17" x14ac:dyDescent="0.3">
      <c r="B1" s="1" t="s">
        <v>5</v>
      </c>
      <c r="C1" s="1" t="s">
        <v>6</v>
      </c>
      <c r="D1" s="1" t="s">
        <v>16</v>
      </c>
      <c r="E1" s="3"/>
      <c r="F1" s="13" t="s">
        <v>9</v>
      </c>
      <c r="G1" s="13"/>
      <c r="H1" s="13"/>
      <c r="I1" s="13"/>
      <c r="J1" s="13"/>
      <c r="K1" s="13" t="s">
        <v>3</v>
      </c>
      <c r="L1" s="13"/>
      <c r="M1" s="13"/>
      <c r="N1" s="13"/>
      <c r="O1" s="13"/>
      <c r="P1" s="3"/>
    </row>
    <row r="2" spans="1:17" x14ac:dyDescent="0.3">
      <c r="B2" s="1"/>
      <c r="C2" s="1"/>
      <c r="D2" s="1"/>
      <c r="E2" s="3"/>
      <c r="F2" s="13" t="s">
        <v>12</v>
      </c>
      <c r="G2" s="13"/>
      <c r="H2" s="13"/>
      <c r="I2" s="1" t="s">
        <v>17</v>
      </c>
      <c r="J2" s="1"/>
      <c r="K2" s="1"/>
      <c r="L2" s="1"/>
      <c r="M2" s="3"/>
      <c r="N2" s="1"/>
      <c r="O2" s="1"/>
      <c r="P2" s="1"/>
      <c r="Q2" s="1"/>
    </row>
    <row r="3" spans="1:17" x14ac:dyDescent="0.3">
      <c r="A3" s="2" t="s">
        <v>55</v>
      </c>
      <c r="B3" s="1" t="s">
        <v>5</v>
      </c>
      <c r="C3" s="1" t="s">
        <v>6</v>
      </c>
      <c r="D3" s="1" t="s">
        <v>16</v>
      </c>
      <c r="E3" s="3" t="s">
        <v>48</v>
      </c>
      <c r="F3" s="1" t="s">
        <v>4</v>
      </c>
      <c r="G3" s="1" t="s">
        <v>7</v>
      </c>
      <c r="H3" s="1" t="s">
        <v>8</v>
      </c>
      <c r="I3" s="1" t="s">
        <v>18</v>
      </c>
      <c r="J3" s="1" t="s">
        <v>19</v>
      </c>
      <c r="K3" s="1" t="s">
        <v>10</v>
      </c>
      <c r="L3" s="1" t="s">
        <v>11</v>
      </c>
      <c r="M3" s="3" t="s">
        <v>25</v>
      </c>
      <c r="N3" s="3" t="s">
        <v>49</v>
      </c>
      <c r="O3" s="3" t="s">
        <v>26</v>
      </c>
      <c r="P3" s="3" t="s">
        <v>29</v>
      </c>
      <c r="Q3" s="1" t="s">
        <v>14</v>
      </c>
    </row>
    <row r="4" spans="1:17" x14ac:dyDescent="0.3">
      <c r="A4" t="s">
        <v>52</v>
      </c>
      <c r="B4" t="s">
        <v>15</v>
      </c>
      <c r="C4" t="s">
        <v>13</v>
      </c>
      <c r="D4" t="s">
        <v>22</v>
      </c>
      <c r="E4" t="s">
        <v>13</v>
      </c>
      <c r="F4" t="s">
        <v>13</v>
      </c>
      <c r="G4" t="s">
        <v>13</v>
      </c>
      <c r="H4" t="s">
        <v>13</v>
      </c>
      <c r="I4" t="s">
        <v>13</v>
      </c>
      <c r="J4" t="s">
        <v>13</v>
      </c>
      <c r="K4" t="s">
        <v>13</v>
      </c>
      <c r="L4" t="s">
        <v>13</v>
      </c>
      <c r="M4">
        <v>1E-4</v>
      </c>
      <c r="N4">
        <v>0.2</v>
      </c>
      <c r="O4">
        <v>1500</v>
      </c>
      <c r="Q4">
        <v>8.6040000000000005E-2</v>
      </c>
    </row>
    <row r="5" spans="1:17" x14ac:dyDescent="0.3">
      <c r="A5" t="s">
        <v>52</v>
      </c>
      <c r="B5" t="s">
        <v>15</v>
      </c>
      <c r="C5" t="s">
        <v>2</v>
      </c>
      <c r="D5" t="s">
        <v>22</v>
      </c>
      <c r="E5" t="s">
        <v>13</v>
      </c>
      <c r="F5" t="s">
        <v>13</v>
      </c>
      <c r="G5" t="s">
        <v>13</v>
      </c>
      <c r="H5" t="s">
        <v>13</v>
      </c>
      <c r="I5" t="s">
        <v>13</v>
      </c>
      <c r="J5" t="s">
        <v>13</v>
      </c>
      <c r="K5" t="s">
        <v>13</v>
      </c>
      <c r="L5" t="s">
        <v>13</v>
      </c>
      <c r="M5">
        <v>1E-4</v>
      </c>
      <c r="N5">
        <v>0.1</v>
      </c>
      <c r="O5">
        <v>10000</v>
      </c>
      <c r="Q5">
        <v>8.659E-2</v>
      </c>
    </row>
    <row r="6" spans="1:17" x14ac:dyDescent="0.3">
      <c r="A6" t="s">
        <v>52</v>
      </c>
      <c r="B6" t="s">
        <v>15</v>
      </c>
      <c r="C6" t="s">
        <v>2</v>
      </c>
      <c r="D6" t="s">
        <v>22</v>
      </c>
      <c r="E6" t="s">
        <v>13</v>
      </c>
      <c r="F6">
        <v>1000</v>
      </c>
      <c r="G6">
        <v>1E-3</v>
      </c>
      <c r="H6">
        <v>5</v>
      </c>
      <c r="I6" t="s">
        <v>13</v>
      </c>
      <c r="J6" t="b">
        <v>0</v>
      </c>
      <c r="K6" t="s">
        <v>13</v>
      </c>
      <c r="L6" t="s">
        <v>13</v>
      </c>
      <c r="M6">
        <v>1E-4</v>
      </c>
      <c r="N6">
        <v>0.1</v>
      </c>
      <c r="O6">
        <v>1000</v>
      </c>
      <c r="Q6">
        <v>8.8061E-2</v>
      </c>
    </row>
    <row r="7" spans="1:17" x14ac:dyDescent="0.3">
      <c r="A7" t="s">
        <v>52</v>
      </c>
      <c r="B7" t="s">
        <v>15</v>
      </c>
      <c r="C7" t="s">
        <v>2</v>
      </c>
      <c r="D7" t="s">
        <v>22</v>
      </c>
      <c r="E7" t="s">
        <v>13</v>
      </c>
      <c r="F7">
        <v>10000</v>
      </c>
      <c r="G7">
        <v>1E-3</v>
      </c>
      <c r="H7">
        <v>5</v>
      </c>
      <c r="I7" t="s">
        <v>13</v>
      </c>
      <c r="J7" t="b">
        <v>0</v>
      </c>
      <c r="K7" t="s">
        <v>13</v>
      </c>
      <c r="L7" t="s">
        <v>13</v>
      </c>
      <c r="M7">
        <v>1E-4</v>
      </c>
      <c r="N7">
        <v>0.1</v>
      </c>
      <c r="O7">
        <v>1000</v>
      </c>
      <c r="Q7">
        <v>8.7221000000000007E-2</v>
      </c>
    </row>
    <row r="8" spans="1:17" x14ac:dyDescent="0.3">
      <c r="A8" t="s">
        <v>52</v>
      </c>
      <c r="B8" t="s">
        <v>15</v>
      </c>
      <c r="C8" t="s">
        <v>2</v>
      </c>
      <c r="D8" t="s">
        <v>22</v>
      </c>
      <c r="E8" t="s">
        <v>13</v>
      </c>
      <c r="F8">
        <v>100000</v>
      </c>
      <c r="G8">
        <v>1E-3</v>
      </c>
      <c r="H8">
        <v>5</v>
      </c>
      <c r="I8" t="s">
        <v>13</v>
      </c>
      <c r="J8" t="b">
        <v>0</v>
      </c>
      <c r="K8" t="s">
        <v>13</v>
      </c>
      <c r="L8" t="s">
        <v>13</v>
      </c>
      <c r="M8">
        <v>1E-4</v>
      </c>
      <c r="N8">
        <v>0.1</v>
      </c>
      <c r="O8">
        <v>1000</v>
      </c>
      <c r="Q8">
        <v>8.5858000000000004E-2</v>
      </c>
    </row>
    <row r="9" spans="1:17" x14ac:dyDescent="0.3">
      <c r="A9" t="s">
        <v>52</v>
      </c>
      <c r="B9" t="s">
        <v>15</v>
      </c>
      <c r="C9" t="s">
        <v>2</v>
      </c>
      <c r="D9" t="s">
        <v>22</v>
      </c>
      <c r="E9" t="s">
        <v>13</v>
      </c>
      <c r="F9">
        <v>1000000</v>
      </c>
      <c r="G9">
        <v>1E-3</v>
      </c>
      <c r="H9">
        <v>5</v>
      </c>
      <c r="I9" t="s">
        <v>13</v>
      </c>
      <c r="J9" t="b">
        <v>0</v>
      </c>
      <c r="K9" t="s">
        <v>13</v>
      </c>
      <c r="L9" t="s">
        <v>13</v>
      </c>
      <c r="M9">
        <v>1E-4</v>
      </c>
      <c r="N9">
        <v>0.1</v>
      </c>
      <c r="O9">
        <v>1000</v>
      </c>
      <c r="Q9">
        <v>8.4141999999999995E-2</v>
      </c>
    </row>
    <row r="10" spans="1:17" x14ac:dyDescent="0.3">
      <c r="A10" t="s">
        <v>52</v>
      </c>
      <c r="B10" t="s">
        <v>15</v>
      </c>
      <c r="C10" t="s">
        <v>2</v>
      </c>
      <c r="D10" t="s">
        <v>22</v>
      </c>
      <c r="E10" t="s">
        <v>13</v>
      </c>
      <c r="F10">
        <v>10000000</v>
      </c>
      <c r="G10">
        <v>1E-3</v>
      </c>
      <c r="H10">
        <v>5</v>
      </c>
      <c r="I10" t="s">
        <v>13</v>
      </c>
      <c r="J10" t="b">
        <v>0</v>
      </c>
      <c r="K10" t="s">
        <v>13</v>
      </c>
      <c r="L10" t="s">
        <v>13</v>
      </c>
      <c r="M10">
        <v>1E-4</v>
      </c>
      <c r="N10">
        <v>0.1</v>
      </c>
      <c r="O10">
        <v>1000</v>
      </c>
      <c r="Q10">
        <v>8.6119000000000001E-2</v>
      </c>
    </row>
    <row r="11" spans="1:17" x14ac:dyDescent="0.3">
      <c r="A11" t="s">
        <v>52</v>
      </c>
      <c r="B11" t="s">
        <v>15</v>
      </c>
      <c r="C11" t="s">
        <v>2</v>
      </c>
      <c r="D11" t="s">
        <v>22</v>
      </c>
      <c r="E11" t="s">
        <v>13</v>
      </c>
      <c r="F11">
        <v>1000</v>
      </c>
      <c r="G11">
        <v>0.01</v>
      </c>
      <c r="H11">
        <v>5</v>
      </c>
      <c r="I11" t="s">
        <v>13</v>
      </c>
      <c r="J11" t="b">
        <v>0</v>
      </c>
      <c r="K11" t="s">
        <v>13</v>
      </c>
      <c r="L11" t="s">
        <v>13</v>
      </c>
      <c r="M11">
        <v>1E-4</v>
      </c>
      <c r="N11">
        <v>0.1</v>
      </c>
      <c r="O11">
        <v>1000</v>
      </c>
      <c r="Q11">
        <v>8.5335999999999995E-2</v>
      </c>
    </row>
    <row r="12" spans="1:17" x14ac:dyDescent="0.3">
      <c r="A12" t="s">
        <v>52</v>
      </c>
      <c r="B12" t="s">
        <v>15</v>
      </c>
      <c r="C12" t="s">
        <v>2</v>
      </c>
      <c r="D12" t="s">
        <v>22</v>
      </c>
      <c r="E12" t="s">
        <v>13</v>
      </c>
      <c r="F12">
        <v>10000</v>
      </c>
      <c r="G12">
        <v>0.01</v>
      </c>
      <c r="H12">
        <v>5</v>
      </c>
      <c r="I12" t="s">
        <v>13</v>
      </c>
      <c r="J12" t="b">
        <v>0</v>
      </c>
      <c r="K12" t="s">
        <v>13</v>
      </c>
      <c r="L12" t="s">
        <v>13</v>
      </c>
      <c r="M12">
        <v>1E-4</v>
      </c>
      <c r="N12">
        <v>0.1</v>
      </c>
      <c r="O12">
        <v>1000</v>
      </c>
      <c r="Q12">
        <v>8.4833000000000006E-2</v>
      </c>
    </row>
    <row r="13" spans="1:17" x14ac:dyDescent="0.3">
      <c r="A13" t="s">
        <v>52</v>
      </c>
      <c r="B13" t="s">
        <v>15</v>
      </c>
      <c r="C13" t="s">
        <v>2</v>
      </c>
      <c r="D13" t="s">
        <v>22</v>
      </c>
      <c r="E13" t="s">
        <v>13</v>
      </c>
      <c r="F13">
        <v>100000</v>
      </c>
      <c r="G13">
        <v>0.01</v>
      </c>
      <c r="H13">
        <v>5</v>
      </c>
      <c r="I13" t="s">
        <v>13</v>
      </c>
      <c r="J13" t="b">
        <v>0</v>
      </c>
      <c r="K13" t="s">
        <v>13</v>
      </c>
      <c r="L13" t="s">
        <v>13</v>
      </c>
      <c r="M13">
        <v>1E-4</v>
      </c>
      <c r="N13">
        <v>0.1</v>
      </c>
      <c r="O13">
        <v>1000</v>
      </c>
      <c r="Q13">
        <v>8.4090999999999999E-2</v>
      </c>
    </row>
    <row r="14" spans="1:17" x14ac:dyDescent="0.3">
      <c r="A14" t="s">
        <v>52</v>
      </c>
      <c r="B14" t="s">
        <v>15</v>
      </c>
      <c r="C14" t="s">
        <v>2</v>
      </c>
      <c r="D14" t="s">
        <v>22</v>
      </c>
      <c r="E14" t="s">
        <v>13</v>
      </c>
      <c r="F14">
        <v>1000000</v>
      </c>
      <c r="G14">
        <v>0.01</v>
      </c>
      <c r="H14">
        <v>5</v>
      </c>
      <c r="I14" t="s">
        <v>13</v>
      </c>
      <c r="J14" t="b">
        <v>0</v>
      </c>
      <c r="K14" t="s">
        <v>13</v>
      </c>
      <c r="L14" t="s">
        <v>13</v>
      </c>
      <c r="M14">
        <v>1E-4</v>
      </c>
      <c r="N14">
        <v>0.1</v>
      </c>
      <c r="O14">
        <v>1000</v>
      </c>
      <c r="Q14">
        <v>8.4320999999999993E-2</v>
      </c>
    </row>
    <row r="15" spans="1:17" x14ac:dyDescent="0.3">
      <c r="A15" t="s">
        <v>52</v>
      </c>
      <c r="B15" t="s">
        <v>15</v>
      </c>
      <c r="C15" t="s">
        <v>2</v>
      </c>
      <c r="D15" t="s">
        <v>22</v>
      </c>
      <c r="E15" t="s">
        <v>13</v>
      </c>
      <c r="F15">
        <v>10000000</v>
      </c>
      <c r="G15">
        <v>0.01</v>
      </c>
      <c r="H15">
        <v>5</v>
      </c>
      <c r="I15" t="s">
        <v>13</v>
      </c>
      <c r="J15" t="b">
        <v>0</v>
      </c>
      <c r="K15" t="s">
        <v>13</v>
      </c>
      <c r="L15" t="s">
        <v>13</v>
      </c>
      <c r="M15">
        <v>1E-4</v>
      </c>
      <c r="N15">
        <v>0.1</v>
      </c>
      <c r="O15">
        <v>1000</v>
      </c>
      <c r="Q15">
        <v>8.5142999999999996E-2</v>
      </c>
    </row>
    <row r="16" spans="1:17" x14ac:dyDescent="0.3">
      <c r="A16" t="s">
        <v>52</v>
      </c>
      <c r="B16" t="s">
        <v>15</v>
      </c>
      <c r="C16" t="s">
        <v>2</v>
      </c>
      <c r="D16" t="s">
        <v>22</v>
      </c>
      <c r="E16" t="s">
        <v>13</v>
      </c>
      <c r="F16">
        <v>1000</v>
      </c>
      <c r="G16">
        <v>0.1</v>
      </c>
      <c r="H16">
        <v>5</v>
      </c>
      <c r="I16" t="s">
        <v>13</v>
      </c>
      <c r="J16" t="b">
        <v>0</v>
      </c>
      <c r="K16" t="s">
        <v>13</v>
      </c>
      <c r="L16" t="s">
        <v>13</v>
      </c>
      <c r="M16">
        <v>1E-4</v>
      </c>
      <c r="N16">
        <v>0.2</v>
      </c>
      <c r="O16">
        <v>1000</v>
      </c>
      <c r="Q16">
        <v>8.7113999999999997E-2</v>
      </c>
    </row>
    <row r="17" spans="1:17" x14ac:dyDescent="0.3">
      <c r="A17" t="s">
        <v>52</v>
      </c>
      <c r="B17" t="s">
        <v>15</v>
      </c>
      <c r="C17" t="s">
        <v>2</v>
      </c>
      <c r="D17" t="s">
        <v>22</v>
      </c>
      <c r="E17" t="s">
        <v>13</v>
      </c>
      <c r="F17">
        <v>10000</v>
      </c>
      <c r="G17">
        <v>0.1</v>
      </c>
      <c r="H17">
        <v>5</v>
      </c>
      <c r="I17" t="s">
        <v>13</v>
      </c>
      <c r="J17" t="b">
        <v>0</v>
      </c>
      <c r="K17" t="s">
        <v>13</v>
      </c>
      <c r="L17" t="s">
        <v>13</v>
      </c>
      <c r="M17">
        <v>1E-4</v>
      </c>
      <c r="N17">
        <v>0.1</v>
      </c>
      <c r="O17">
        <v>1000</v>
      </c>
      <c r="Q17">
        <v>8.4348999999999993E-2</v>
      </c>
    </row>
    <row r="18" spans="1:17" x14ac:dyDescent="0.3">
      <c r="A18" t="s">
        <v>52</v>
      </c>
      <c r="B18" t="s">
        <v>15</v>
      </c>
      <c r="C18" t="s">
        <v>2</v>
      </c>
      <c r="D18" t="s">
        <v>22</v>
      </c>
      <c r="E18" t="s">
        <v>13</v>
      </c>
      <c r="F18">
        <v>100000</v>
      </c>
      <c r="G18">
        <v>0.1</v>
      </c>
      <c r="H18">
        <v>5</v>
      </c>
      <c r="I18" t="s">
        <v>13</v>
      </c>
      <c r="J18" t="b">
        <v>0</v>
      </c>
      <c r="K18" t="s">
        <v>13</v>
      </c>
      <c r="L18" t="s">
        <v>13</v>
      </c>
      <c r="M18">
        <v>1E-4</v>
      </c>
      <c r="N18">
        <v>0.1</v>
      </c>
      <c r="O18">
        <v>1000</v>
      </c>
      <c r="Q18">
        <v>8.4266999999999995E-2</v>
      </c>
    </row>
    <row r="19" spans="1:17" x14ac:dyDescent="0.3">
      <c r="A19" t="s">
        <v>52</v>
      </c>
      <c r="B19" t="s">
        <v>15</v>
      </c>
      <c r="C19" t="s">
        <v>2</v>
      </c>
      <c r="D19" t="s">
        <v>22</v>
      </c>
      <c r="E19" t="s">
        <v>13</v>
      </c>
      <c r="F19">
        <v>1000000</v>
      </c>
      <c r="G19">
        <v>0.1</v>
      </c>
      <c r="H19">
        <v>5</v>
      </c>
      <c r="I19" t="s">
        <v>13</v>
      </c>
      <c r="J19" t="b">
        <v>0</v>
      </c>
      <c r="K19" t="s">
        <v>13</v>
      </c>
      <c r="L19" t="s">
        <v>13</v>
      </c>
      <c r="M19">
        <v>1E-4</v>
      </c>
      <c r="N19">
        <v>0.1</v>
      </c>
      <c r="O19">
        <v>1000</v>
      </c>
      <c r="Q19">
        <v>8.3991999999999997E-2</v>
      </c>
    </row>
    <row r="20" spans="1:17" x14ac:dyDescent="0.3">
      <c r="A20" t="s">
        <v>52</v>
      </c>
      <c r="B20" t="s">
        <v>15</v>
      </c>
      <c r="C20" t="s">
        <v>2</v>
      </c>
      <c r="D20" t="s">
        <v>22</v>
      </c>
      <c r="E20" t="s">
        <v>13</v>
      </c>
      <c r="F20">
        <v>10000000</v>
      </c>
      <c r="G20">
        <v>0.1</v>
      </c>
      <c r="H20">
        <v>5</v>
      </c>
      <c r="I20" t="s">
        <v>13</v>
      </c>
      <c r="J20" t="b">
        <v>0</v>
      </c>
      <c r="K20" t="s">
        <v>13</v>
      </c>
      <c r="L20" t="s">
        <v>13</v>
      </c>
      <c r="M20">
        <v>1E-4</v>
      </c>
      <c r="N20">
        <v>0.1</v>
      </c>
      <c r="O20">
        <v>1000</v>
      </c>
      <c r="Q20">
        <v>8.3965999999999999E-2</v>
      </c>
    </row>
    <row r="21" spans="1:17" x14ac:dyDescent="0.3">
      <c r="A21" t="s">
        <v>52</v>
      </c>
      <c r="B21" t="s">
        <v>15</v>
      </c>
      <c r="C21" t="s">
        <v>13</v>
      </c>
      <c r="D21" t="s">
        <v>22</v>
      </c>
      <c r="E21" t="s">
        <v>13</v>
      </c>
      <c r="F21" t="s">
        <v>13</v>
      </c>
      <c r="G21" t="s">
        <v>13</v>
      </c>
      <c r="H21" t="s">
        <v>13</v>
      </c>
      <c r="I21" t="s">
        <v>13</v>
      </c>
      <c r="J21" t="s">
        <v>13</v>
      </c>
      <c r="K21">
        <v>2</v>
      </c>
      <c r="L21" t="s">
        <v>13</v>
      </c>
      <c r="M21">
        <v>0.01</v>
      </c>
      <c r="N21">
        <v>0.6</v>
      </c>
      <c r="O21">
        <v>1000</v>
      </c>
      <c r="Q21">
        <v>0.103616</v>
      </c>
    </row>
    <row r="22" spans="1:17" x14ac:dyDescent="0.3">
      <c r="A22" t="s">
        <v>52</v>
      </c>
      <c r="B22" t="s">
        <v>15</v>
      </c>
      <c r="C22" t="s">
        <v>13</v>
      </c>
      <c r="D22" t="s">
        <v>22</v>
      </c>
      <c r="E22" t="s">
        <v>13</v>
      </c>
      <c r="F22" t="s">
        <v>13</v>
      </c>
      <c r="G22" t="s">
        <v>13</v>
      </c>
      <c r="H22" t="s">
        <v>13</v>
      </c>
      <c r="I22" t="s">
        <v>13</v>
      </c>
      <c r="J22" t="s">
        <v>13</v>
      </c>
      <c r="K22">
        <v>10</v>
      </c>
      <c r="L22" t="s">
        <v>13</v>
      </c>
      <c r="M22">
        <v>1E-3</v>
      </c>
      <c r="N22">
        <v>0.6</v>
      </c>
      <c r="O22">
        <v>1000</v>
      </c>
      <c r="Q22">
        <v>9.3312000000000006E-2</v>
      </c>
    </row>
    <row r="23" spans="1:17" x14ac:dyDescent="0.3">
      <c r="A23" t="s">
        <v>52</v>
      </c>
      <c r="B23" t="s">
        <v>15</v>
      </c>
      <c r="C23" t="s">
        <v>13</v>
      </c>
      <c r="D23" t="s">
        <v>22</v>
      </c>
      <c r="E23" t="s">
        <v>13</v>
      </c>
      <c r="F23" t="s">
        <v>13</v>
      </c>
      <c r="G23" t="s">
        <v>13</v>
      </c>
      <c r="H23" t="s">
        <v>13</v>
      </c>
      <c r="I23" t="s">
        <v>13</v>
      </c>
      <c r="J23" t="s">
        <v>13</v>
      </c>
      <c r="K23">
        <v>20</v>
      </c>
      <c r="L23" t="s">
        <v>13</v>
      </c>
      <c r="M23">
        <v>1E-4</v>
      </c>
      <c r="N23">
        <v>0.1</v>
      </c>
      <c r="O23">
        <v>1000</v>
      </c>
      <c r="Q23">
        <v>8.8103000000000001E-2</v>
      </c>
    </row>
    <row r="24" spans="1:17" x14ac:dyDescent="0.3">
      <c r="A24" t="s">
        <v>52</v>
      </c>
      <c r="B24" t="s">
        <v>15</v>
      </c>
      <c r="C24" t="s">
        <v>13</v>
      </c>
      <c r="D24" t="s">
        <v>22</v>
      </c>
      <c r="E24" t="s">
        <v>13</v>
      </c>
      <c r="F24" t="s">
        <v>13</v>
      </c>
      <c r="G24" t="s">
        <v>13</v>
      </c>
      <c r="H24" t="s">
        <v>13</v>
      </c>
      <c r="I24" t="s">
        <v>13</v>
      </c>
      <c r="J24" t="s">
        <v>13</v>
      </c>
      <c r="K24">
        <v>30</v>
      </c>
      <c r="L24" t="s">
        <v>13</v>
      </c>
      <c r="M24">
        <v>1E-4</v>
      </c>
      <c r="N24">
        <v>0.6</v>
      </c>
      <c r="O24">
        <v>1000</v>
      </c>
      <c r="Q24">
        <v>8.4931000000000006E-2</v>
      </c>
    </row>
    <row r="25" spans="1:17" x14ac:dyDescent="0.3">
      <c r="A25" t="s">
        <v>52</v>
      </c>
      <c r="B25" t="s">
        <v>15</v>
      </c>
      <c r="C25" t="s">
        <v>13</v>
      </c>
      <c r="D25" t="s">
        <v>22</v>
      </c>
      <c r="E25" t="s">
        <v>13</v>
      </c>
      <c r="F25" t="s">
        <v>13</v>
      </c>
      <c r="G25" t="s">
        <v>13</v>
      </c>
      <c r="H25" t="s">
        <v>13</v>
      </c>
      <c r="I25" t="s">
        <v>13</v>
      </c>
      <c r="J25" t="s">
        <v>13</v>
      </c>
      <c r="K25">
        <v>40</v>
      </c>
      <c r="L25" t="s">
        <v>13</v>
      </c>
      <c r="M25">
        <v>1E-4</v>
      </c>
      <c r="N25">
        <v>0.6</v>
      </c>
      <c r="O25">
        <v>1000</v>
      </c>
      <c r="Q25">
        <v>8.3816000000000002E-2</v>
      </c>
    </row>
    <row r="26" spans="1:17" x14ac:dyDescent="0.3">
      <c r="A26" t="s">
        <v>52</v>
      </c>
      <c r="B26" t="s">
        <v>15</v>
      </c>
      <c r="C26" t="s">
        <v>13</v>
      </c>
      <c r="D26" t="s">
        <v>22</v>
      </c>
      <c r="E26" t="s">
        <v>13</v>
      </c>
      <c r="F26" t="s">
        <v>13</v>
      </c>
      <c r="G26" t="s">
        <v>13</v>
      </c>
      <c r="H26" t="s">
        <v>13</v>
      </c>
      <c r="I26" t="s">
        <v>13</v>
      </c>
      <c r="J26" t="s">
        <v>13</v>
      </c>
      <c r="K26">
        <v>50</v>
      </c>
      <c r="L26" t="s">
        <v>13</v>
      </c>
      <c r="M26">
        <v>1E-4</v>
      </c>
      <c r="N26">
        <v>0.6</v>
      </c>
      <c r="O26">
        <v>1000</v>
      </c>
      <c r="Q26">
        <v>8.3780999999999994E-2</v>
      </c>
    </row>
    <row r="27" spans="1:17" x14ac:dyDescent="0.3">
      <c r="A27" t="s">
        <v>52</v>
      </c>
      <c r="B27" t="s">
        <v>15</v>
      </c>
      <c r="C27" t="s">
        <v>13</v>
      </c>
      <c r="D27" t="s">
        <v>22</v>
      </c>
      <c r="E27" t="s">
        <v>13</v>
      </c>
      <c r="F27" t="s">
        <v>13</v>
      </c>
      <c r="G27" t="s">
        <v>13</v>
      </c>
      <c r="H27" t="s">
        <v>13</v>
      </c>
      <c r="I27" t="s">
        <v>13</v>
      </c>
      <c r="J27" t="s">
        <v>13</v>
      </c>
      <c r="K27">
        <v>60</v>
      </c>
      <c r="L27" t="s">
        <v>13</v>
      </c>
      <c r="M27">
        <v>1E-4</v>
      </c>
      <c r="N27">
        <v>0.6</v>
      </c>
      <c r="O27">
        <v>1000</v>
      </c>
      <c r="Q27">
        <v>8.3780999999999994E-2</v>
      </c>
    </row>
    <row r="28" spans="1:17" x14ac:dyDescent="0.3">
      <c r="A28" t="s">
        <v>52</v>
      </c>
      <c r="B28" t="s">
        <v>15</v>
      </c>
      <c r="C28" t="s">
        <v>13</v>
      </c>
      <c r="D28" t="s">
        <v>22</v>
      </c>
      <c r="E28" t="s">
        <v>13</v>
      </c>
      <c r="F28" t="s">
        <v>13</v>
      </c>
      <c r="G28" t="s">
        <v>13</v>
      </c>
      <c r="H28" t="s">
        <v>13</v>
      </c>
      <c r="I28" t="s">
        <v>13</v>
      </c>
      <c r="J28" t="s">
        <v>13</v>
      </c>
      <c r="K28">
        <v>70</v>
      </c>
      <c r="L28" t="s">
        <v>13</v>
      </c>
      <c r="M28">
        <v>1E-4</v>
      </c>
      <c r="N28">
        <v>0.6</v>
      </c>
      <c r="O28">
        <v>1000</v>
      </c>
      <c r="Q28">
        <v>8.3780999999999994E-2</v>
      </c>
    </row>
    <row r="29" spans="1:17" x14ac:dyDescent="0.3">
      <c r="A29" t="s">
        <v>52</v>
      </c>
      <c r="B29" t="s">
        <v>15</v>
      </c>
      <c r="C29" t="s">
        <v>13</v>
      </c>
      <c r="D29" t="s">
        <v>22</v>
      </c>
      <c r="E29" t="s">
        <v>13</v>
      </c>
      <c r="F29" t="s">
        <v>13</v>
      </c>
      <c r="G29" t="s">
        <v>13</v>
      </c>
      <c r="H29" t="s">
        <v>13</v>
      </c>
      <c r="I29" t="s">
        <v>13</v>
      </c>
      <c r="J29" t="s">
        <v>13</v>
      </c>
      <c r="K29">
        <v>77</v>
      </c>
      <c r="L29" t="s">
        <v>13</v>
      </c>
      <c r="M29">
        <v>1E-4</v>
      </c>
      <c r="N29">
        <v>0.6</v>
      </c>
      <c r="O29">
        <v>1000</v>
      </c>
      <c r="Q29">
        <v>8.3780999999999994E-2</v>
      </c>
    </row>
    <row r="30" spans="1:17" x14ac:dyDescent="0.3">
      <c r="A30" t="s">
        <v>52</v>
      </c>
      <c r="B30" t="s">
        <v>15</v>
      </c>
      <c r="C30" t="s">
        <v>13</v>
      </c>
      <c r="D30" t="s">
        <v>22</v>
      </c>
      <c r="E30" t="s">
        <v>13</v>
      </c>
      <c r="F30" t="s">
        <v>13</v>
      </c>
      <c r="G30" t="s">
        <v>13</v>
      </c>
      <c r="H30" t="s">
        <v>13</v>
      </c>
      <c r="I30" t="s">
        <v>13</v>
      </c>
      <c r="J30" t="s">
        <v>13</v>
      </c>
      <c r="K30" t="s">
        <v>13</v>
      </c>
      <c r="L30">
        <v>2</v>
      </c>
      <c r="M30">
        <v>1E-4</v>
      </c>
      <c r="N30">
        <v>0.1</v>
      </c>
      <c r="O30">
        <v>1000</v>
      </c>
      <c r="Q30">
        <v>8.7059999999999998E-2</v>
      </c>
    </row>
    <row r="31" spans="1:17" x14ac:dyDescent="0.3">
      <c r="A31" t="s">
        <v>52</v>
      </c>
      <c r="B31" t="s">
        <v>15</v>
      </c>
      <c r="C31" t="s">
        <v>13</v>
      </c>
      <c r="D31" t="s">
        <v>22</v>
      </c>
      <c r="E31" t="s">
        <v>13</v>
      </c>
      <c r="F31" t="s">
        <v>13</v>
      </c>
      <c r="G31" t="s">
        <v>13</v>
      </c>
      <c r="H31" t="s">
        <v>13</v>
      </c>
      <c r="I31" t="s">
        <v>13</v>
      </c>
      <c r="J31" t="s">
        <v>13</v>
      </c>
      <c r="K31" t="s">
        <v>13</v>
      </c>
      <c r="L31">
        <v>4</v>
      </c>
      <c r="M31">
        <v>1E-4</v>
      </c>
      <c r="N31">
        <v>0.1</v>
      </c>
      <c r="O31">
        <v>1000</v>
      </c>
      <c r="Q31">
        <v>8.7984999999999994E-2</v>
      </c>
    </row>
    <row r="32" spans="1:17" x14ac:dyDescent="0.3">
      <c r="A32" t="s">
        <v>52</v>
      </c>
      <c r="B32" t="s">
        <v>15</v>
      </c>
      <c r="C32" t="s">
        <v>13</v>
      </c>
      <c r="D32" t="s">
        <v>22</v>
      </c>
      <c r="E32" t="s">
        <v>13</v>
      </c>
      <c r="F32" t="s">
        <v>13</v>
      </c>
      <c r="G32" t="s">
        <v>13</v>
      </c>
      <c r="H32" t="s">
        <v>13</v>
      </c>
      <c r="I32" t="s">
        <v>13</v>
      </c>
      <c r="J32" t="s">
        <v>13</v>
      </c>
      <c r="K32" t="s">
        <v>13</v>
      </c>
      <c r="L32">
        <v>6</v>
      </c>
      <c r="M32">
        <v>1E-4</v>
      </c>
      <c r="N32">
        <v>0.1</v>
      </c>
      <c r="O32">
        <v>1000</v>
      </c>
      <c r="Q32">
        <v>8.8527999999999996E-2</v>
      </c>
    </row>
    <row r="33" spans="1:17" x14ac:dyDescent="0.3">
      <c r="A33" t="s">
        <v>52</v>
      </c>
      <c r="B33" t="s">
        <v>15</v>
      </c>
      <c r="C33" t="s">
        <v>13</v>
      </c>
      <c r="D33" t="s">
        <v>22</v>
      </c>
      <c r="E33" t="s">
        <v>13</v>
      </c>
      <c r="F33" t="s">
        <v>13</v>
      </c>
      <c r="G33" t="s">
        <v>13</v>
      </c>
      <c r="H33" t="s">
        <v>13</v>
      </c>
      <c r="I33" t="s">
        <v>13</v>
      </c>
      <c r="J33" t="s">
        <v>13</v>
      </c>
      <c r="K33" t="s">
        <v>13</v>
      </c>
      <c r="L33">
        <v>8</v>
      </c>
      <c r="M33">
        <v>1E-4</v>
      </c>
      <c r="N33">
        <v>0.1</v>
      </c>
      <c r="O33">
        <v>1000</v>
      </c>
      <c r="Q33">
        <v>8.8777999999999996E-2</v>
      </c>
    </row>
    <row r="34" spans="1:17" x14ac:dyDescent="0.3">
      <c r="A34" t="s">
        <v>52</v>
      </c>
      <c r="B34" t="s">
        <v>15</v>
      </c>
      <c r="C34" t="s">
        <v>13</v>
      </c>
      <c r="D34" t="s">
        <v>22</v>
      </c>
      <c r="E34" t="s">
        <v>13</v>
      </c>
      <c r="F34" t="s">
        <v>13</v>
      </c>
      <c r="G34" t="s">
        <v>13</v>
      </c>
      <c r="H34" t="s">
        <v>13</v>
      </c>
      <c r="I34" t="s">
        <v>13</v>
      </c>
      <c r="J34" t="s">
        <v>13</v>
      </c>
      <c r="K34" t="s">
        <v>13</v>
      </c>
      <c r="L34">
        <v>10</v>
      </c>
      <c r="M34">
        <v>1E-4</v>
      </c>
      <c r="N34">
        <v>0.1</v>
      </c>
      <c r="O34">
        <v>1000</v>
      </c>
      <c r="Q34">
        <v>8.9090000000000003E-2</v>
      </c>
    </row>
    <row r="35" spans="1:17" x14ac:dyDescent="0.3">
      <c r="A35" t="s">
        <v>52</v>
      </c>
      <c r="B35" t="s">
        <v>15</v>
      </c>
      <c r="C35" t="s">
        <v>13</v>
      </c>
      <c r="D35" t="s">
        <v>22</v>
      </c>
      <c r="E35" t="s">
        <v>13</v>
      </c>
      <c r="F35" t="s">
        <v>13</v>
      </c>
      <c r="G35" t="s">
        <v>13</v>
      </c>
      <c r="H35" t="s">
        <v>13</v>
      </c>
      <c r="I35" t="s">
        <v>13</v>
      </c>
      <c r="J35" t="s">
        <v>13</v>
      </c>
      <c r="K35" t="s">
        <v>13</v>
      </c>
      <c r="L35">
        <v>12</v>
      </c>
      <c r="M35">
        <v>1E-4</v>
      </c>
      <c r="N35">
        <v>0.1</v>
      </c>
      <c r="O35">
        <v>1000</v>
      </c>
      <c r="Q35">
        <v>8.9397000000000004E-2</v>
      </c>
    </row>
    <row r="36" spans="1:17" x14ac:dyDescent="0.3">
      <c r="A36" t="s">
        <v>52</v>
      </c>
      <c r="B36" t="s">
        <v>15</v>
      </c>
      <c r="C36" t="s">
        <v>13</v>
      </c>
      <c r="D36" t="s">
        <v>22</v>
      </c>
      <c r="E36" t="s">
        <v>13</v>
      </c>
      <c r="F36" t="s">
        <v>13</v>
      </c>
      <c r="G36" t="s">
        <v>13</v>
      </c>
      <c r="H36" t="s">
        <v>13</v>
      </c>
      <c r="I36" t="s">
        <v>13</v>
      </c>
      <c r="J36" t="s">
        <v>13</v>
      </c>
      <c r="K36" t="s">
        <v>13</v>
      </c>
      <c r="L36">
        <v>14</v>
      </c>
      <c r="M36">
        <v>1E-4</v>
      </c>
      <c r="N36">
        <v>0.1</v>
      </c>
      <c r="O36">
        <v>1000</v>
      </c>
      <c r="Q36">
        <v>8.9700000000000002E-2</v>
      </c>
    </row>
    <row r="37" spans="1:17" x14ac:dyDescent="0.3">
      <c r="A37" t="s">
        <v>52</v>
      </c>
      <c r="B37" t="s">
        <v>15</v>
      </c>
      <c r="C37" t="s">
        <v>13</v>
      </c>
      <c r="D37" t="s">
        <v>22</v>
      </c>
      <c r="E37" t="s">
        <v>13</v>
      </c>
      <c r="F37" t="s">
        <v>13</v>
      </c>
      <c r="G37" t="s">
        <v>13</v>
      </c>
      <c r="H37" t="s">
        <v>13</v>
      </c>
      <c r="I37" t="s">
        <v>13</v>
      </c>
      <c r="J37" t="s">
        <v>13</v>
      </c>
      <c r="K37" t="s">
        <v>13</v>
      </c>
      <c r="L37">
        <v>16</v>
      </c>
      <c r="M37">
        <v>1E-4</v>
      </c>
      <c r="N37">
        <v>0.1</v>
      </c>
      <c r="O37">
        <v>1000</v>
      </c>
      <c r="Q37">
        <v>9.0078000000000005E-2</v>
      </c>
    </row>
    <row r="38" spans="1:17" x14ac:dyDescent="0.3">
      <c r="A38" t="s">
        <v>52</v>
      </c>
      <c r="B38" t="s">
        <v>15</v>
      </c>
      <c r="C38" t="s">
        <v>13</v>
      </c>
      <c r="D38" t="s">
        <v>22</v>
      </c>
      <c r="E38" t="s">
        <v>13</v>
      </c>
      <c r="F38" t="s">
        <v>13</v>
      </c>
      <c r="G38" t="s">
        <v>13</v>
      </c>
      <c r="H38" t="s">
        <v>13</v>
      </c>
      <c r="I38" t="s">
        <v>13</v>
      </c>
      <c r="J38" t="s">
        <v>13</v>
      </c>
      <c r="K38" t="s">
        <v>13</v>
      </c>
      <c r="L38">
        <v>18</v>
      </c>
      <c r="M38">
        <v>1E-4</v>
      </c>
      <c r="N38">
        <v>0.4</v>
      </c>
      <c r="O38">
        <v>1000</v>
      </c>
      <c r="Q38">
        <v>9.0459999999999999E-2</v>
      </c>
    </row>
    <row r="39" spans="1:17" x14ac:dyDescent="0.3">
      <c r="A39" t="s">
        <v>52</v>
      </c>
      <c r="B39" t="s">
        <v>15</v>
      </c>
      <c r="C39" t="s">
        <v>13</v>
      </c>
      <c r="D39" t="s">
        <v>22</v>
      </c>
      <c r="E39" t="s">
        <v>13</v>
      </c>
      <c r="F39" t="s">
        <v>13</v>
      </c>
      <c r="G39" t="s">
        <v>13</v>
      </c>
      <c r="H39" t="s">
        <v>13</v>
      </c>
      <c r="I39" t="s">
        <v>13</v>
      </c>
      <c r="J39" t="s">
        <v>13</v>
      </c>
      <c r="K39" t="s">
        <v>13</v>
      </c>
      <c r="L39">
        <v>30</v>
      </c>
      <c r="M39">
        <v>1E-4</v>
      </c>
      <c r="N39">
        <v>0.6</v>
      </c>
      <c r="O39">
        <v>1000</v>
      </c>
      <c r="Q39">
        <v>9.1703999999999994E-2</v>
      </c>
    </row>
    <row r="40" spans="1:17" x14ac:dyDescent="0.3">
      <c r="A40" t="s">
        <v>52</v>
      </c>
      <c r="B40" t="s">
        <v>15</v>
      </c>
      <c r="C40" t="s">
        <v>13</v>
      </c>
      <c r="D40" t="s">
        <v>22</v>
      </c>
      <c r="E40" t="s">
        <v>13</v>
      </c>
      <c r="F40" t="s">
        <v>13</v>
      </c>
      <c r="G40" t="s">
        <v>13</v>
      </c>
      <c r="H40" t="s">
        <v>13</v>
      </c>
      <c r="I40" t="s">
        <v>13</v>
      </c>
      <c r="J40" t="s">
        <v>13</v>
      </c>
      <c r="K40" t="s">
        <v>13</v>
      </c>
      <c r="L40">
        <v>50</v>
      </c>
      <c r="M40">
        <v>1E-4</v>
      </c>
      <c r="N40">
        <v>0.6</v>
      </c>
      <c r="O40">
        <v>1000</v>
      </c>
      <c r="Q40">
        <v>9.2350000000000002E-2</v>
      </c>
    </row>
    <row r="41" spans="1:17" x14ac:dyDescent="0.3">
      <c r="A41" t="s">
        <v>52</v>
      </c>
      <c r="B41" t="s">
        <v>15</v>
      </c>
      <c r="C41" t="s">
        <v>13</v>
      </c>
      <c r="D41" t="s">
        <v>22</v>
      </c>
      <c r="E41" t="s">
        <v>13</v>
      </c>
      <c r="F41" t="s">
        <v>13</v>
      </c>
      <c r="G41" t="s">
        <v>13</v>
      </c>
      <c r="H41" t="s">
        <v>13</v>
      </c>
      <c r="I41" t="s">
        <v>13</v>
      </c>
      <c r="J41" t="s">
        <v>13</v>
      </c>
      <c r="K41" t="s">
        <v>13</v>
      </c>
      <c r="L41">
        <v>100</v>
      </c>
      <c r="M41">
        <v>1E-4</v>
      </c>
      <c r="N41">
        <v>0.6</v>
      </c>
      <c r="O41">
        <v>1000</v>
      </c>
      <c r="Q41">
        <v>9.5785999999999996E-2</v>
      </c>
    </row>
    <row r="42" spans="1:17" x14ac:dyDescent="0.3">
      <c r="A42" t="s">
        <v>52</v>
      </c>
      <c r="B42" t="s">
        <v>15</v>
      </c>
      <c r="C42" t="s">
        <v>13</v>
      </c>
      <c r="D42" t="s">
        <v>22</v>
      </c>
      <c r="E42" t="s">
        <v>50</v>
      </c>
      <c r="F42">
        <v>100000</v>
      </c>
      <c r="G42">
        <v>0.1</v>
      </c>
      <c r="H42">
        <v>5</v>
      </c>
      <c r="I42" t="s">
        <v>13</v>
      </c>
      <c r="J42" t="b">
        <v>0</v>
      </c>
      <c r="K42" t="s">
        <v>13</v>
      </c>
      <c r="L42" t="s">
        <v>13</v>
      </c>
      <c r="M42">
        <v>1E-4</v>
      </c>
      <c r="N42">
        <v>0.1</v>
      </c>
      <c r="O42">
        <v>1000</v>
      </c>
      <c r="Q42">
        <v>8.3629999999999996E-2</v>
      </c>
    </row>
    <row r="43" spans="1:17" x14ac:dyDescent="0.3">
      <c r="A43" t="s">
        <v>52</v>
      </c>
      <c r="B43" t="s">
        <v>23</v>
      </c>
      <c r="C43" t="s">
        <v>13</v>
      </c>
      <c r="D43" t="s">
        <v>22</v>
      </c>
      <c r="E43" t="s">
        <v>13</v>
      </c>
      <c r="F43" t="s">
        <v>13</v>
      </c>
      <c r="G43" t="s">
        <v>13</v>
      </c>
      <c r="H43" t="s">
        <v>13</v>
      </c>
      <c r="I43" t="s">
        <v>13</v>
      </c>
      <c r="J43" t="s">
        <v>13</v>
      </c>
      <c r="K43" t="s">
        <v>13</v>
      </c>
      <c r="L43" t="s">
        <v>13</v>
      </c>
      <c r="M43">
        <v>1E-4</v>
      </c>
      <c r="N43">
        <v>0.2</v>
      </c>
      <c r="O43">
        <v>1500</v>
      </c>
      <c r="Q43">
        <v>9.962E-2</v>
      </c>
    </row>
    <row r="44" spans="1:17" x14ac:dyDescent="0.3">
      <c r="A44" t="s">
        <v>52</v>
      </c>
      <c r="B44" t="s">
        <v>23</v>
      </c>
      <c r="C44" t="s">
        <v>2</v>
      </c>
      <c r="D44" t="s">
        <v>22</v>
      </c>
      <c r="E44" t="s">
        <v>13</v>
      </c>
      <c r="F44" t="s">
        <v>13</v>
      </c>
      <c r="G44" t="s">
        <v>13</v>
      </c>
      <c r="H44" t="s">
        <v>13</v>
      </c>
      <c r="I44" t="s">
        <v>13</v>
      </c>
      <c r="J44" t="s">
        <v>13</v>
      </c>
      <c r="K44" t="s">
        <v>13</v>
      </c>
      <c r="L44" t="s">
        <v>13</v>
      </c>
      <c r="M44">
        <v>1E-4</v>
      </c>
      <c r="N44">
        <v>0.2</v>
      </c>
      <c r="O44">
        <v>1500</v>
      </c>
      <c r="Q44">
        <v>0.10009</v>
      </c>
    </row>
    <row r="45" spans="1:17" x14ac:dyDescent="0.3">
      <c r="A45" t="s">
        <v>52</v>
      </c>
      <c r="B45" t="s">
        <v>23</v>
      </c>
      <c r="C45" t="s">
        <v>13</v>
      </c>
      <c r="D45" t="s">
        <v>22</v>
      </c>
      <c r="E45" t="s">
        <v>13</v>
      </c>
      <c r="F45" t="s">
        <v>13</v>
      </c>
      <c r="G45" t="s">
        <v>13</v>
      </c>
      <c r="H45" t="s">
        <v>13</v>
      </c>
      <c r="I45" t="s">
        <v>13</v>
      </c>
      <c r="J45" t="s">
        <v>13</v>
      </c>
      <c r="K45">
        <v>2</v>
      </c>
      <c r="L45" t="s">
        <v>13</v>
      </c>
      <c r="M45">
        <v>0.01</v>
      </c>
      <c r="N45">
        <v>0.6</v>
      </c>
      <c r="O45">
        <v>1000</v>
      </c>
      <c r="Q45">
        <v>0.113084</v>
      </c>
    </row>
    <row r="46" spans="1:17" x14ac:dyDescent="0.3">
      <c r="A46" t="s">
        <v>52</v>
      </c>
      <c r="B46" t="s">
        <v>23</v>
      </c>
      <c r="C46" t="s">
        <v>13</v>
      </c>
      <c r="D46" t="s">
        <v>22</v>
      </c>
      <c r="E46" t="s">
        <v>13</v>
      </c>
      <c r="F46" t="s">
        <v>13</v>
      </c>
      <c r="G46" t="s">
        <v>13</v>
      </c>
      <c r="H46" t="s">
        <v>13</v>
      </c>
      <c r="I46" t="s">
        <v>13</v>
      </c>
      <c r="J46" t="s">
        <v>13</v>
      </c>
      <c r="K46">
        <v>10</v>
      </c>
      <c r="L46" t="s">
        <v>13</v>
      </c>
      <c r="M46">
        <v>0.01</v>
      </c>
      <c r="N46">
        <v>0.1</v>
      </c>
      <c r="O46">
        <v>1000</v>
      </c>
      <c r="Q46">
        <v>0.108017</v>
      </c>
    </row>
    <row r="47" spans="1:17" x14ac:dyDescent="0.3">
      <c r="A47" t="s">
        <v>52</v>
      </c>
      <c r="B47" t="s">
        <v>23</v>
      </c>
      <c r="C47" t="s">
        <v>13</v>
      </c>
      <c r="D47" t="s">
        <v>22</v>
      </c>
      <c r="E47" t="s">
        <v>13</v>
      </c>
      <c r="F47" t="s">
        <v>13</v>
      </c>
      <c r="G47" t="s">
        <v>13</v>
      </c>
      <c r="H47" t="s">
        <v>13</v>
      </c>
      <c r="I47" t="s">
        <v>13</v>
      </c>
      <c r="J47" t="s">
        <v>13</v>
      </c>
      <c r="K47">
        <v>20</v>
      </c>
      <c r="L47" t="s">
        <v>13</v>
      </c>
      <c r="M47">
        <v>1E-4</v>
      </c>
      <c r="N47">
        <v>0.2</v>
      </c>
      <c r="O47">
        <v>1000</v>
      </c>
      <c r="Q47">
        <v>0.101827</v>
      </c>
    </row>
    <row r="48" spans="1:17" x14ac:dyDescent="0.3">
      <c r="A48" t="s">
        <v>52</v>
      </c>
      <c r="B48" t="s">
        <v>23</v>
      </c>
      <c r="C48" t="s">
        <v>13</v>
      </c>
      <c r="D48" t="s">
        <v>22</v>
      </c>
      <c r="E48" t="s">
        <v>13</v>
      </c>
      <c r="F48" t="s">
        <v>13</v>
      </c>
      <c r="G48" t="s">
        <v>13</v>
      </c>
      <c r="H48" t="s">
        <v>13</v>
      </c>
      <c r="I48" t="s">
        <v>13</v>
      </c>
      <c r="J48" t="s">
        <v>13</v>
      </c>
      <c r="K48">
        <v>30</v>
      </c>
      <c r="L48" t="s">
        <v>13</v>
      </c>
      <c r="M48">
        <v>1E-4</v>
      </c>
      <c r="N48">
        <v>0.6</v>
      </c>
      <c r="O48">
        <v>1000</v>
      </c>
      <c r="Q48">
        <v>9.7696000000000005E-2</v>
      </c>
    </row>
    <row r="49" spans="1:17" x14ac:dyDescent="0.3">
      <c r="A49" t="s">
        <v>52</v>
      </c>
      <c r="B49" t="s">
        <v>23</v>
      </c>
      <c r="C49" t="s">
        <v>13</v>
      </c>
      <c r="D49" t="s">
        <v>22</v>
      </c>
      <c r="E49" t="s">
        <v>13</v>
      </c>
      <c r="F49" t="s">
        <v>13</v>
      </c>
      <c r="G49" t="s">
        <v>13</v>
      </c>
      <c r="H49" t="s">
        <v>13</v>
      </c>
      <c r="I49" t="s">
        <v>13</v>
      </c>
      <c r="J49" t="s">
        <v>13</v>
      </c>
      <c r="K49">
        <v>40</v>
      </c>
      <c r="L49" t="s">
        <v>13</v>
      </c>
      <c r="M49">
        <v>1E-4</v>
      </c>
      <c r="N49">
        <v>0.6</v>
      </c>
      <c r="O49">
        <v>1000</v>
      </c>
      <c r="Q49">
        <v>9.7475999999999993E-2</v>
      </c>
    </row>
    <row r="50" spans="1:17" x14ac:dyDescent="0.3">
      <c r="A50" t="s">
        <v>52</v>
      </c>
      <c r="B50" t="s">
        <v>23</v>
      </c>
      <c r="C50" t="s">
        <v>13</v>
      </c>
      <c r="D50" t="s">
        <v>22</v>
      </c>
      <c r="E50" t="s">
        <v>13</v>
      </c>
      <c r="F50" t="s">
        <v>13</v>
      </c>
      <c r="G50" t="s">
        <v>13</v>
      </c>
      <c r="H50" t="s">
        <v>13</v>
      </c>
      <c r="I50" t="s">
        <v>13</v>
      </c>
      <c r="J50" t="s">
        <v>13</v>
      </c>
      <c r="K50">
        <v>50</v>
      </c>
      <c r="L50" t="s">
        <v>13</v>
      </c>
      <c r="M50">
        <v>1E-4</v>
      </c>
      <c r="N50">
        <v>0.6</v>
      </c>
      <c r="O50">
        <v>1000</v>
      </c>
      <c r="Q50">
        <v>9.7394999999999995E-2</v>
      </c>
    </row>
    <row r="51" spans="1:17" x14ac:dyDescent="0.3">
      <c r="A51" t="s">
        <v>52</v>
      </c>
      <c r="B51" t="s">
        <v>23</v>
      </c>
      <c r="C51" t="s">
        <v>13</v>
      </c>
      <c r="D51" t="s">
        <v>22</v>
      </c>
      <c r="E51" t="s">
        <v>13</v>
      </c>
      <c r="F51" t="s">
        <v>13</v>
      </c>
      <c r="G51" t="s">
        <v>13</v>
      </c>
      <c r="H51" t="s">
        <v>13</v>
      </c>
      <c r="I51" t="s">
        <v>13</v>
      </c>
      <c r="J51" t="s">
        <v>13</v>
      </c>
      <c r="K51">
        <v>58</v>
      </c>
      <c r="L51" t="s">
        <v>13</v>
      </c>
      <c r="M51">
        <v>1E-4</v>
      </c>
      <c r="N51">
        <v>0.6</v>
      </c>
      <c r="O51">
        <v>1000</v>
      </c>
      <c r="Q51">
        <v>9.7394999999999995E-2</v>
      </c>
    </row>
    <row r="52" spans="1:17" x14ac:dyDescent="0.3">
      <c r="A52" t="s">
        <v>52</v>
      </c>
      <c r="B52" t="s">
        <v>23</v>
      </c>
      <c r="C52" t="s">
        <v>2</v>
      </c>
      <c r="D52" t="s">
        <v>22</v>
      </c>
      <c r="E52" t="s">
        <v>13</v>
      </c>
      <c r="F52">
        <v>1000</v>
      </c>
      <c r="G52">
        <v>1E-3</v>
      </c>
      <c r="H52">
        <v>5</v>
      </c>
      <c r="I52" t="s">
        <v>13</v>
      </c>
      <c r="J52" t="b">
        <v>0</v>
      </c>
      <c r="K52" t="s">
        <v>13</v>
      </c>
      <c r="L52" t="s">
        <v>13</v>
      </c>
      <c r="M52">
        <v>1E-4</v>
      </c>
      <c r="N52">
        <v>0.6</v>
      </c>
      <c r="O52">
        <v>1000</v>
      </c>
      <c r="Q52">
        <v>0.103405</v>
      </c>
    </row>
    <row r="53" spans="1:17" x14ac:dyDescent="0.3">
      <c r="A53" t="s">
        <v>52</v>
      </c>
      <c r="B53" t="s">
        <v>23</v>
      </c>
      <c r="C53" t="s">
        <v>2</v>
      </c>
      <c r="D53" t="s">
        <v>22</v>
      </c>
      <c r="E53" t="s">
        <v>13</v>
      </c>
      <c r="F53">
        <v>10000</v>
      </c>
      <c r="G53">
        <v>1E-3</v>
      </c>
      <c r="H53">
        <v>5</v>
      </c>
      <c r="I53" t="s">
        <v>13</v>
      </c>
      <c r="J53" t="b">
        <v>0</v>
      </c>
      <c r="K53" t="s">
        <v>13</v>
      </c>
      <c r="L53" t="s">
        <v>13</v>
      </c>
      <c r="M53">
        <v>1E-4</v>
      </c>
      <c r="N53">
        <v>0.1</v>
      </c>
      <c r="O53">
        <v>1000</v>
      </c>
      <c r="Q53">
        <v>0.10270799999999999</v>
      </c>
    </row>
    <row r="54" spans="1:17" x14ac:dyDescent="0.3">
      <c r="A54" t="s">
        <v>52</v>
      </c>
      <c r="B54" t="s">
        <v>23</v>
      </c>
      <c r="C54" t="s">
        <v>2</v>
      </c>
      <c r="D54" t="s">
        <v>22</v>
      </c>
      <c r="E54" t="s">
        <v>13</v>
      </c>
      <c r="F54">
        <v>100000</v>
      </c>
      <c r="G54">
        <v>1E-3</v>
      </c>
      <c r="H54">
        <v>5</v>
      </c>
      <c r="I54" t="s">
        <v>13</v>
      </c>
      <c r="J54" t="b">
        <v>0</v>
      </c>
      <c r="K54" t="s">
        <v>13</v>
      </c>
      <c r="L54" t="s">
        <v>13</v>
      </c>
      <c r="M54">
        <v>1E-4</v>
      </c>
      <c r="N54">
        <v>0.6</v>
      </c>
      <c r="O54">
        <v>1000</v>
      </c>
      <c r="Q54">
        <v>0.10524699999999999</v>
      </c>
    </row>
    <row r="55" spans="1:17" x14ac:dyDescent="0.3">
      <c r="A55" t="s">
        <v>52</v>
      </c>
      <c r="B55" t="s">
        <v>23</v>
      </c>
      <c r="C55" t="s">
        <v>2</v>
      </c>
      <c r="D55" t="s">
        <v>22</v>
      </c>
      <c r="E55" t="s">
        <v>13</v>
      </c>
      <c r="F55">
        <v>1000000</v>
      </c>
      <c r="G55">
        <v>1E-3</v>
      </c>
      <c r="H55">
        <v>5</v>
      </c>
      <c r="I55" t="s">
        <v>13</v>
      </c>
      <c r="J55" t="b">
        <v>0</v>
      </c>
      <c r="K55" t="s">
        <v>13</v>
      </c>
      <c r="L55" t="s">
        <v>13</v>
      </c>
      <c r="M55">
        <v>1E-4</v>
      </c>
      <c r="N55">
        <v>0.6</v>
      </c>
      <c r="O55">
        <v>1000</v>
      </c>
      <c r="Q55">
        <v>0.104586</v>
      </c>
    </row>
    <row r="56" spans="1:17" x14ac:dyDescent="0.3">
      <c r="A56" t="s">
        <v>52</v>
      </c>
      <c r="B56" t="s">
        <v>23</v>
      </c>
      <c r="C56" t="s">
        <v>2</v>
      </c>
      <c r="D56" t="s">
        <v>22</v>
      </c>
      <c r="E56" t="s">
        <v>13</v>
      </c>
      <c r="F56">
        <v>10000000</v>
      </c>
      <c r="G56">
        <v>1E-3</v>
      </c>
      <c r="H56">
        <v>5</v>
      </c>
      <c r="I56" t="s">
        <v>13</v>
      </c>
      <c r="J56" t="b">
        <v>0</v>
      </c>
      <c r="K56" t="s">
        <v>13</v>
      </c>
      <c r="L56" t="s">
        <v>13</v>
      </c>
      <c r="M56">
        <v>1E-4</v>
      </c>
      <c r="N56">
        <v>0.4</v>
      </c>
      <c r="O56">
        <v>1000</v>
      </c>
      <c r="Q56">
        <v>0.102965</v>
      </c>
    </row>
    <row r="57" spans="1:17" x14ac:dyDescent="0.3">
      <c r="A57" t="s">
        <v>52</v>
      </c>
      <c r="B57" t="s">
        <v>23</v>
      </c>
      <c r="C57" t="s">
        <v>2</v>
      </c>
      <c r="D57" t="s">
        <v>22</v>
      </c>
      <c r="E57" t="s">
        <v>13</v>
      </c>
      <c r="F57">
        <v>1000</v>
      </c>
      <c r="G57">
        <v>0.01</v>
      </c>
      <c r="H57">
        <v>5</v>
      </c>
      <c r="I57" t="s">
        <v>13</v>
      </c>
      <c r="J57" t="b">
        <v>0</v>
      </c>
      <c r="K57" t="s">
        <v>13</v>
      </c>
      <c r="L57" t="s">
        <v>13</v>
      </c>
      <c r="M57">
        <v>1E-4</v>
      </c>
      <c r="N57">
        <v>0.1</v>
      </c>
      <c r="O57">
        <v>1000</v>
      </c>
      <c r="Q57">
        <v>0.10316599999999999</v>
      </c>
    </row>
    <row r="58" spans="1:17" x14ac:dyDescent="0.3">
      <c r="A58" t="s">
        <v>52</v>
      </c>
      <c r="B58" t="s">
        <v>23</v>
      </c>
      <c r="C58" t="s">
        <v>2</v>
      </c>
      <c r="D58" t="s">
        <v>22</v>
      </c>
      <c r="E58" t="s">
        <v>13</v>
      </c>
      <c r="F58">
        <v>10000</v>
      </c>
      <c r="G58">
        <v>0.01</v>
      </c>
      <c r="H58">
        <v>5</v>
      </c>
      <c r="I58" t="s">
        <v>13</v>
      </c>
      <c r="J58" t="b">
        <v>0</v>
      </c>
      <c r="K58" t="s">
        <v>13</v>
      </c>
      <c r="L58" t="s">
        <v>13</v>
      </c>
      <c r="M58">
        <v>1E-4</v>
      </c>
      <c r="N58">
        <v>0.1</v>
      </c>
      <c r="O58">
        <v>1000</v>
      </c>
      <c r="Q58">
        <v>0.102787</v>
      </c>
    </row>
    <row r="59" spans="1:17" x14ac:dyDescent="0.3">
      <c r="A59" t="s">
        <v>52</v>
      </c>
      <c r="B59" t="s">
        <v>23</v>
      </c>
      <c r="C59" t="s">
        <v>2</v>
      </c>
      <c r="D59" t="s">
        <v>22</v>
      </c>
      <c r="E59" t="s">
        <v>13</v>
      </c>
      <c r="F59">
        <v>100000</v>
      </c>
      <c r="G59">
        <v>0.01</v>
      </c>
      <c r="H59">
        <v>5</v>
      </c>
      <c r="I59" t="s">
        <v>13</v>
      </c>
      <c r="J59" t="b">
        <v>0</v>
      </c>
      <c r="K59" t="s">
        <v>13</v>
      </c>
      <c r="L59" t="s">
        <v>13</v>
      </c>
      <c r="M59">
        <v>1E-4</v>
      </c>
      <c r="N59">
        <v>0.1</v>
      </c>
      <c r="O59">
        <v>1000</v>
      </c>
      <c r="Q59">
        <v>0.102648</v>
      </c>
    </row>
    <row r="60" spans="1:17" x14ac:dyDescent="0.3">
      <c r="A60" t="s">
        <v>52</v>
      </c>
      <c r="B60" t="s">
        <v>23</v>
      </c>
      <c r="C60" t="s">
        <v>2</v>
      </c>
      <c r="D60" t="s">
        <v>22</v>
      </c>
      <c r="E60" t="s">
        <v>13</v>
      </c>
      <c r="F60">
        <v>1000000</v>
      </c>
      <c r="G60">
        <v>0.01</v>
      </c>
      <c r="H60">
        <v>5</v>
      </c>
      <c r="I60" t="s">
        <v>13</v>
      </c>
      <c r="J60" t="b">
        <v>0</v>
      </c>
      <c r="K60" t="s">
        <v>13</v>
      </c>
      <c r="L60" t="s">
        <v>13</v>
      </c>
      <c r="M60">
        <v>1E-4</v>
      </c>
      <c r="N60">
        <v>0.1</v>
      </c>
      <c r="O60">
        <v>1000</v>
      </c>
      <c r="Q60">
        <v>0.10208200000000001</v>
      </c>
    </row>
    <row r="61" spans="1:17" x14ac:dyDescent="0.3">
      <c r="A61" t="s">
        <v>52</v>
      </c>
      <c r="B61" t="s">
        <v>23</v>
      </c>
      <c r="C61" t="s">
        <v>2</v>
      </c>
      <c r="D61" t="s">
        <v>22</v>
      </c>
      <c r="E61" t="s">
        <v>13</v>
      </c>
      <c r="F61">
        <v>10000000</v>
      </c>
      <c r="G61">
        <v>0.01</v>
      </c>
      <c r="H61">
        <v>5</v>
      </c>
      <c r="I61" t="s">
        <v>13</v>
      </c>
      <c r="J61" t="b">
        <v>0</v>
      </c>
      <c r="K61" t="s">
        <v>13</v>
      </c>
      <c r="L61" t="s">
        <v>13</v>
      </c>
      <c r="M61">
        <v>1E-4</v>
      </c>
      <c r="N61">
        <v>0.1</v>
      </c>
      <c r="O61">
        <v>1000</v>
      </c>
      <c r="Q61">
        <v>0.10140399999999999</v>
      </c>
    </row>
    <row r="62" spans="1:17" x14ac:dyDescent="0.3">
      <c r="A62" t="s">
        <v>52</v>
      </c>
      <c r="B62" t="s">
        <v>23</v>
      </c>
      <c r="C62" t="s">
        <v>2</v>
      </c>
      <c r="D62" t="s">
        <v>22</v>
      </c>
      <c r="E62" t="s">
        <v>13</v>
      </c>
      <c r="F62">
        <v>1000</v>
      </c>
      <c r="G62">
        <v>0.1</v>
      </c>
      <c r="H62">
        <v>5</v>
      </c>
      <c r="I62" t="s">
        <v>13</v>
      </c>
      <c r="J62" t="b">
        <v>0</v>
      </c>
      <c r="K62" t="s">
        <v>13</v>
      </c>
      <c r="L62" t="s">
        <v>13</v>
      </c>
      <c r="M62">
        <v>1E-3</v>
      </c>
      <c r="N62">
        <v>0.1</v>
      </c>
      <c r="O62">
        <v>1000</v>
      </c>
      <c r="Q62">
        <v>0.104111</v>
      </c>
    </row>
    <row r="63" spans="1:17" x14ac:dyDescent="0.3">
      <c r="A63" t="s">
        <v>52</v>
      </c>
      <c r="B63" t="s">
        <v>23</v>
      </c>
      <c r="C63" t="s">
        <v>2</v>
      </c>
      <c r="D63" t="s">
        <v>22</v>
      </c>
      <c r="E63" t="s">
        <v>13</v>
      </c>
      <c r="F63">
        <v>10000</v>
      </c>
      <c r="G63">
        <v>0.1</v>
      </c>
      <c r="H63">
        <v>5</v>
      </c>
      <c r="I63" t="s">
        <v>13</v>
      </c>
      <c r="J63" t="b">
        <v>0</v>
      </c>
      <c r="K63" t="s">
        <v>13</v>
      </c>
      <c r="L63" t="s">
        <v>13</v>
      </c>
      <c r="M63">
        <v>1E-4</v>
      </c>
      <c r="N63">
        <v>0.1</v>
      </c>
      <c r="O63">
        <v>1000</v>
      </c>
      <c r="Q63">
        <v>0.10109799999999999</v>
      </c>
    </row>
    <row r="64" spans="1:17" x14ac:dyDescent="0.3">
      <c r="A64" t="s">
        <v>52</v>
      </c>
      <c r="B64" t="s">
        <v>23</v>
      </c>
      <c r="C64" t="s">
        <v>2</v>
      </c>
      <c r="D64" t="s">
        <v>22</v>
      </c>
      <c r="E64" t="s">
        <v>13</v>
      </c>
      <c r="F64">
        <v>100000</v>
      </c>
      <c r="G64">
        <v>0.1</v>
      </c>
      <c r="H64">
        <v>5</v>
      </c>
      <c r="I64" t="s">
        <v>13</v>
      </c>
      <c r="J64" t="b">
        <v>0</v>
      </c>
      <c r="K64" t="s">
        <v>13</v>
      </c>
      <c r="L64" t="s">
        <v>13</v>
      </c>
      <c r="M64">
        <v>1E-4</v>
      </c>
      <c r="N64">
        <v>0.1</v>
      </c>
      <c r="O64">
        <v>1000</v>
      </c>
      <c r="Q64">
        <v>0.102063</v>
      </c>
    </row>
    <row r="65" spans="1:17" x14ac:dyDescent="0.3">
      <c r="A65" t="s">
        <v>52</v>
      </c>
      <c r="B65" t="s">
        <v>23</v>
      </c>
      <c r="C65" t="s">
        <v>2</v>
      </c>
      <c r="D65" t="s">
        <v>22</v>
      </c>
      <c r="E65" t="s">
        <v>13</v>
      </c>
      <c r="F65">
        <v>1000000</v>
      </c>
      <c r="G65">
        <v>0.1</v>
      </c>
      <c r="H65">
        <v>5</v>
      </c>
      <c r="I65" t="s">
        <v>13</v>
      </c>
      <c r="J65" t="b">
        <v>0</v>
      </c>
      <c r="K65" t="s">
        <v>13</v>
      </c>
      <c r="L65" t="s">
        <v>13</v>
      </c>
      <c r="M65">
        <v>1E-4</v>
      </c>
      <c r="N65">
        <v>0.1</v>
      </c>
      <c r="O65">
        <v>1000</v>
      </c>
      <c r="Q65">
        <v>0.101525</v>
      </c>
    </row>
    <row r="66" spans="1:17" x14ac:dyDescent="0.3">
      <c r="A66" t="s">
        <v>52</v>
      </c>
      <c r="B66" t="s">
        <v>23</v>
      </c>
      <c r="C66" t="s">
        <v>2</v>
      </c>
      <c r="D66" t="s">
        <v>22</v>
      </c>
      <c r="E66" t="s">
        <v>13</v>
      </c>
      <c r="F66">
        <v>10000000</v>
      </c>
      <c r="G66">
        <v>0.1</v>
      </c>
      <c r="H66">
        <v>5</v>
      </c>
      <c r="I66" t="s">
        <v>13</v>
      </c>
      <c r="J66" t="b">
        <v>0</v>
      </c>
      <c r="K66" t="s">
        <v>13</v>
      </c>
      <c r="L66" t="s">
        <v>13</v>
      </c>
      <c r="M66">
        <v>1E-4</v>
      </c>
      <c r="N66">
        <v>0.1</v>
      </c>
      <c r="O66">
        <v>1000</v>
      </c>
      <c r="Q66">
        <v>0.10118099999999999</v>
      </c>
    </row>
    <row r="67" spans="1:17" x14ac:dyDescent="0.3">
      <c r="A67" t="s">
        <v>52</v>
      </c>
      <c r="B67" t="s">
        <v>23</v>
      </c>
      <c r="C67" t="s">
        <v>13</v>
      </c>
      <c r="D67" t="s">
        <v>22</v>
      </c>
      <c r="E67" t="s">
        <v>50</v>
      </c>
      <c r="F67">
        <v>100000</v>
      </c>
      <c r="G67">
        <v>0.1</v>
      </c>
      <c r="H67">
        <v>5</v>
      </c>
      <c r="I67" t="s">
        <v>13</v>
      </c>
      <c r="J67" t="b">
        <v>0</v>
      </c>
      <c r="K67" t="s">
        <v>13</v>
      </c>
      <c r="L67" t="s">
        <v>13</v>
      </c>
      <c r="M67">
        <v>1E-4</v>
      </c>
      <c r="N67">
        <v>0.1</v>
      </c>
      <c r="O67">
        <v>1000</v>
      </c>
      <c r="Q67">
        <v>9.8979999999999999E-2</v>
      </c>
    </row>
    <row r="68" spans="1:17" x14ac:dyDescent="0.3">
      <c r="A68" t="s">
        <v>52</v>
      </c>
      <c r="B68" t="s">
        <v>23</v>
      </c>
      <c r="C68" t="s">
        <v>13</v>
      </c>
      <c r="D68" t="s">
        <v>22</v>
      </c>
      <c r="E68" t="s">
        <v>50</v>
      </c>
      <c r="F68">
        <v>1000000</v>
      </c>
      <c r="G68">
        <v>0.1</v>
      </c>
      <c r="H68">
        <v>5</v>
      </c>
      <c r="I68" t="s">
        <v>13</v>
      </c>
      <c r="J68" t="b">
        <v>0</v>
      </c>
      <c r="K68" t="s">
        <v>13</v>
      </c>
      <c r="L68" t="s">
        <v>13</v>
      </c>
      <c r="M68">
        <v>1E-4</v>
      </c>
      <c r="N68">
        <v>0.1</v>
      </c>
      <c r="O68">
        <v>1000</v>
      </c>
      <c r="Q68">
        <v>9.9769999999999998E-2</v>
      </c>
    </row>
    <row r="69" spans="1:17" x14ac:dyDescent="0.3">
      <c r="A69" t="s">
        <v>52</v>
      </c>
      <c r="B69" t="s">
        <v>23</v>
      </c>
      <c r="C69" t="s">
        <v>13</v>
      </c>
      <c r="D69" t="s">
        <v>22</v>
      </c>
      <c r="E69" t="s">
        <v>13</v>
      </c>
      <c r="F69" t="s">
        <v>13</v>
      </c>
      <c r="G69" t="s">
        <v>13</v>
      </c>
      <c r="H69" t="s">
        <v>13</v>
      </c>
      <c r="I69" t="s">
        <v>13</v>
      </c>
      <c r="J69" t="s">
        <v>13</v>
      </c>
      <c r="K69" t="s">
        <v>13</v>
      </c>
      <c r="L69">
        <v>2</v>
      </c>
      <c r="M69">
        <v>1E-4</v>
      </c>
      <c r="N69">
        <v>0.1</v>
      </c>
      <c r="O69">
        <v>1000</v>
      </c>
      <c r="Q69">
        <v>0.100965</v>
      </c>
    </row>
    <row r="70" spans="1:17" x14ac:dyDescent="0.3">
      <c r="A70" t="s">
        <v>52</v>
      </c>
      <c r="B70" t="s">
        <v>23</v>
      </c>
      <c r="C70" t="s">
        <v>13</v>
      </c>
      <c r="D70" t="s">
        <v>22</v>
      </c>
      <c r="E70" t="s">
        <v>13</v>
      </c>
      <c r="F70" t="s">
        <v>13</v>
      </c>
      <c r="G70" t="s">
        <v>13</v>
      </c>
      <c r="H70" t="s">
        <v>13</v>
      </c>
      <c r="I70" t="s">
        <v>13</v>
      </c>
      <c r="J70" t="s">
        <v>13</v>
      </c>
      <c r="K70" t="s">
        <v>13</v>
      </c>
      <c r="L70">
        <v>4</v>
      </c>
      <c r="M70">
        <v>1E-4</v>
      </c>
      <c r="N70">
        <v>0.1</v>
      </c>
      <c r="O70">
        <v>1000</v>
      </c>
      <c r="Q70">
        <v>0.101882</v>
      </c>
    </row>
    <row r="71" spans="1:17" x14ac:dyDescent="0.3">
      <c r="A71" t="s">
        <v>52</v>
      </c>
      <c r="B71" t="s">
        <v>23</v>
      </c>
      <c r="C71" t="s">
        <v>13</v>
      </c>
      <c r="D71" t="s">
        <v>22</v>
      </c>
      <c r="E71" t="s">
        <v>13</v>
      </c>
      <c r="F71" t="s">
        <v>13</v>
      </c>
      <c r="G71" t="s">
        <v>13</v>
      </c>
      <c r="H71" t="s">
        <v>13</v>
      </c>
      <c r="I71" t="s">
        <v>13</v>
      </c>
      <c r="J71" t="s">
        <v>13</v>
      </c>
      <c r="K71" t="s">
        <v>13</v>
      </c>
      <c r="L71">
        <v>6</v>
      </c>
      <c r="M71">
        <v>1E-4</v>
      </c>
      <c r="N71">
        <v>0.1</v>
      </c>
      <c r="O71">
        <v>1000</v>
      </c>
      <c r="Q71">
        <v>0.102505</v>
      </c>
    </row>
    <row r="72" spans="1:17" x14ac:dyDescent="0.3">
      <c r="A72" t="s">
        <v>52</v>
      </c>
      <c r="B72" t="s">
        <v>23</v>
      </c>
      <c r="C72" t="s">
        <v>13</v>
      </c>
      <c r="D72" t="s">
        <v>22</v>
      </c>
      <c r="E72" t="s">
        <v>13</v>
      </c>
      <c r="F72" t="s">
        <v>13</v>
      </c>
      <c r="G72" t="s">
        <v>13</v>
      </c>
      <c r="H72" t="s">
        <v>13</v>
      </c>
      <c r="I72" t="s">
        <v>13</v>
      </c>
      <c r="J72" t="s">
        <v>13</v>
      </c>
      <c r="K72" t="s">
        <v>13</v>
      </c>
      <c r="L72">
        <v>8</v>
      </c>
      <c r="M72">
        <v>1E-4</v>
      </c>
      <c r="N72">
        <v>0.1</v>
      </c>
      <c r="O72">
        <v>1000</v>
      </c>
      <c r="Q72">
        <v>0.102966</v>
      </c>
    </row>
    <row r="73" spans="1:17" x14ac:dyDescent="0.3">
      <c r="A73" t="s">
        <v>52</v>
      </c>
      <c r="B73" t="s">
        <v>23</v>
      </c>
      <c r="C73" t="s">
        <v>13</v>
      </c>
      <c r="D73" t="s">
        <v>22</v>
      </c>
      <c r="E73" t="s">
        <v>13</v>
      </c>
      <c r="F73" t="s">
        <v>13</v>
      </c>
      <c r="G73" t="s">
        <v>13</v>
      </c>
      <c r="H73" t="s">
        <v>13</v>
      </c>
      <c r="I73" t="s">
        <v>13</v>
      </c>
      <c r="J73" t="s">
        <v>13</v>
      </c>
      <c r="K73" t="s">
        <v>13</v>
      </c>
      <c r="L73">
        <v>10</v>
      </c>
      <c r="M73">
        <v>1E-4</v>
      </c>
      <c r="N73">
        <v>0.1</v>
      </c>
      <c r="O73">
        <v>1000</v>
      </c>
      <c r="Q73">
        <v>0.10339</v>
      </c>
    </row>
    <row r="74" spans="1:17" x14ac:dyDescent="0.3">
      <c r="A74" t="s">
        <v>52</v>
      </c>
      <c r="B74" t="s">
        <v>23</v>
      </c>
      <c r="C74" t="s">
        <v>13</v>
      </c>
      <c r="D74" t="s">
        <v>22</v>
      </c>
      <c r="E74" t="s">
        <v>13</v>
      </c>
      <c r="F74" t="s">
        <v>13</v>
      </c>
      <c r="G74" t="s">
        <v>13</v>
      </c>
      <c r="H74" t="s">
        <v>13</v>
      </c>
      <c r="I74" t="s">
        <v>13</v>
      </c>
      <c r="J74" t="s">
        <v>13</v>
      </c>
      <c r="K74" t="s">
        <v>13</v>
      </c>
      <c r="L74">
        <v>12</v>
      </c>
      <c r="M74">
        <v>1E-4</v>
      </c>
      <c r="N74">
        <v>0.1</v>
      </c>
      <c r="O74">
        <v>1000</v>
      </c>
      <c r="Q74">
        <v>0.103752</v>
      </c>
    </row>
    <row r="75" spans="1:17" x14ac:dyDescent="0.3">
      <c r="A75" t="s">
        <v>52</v>
      </c>
      <c r="B75" t="s">
        <v>23</v>
      </c>
      <c r="C75" t="s">
        <v>13</v>
      </c>
      <c r="D75" t="s">
        <v>22</v>
      </c>
      <c r="E75" t="s">
        <v>13</v>
      </c>
      <c r="F75" t="s">
        <v>13</v>
      </c>
      <c r="G75" t="s">
        <v>13</v>
      </c>
      <c r="H75" t="s">
        <v>13</v>
      </c>
      <c r="I75" t="s">
        <v>13</v>
      </c>
      <c r="J75" t="s">
        <v>13</v>
      </c>
      <c r="K75" t="s">
        <v>13</v>
      </c>
      <c r="L75">
        <v>14</v>
      </c>
      <c r="M75">
        <v>1E-4</v>
      </c>
      <c r="N75">
        <v>0.1</v>
      </c>
      <c r="O75">
        <v>1000</v>
      </c>
      <c r="Q75">
        <v>0.104134</v>
      </c>
    </row>
    <row r="76" spans="1:17" x14ac:dyDescent="0.3">
      <c r="A76" t="s">
        <v>52</v>
      </c>
      <c r="B76" t="s">
        <v>23</v>
      </c>
      <c r="C76" t="s">
        <v>13</v>
      </c>
      <c r="D76" t="s">
        <v>22</v>
      </c>
      <c r="E76" t="s">
        <v>13</v>
      </c>
      <c r="F76" t="s">
        <v>13</v>
      </c>
      <c r="G76" t="s">
        <v>13</v>
      </c>
      <c r="H76" t="s">
        <v>13</v>
      </c>
      <c r="I76" t="s">
        <v>13</v>
      </c>
      <c r="J76" t="s">
        <v>13</v>
      </c>
      <c r="K76" t="s">
        <v>13</v>
      </c>
      <c r="L76">
        <v>16</v>
      </c>
      <c r="M76">
        <v>1E-4</v>
      </c>
      <c r="N76">
        <v>0.6</v>
      </c>
      <c r="O76">
        <v>1000</v>
      </c>
      <c r="Q76">
        <v>0.104478</v>
      </c>
    </row>
    <row r="77" spans="1:17" x14ac:dyDescent="0.3">
      <c r="A77" t="s">
        <v>52</v>
      </c>
      <c r="B77" t="s">
        <v>23</v>
      </c>
      <c r="C77" t="s">
        <v>13</v>
      </c>
      <c r="D77" t="s">
        <v>22</v>
      </c>
      <c r="E77" t="s">
        <v>13</v>
      </c>
      <c r="F77" t="s">
        <v>13</v>
      </c>
      <c r="G77" t="s">
        <v>13</v>
      </c>
      <c r="H77" t="s">
        <v>13</v>
      </c>
      <c r="I77" t="s">
        <v>13</v>
      </c>
      <c r="J77" t="s">
        <v>13</v>
      </c>
      <c r="K77" t="s">
        <v>13</v>
      </c>
      <c r="L77">
        <v>18</v>
      </c>
      <c r="M77">
        <v>1E-4</v>
      </c>
      <c r="N77">
        <v>0.6</v>
      </c>
      <c r="O77">
        <v>1000</v>
      </c>
      <c r="Q77">
        <v>0.104645</v>
      </c>
    </row>
    <row r="78" spans="1:17" x14ac:dyDescent="0.3">
      <c r="A78" t="s">
        <v>24</v>
      </c>
      <c r="B78" t="s">
        <v>15</v>
      </c>
      <c r="C78" t="s">
        <v>13</v>
      </c>
      <c r="D78" t="s">
        <v>13</v>
      </c>
      <c r="F78" t="s">
        <v>13</v>
      </c>
      <c r="G78" t="s">
        <v>13</v>
      </c>
      <c r="H78" t="s">
        <v>13</v>
      </c>
      <c r="I78" t="s">
        <v>13</v>
      </c>
      <c r="J78" t="s">
        <v>13</v>
      </c>
      <c r="K78" t="s">
        <v>13</v>
      </c>
      <c r="L78" t="s">
        <v>13</v>
      </c>
      <c r="M78" t="s">
        <v>27</v>
      </c>
      <c r="O78">
        <v>10000</v>
      </c>
      <c r="Q78">
        <v>59.709679999999999</v>
      </c>
    </row>
    <row r="79" spans="1:17" x14ac:dyDescent="0.3">
      <c r="A79" t="s">
        <v>24</v>
      </c>
      <c r="B79" t="s">
        <v>15</v>
      </c>
      <c r="C79" t="s">
        <v>0</v>
      </c>
      <c r="D79" t="s">
        <v>13</v>
      </c>
      <c r="F79" t="s">
        <v>13</v>
      </c>
      <c r="G79" t="s">
        <v>13</v>
      </c>
      <c r="H79" t="s">
        <v>13</v>
      </c>
      <c r="I79" t="s">
        <v>13</v>
      </c>
      <c r="J79" t="s">
        <v>13</v>
      </c>
      <c r="K79" t="s">
        <v>13</v>
      </c>
      <c r="L79" t="s">
        <v>13</v>
      </c>
      <c r="M79" t="s">
        <v>27</v>
      </c>
      <c r="O79">
        <v>10000</v>
      </c>
      <c r="Q79">
        <v>36.343769999999999</v>
      </c>
    </row>
    <row r="80" spans="1:17" x14ac:dyDescent="0.3">
      <c r="A80" t="s">
        <v>24</v>
      </c>
      <c r="B80" t="s">
        <v>15</v>
      </c>
      <c r="C80" t="s">
        <v>1</v>
      </c>
      <c r="D80" t="s">
        <v>13</v>
      </c>
      <c r="F80" t="s">
        <v>13</v>
      </c>
      <c r="G80" t="s">
        <v>13</v>
      </c>
      <c r="H80" t="s">
        <v>13</v>
      </c>
      <c r="I80" t="s">
        <v>13</v>
      </c>
      <c r="J80" t="s">
        <v>13</v>
      </c>
      <c r="K80" t="s">
        <v>13</v>
      </c>
      <c r="L80" t="s">
        <v>13</v>
      </c>
      <c r="M80" t="s">
        <v>27</v>
      </c>
      <c r="O80">
        <v>10000</v>
      </c>
      <c r="Q80">
        <v>59.680549999999997</v>
      </c>
    </row>
    <row r="81" spans="1:17" x14ac:dyDescent="0.3">
      <c r="A81" t="s">
        <v>24</v>
      </c>
      <c r="B81" t="s">
        <v>15</v>
      </c>
      <c r="C81" t="s">
        <v>2</v>
      </c>
      <c r="D81" t="s">
        <v>13</v>
      </c>
      <c r="F81" t="s">
        <v>13</v>
      </c>
      <c r="G81" t="s">
        <v>13</v>
      </c>
      <c r="H81" t="s">
        <v>13</v>
      </c>
      <c r="I81" t="s">
        <v>13</v>
      </c>
      <c r="J81" t="s">
        <v>13</v>
      </c>
      <c r="K81" t="s">
        <v>13</v>
      </c>
      <c r="L81" t="s">
        <v>13</v>
      </c>
      <c r="M81" t="s">
        <v>27</v>
      </c>
      <c r="O81">
        <v>10000</v>
      </c>
      <c r="Q81">
        <v>39.254240000000003</v>
      </c>
    </row>
    <row r="82" spans="1:17" x14ac:dyDescent="0.3">
      <c r="A82" t="s">
        <v>24</v>
      </c>
      <c r="B82" t="s">
        <v>15</v>
      </c>
      <c r="C82" t="s">
        <v>13</v>
      </c>
      <c r="D82" t="s">
        <v>22</v>
      </c>
      <c r="F82" t="s">
        <v>13</v>
      </c>
      <c r="G82" t="s">
        <v>13</v>
      </c>
      <c r="H82" t="s">
        <v>13</v>
      </c>
      <c r="I82" t="s">
        <v>13</v>
      </c>
      <c r="J82" t="s">
        <v>13</v>
      </c>
      <c r="K82" t="s">
        <v>13</v>
      </c>
      <c r="L82" t="s">
        <v>13</v>
      </c>
      <c r="M82" t="s">
        <v>27</v>
      </c>
      <c r="O82">
        <v>10000</v>
      </c>
      <c r="Q82">
        <v>0.10753</v>
      </c>
    </row>
    <row r="83" spans="1:17" x14ac:dyDescent="0.3">
      <c r="A83" t="s">
        <v>24</v>
      </c>
      <c r="B83" t="s">
        <v>15</v>
      </c>
      <c r="C83" t="s">
        <v>0</v>
      </c>
      <c r="D83" t="s">
        <v>22</v>
      </c>
      <c r="F83" t="s">
        <v>13</v>
      </c>
      <c r="G83" t="s">
        <v>13</v>
      </c>
      <c r="H83" t="s">
        <v>13</v>
      </c>
      <c r="I83" t="s">
        <v>13</v>
      </c>
      <c r="J83" t="s">
        <v>13</v>
      </c>
      <c r="K83" t="s">
        <v>13</v>
      </c>
      <c r="L83" t="s">
        <v>13</v>
      </c>
      <c r="M83" t="s">
        <v>27</v>
      </c>
      <c r="O83">
        <v>10000</v>
      </c>
      <c r="Q83">
        <v>0.1089</v>
      </c>
    </row>
    <row r="84" spans="1:17" x14ac:dyDescent="0.3">
      <c r="A84" t="s">
        <v>24</v>
      </c>
      <c r="B84" t="s">
        <v>15</v>
      </c>
      <c r="C84" t="s">
        <v>1</v>
      </c>
      <c r="D84" t="s">
        <v>22</v>
      </c>
      <c r="F84" t="s">
        <v>13</v>
      </c>
      <c r="G84" t="s">
        <v>13</v>
      </c>
      <c r="H84" t="s">
        <v>13</v>
      </c>
      <c r="I84" t="s">
        <v>13</v>
      </c>
      <c r="J84" t="s">
        <v>13</v>
      </c>
      <c r="K84" t="s">
        <v>13</v>
      </c>
      <c r="L84" t="s">
        <v>13</v>
      </c>
      <c r="M84" t="s">
        <v>27</v>
      </c>
      <c r="O84">
        <v>10000</v>
      </c>
      <c r="Q84">
        <v>0.10772</v>
      </c>
    </row>
    <row r="85" spans="1:17" x14ac:dyDescent="0.3">
      <c r="A85" t="s">
        <v>24</v>
      </c>
      <c r="B85" t="s">
        <v>15</v>
      </c>
      <c r="C85" t="s">
        <v>2</v>
      </c>
      <c r="D85" t="s">
        <v>22</v>
      </c>
      <c r="F85" t="s">
        <v>13</v>
      </c>
      <c r="G85" t="s">
        <v>13</v>
      </c>
      <c r="H85" t="s">
        <v>13</v>
      </c>
      <c r="I85" t="s">
        <v>13</v>
      </c>
      <c r="J85" t="s">
        <v>13</v>
      </c>
      <c r="K85" t="s">
        <v>13</v>
      </c>
      <c r="L85" t="s">
        <v>13</v>
      </c>
      <c r="M85" t="s">
        <v>27</v>
      </c>
      <c r="O85">
        <v>10000</v>
      </c>
      <c r="Q85">
        <v>0.10834000000000001</v>
      </c>
    </row>
    <row r="86" spans="1:17" x14ac:dyDescent="0.3">
      <c r="A86" t="s">
        <v>24</v>
      </c>
      <c r="B86" t="s">
        <v>15</v>
      </c>
      <c r="C86" t="s">
        <v>2</v>
      </c>
      <c r="D86" t="s">
        <v>22</v>
      </c>
      <c r="F86">
        <v>1000</v>
      </c>
      <c r="G86">
        <v>1E-3</v>
      </c>
      <c r="H86">
        <v>5</v>
      </c>
      <c r="I86" t="s">
        <v>13</v>
      </c>
      <c r="J86" t="s">
        <v>13</v>
      </c>
      <c r="K86" t="s">
        <v>13</v>
      </c>
      <c r="L86" t="s">
        <v>13</v>
      </c>
      <c r="M86" t="s">
        <v>27</v>
      </c>
      <c r="O86">
        <v>10000</v>
      </c>
      <c r="Q86">
        <v>0.10834000000000001</v>
      </c>
    </row>
    <row r="87" spans="1:17" x14ac:dyDescent="0.3">
      <c r="A87" t="s">
        <v>24</v>
      </c>
      <c r="B87" t="s">
        <v>15</v>
      </c>
      <c r="C87" t="s">
        <v>2</v>
      </c>
      <c r="D87" t="s">
        <v>22</v>
      </c>
      <c r="F87">
        <v>10000</v>
      </c>
      <c r="G87">
        <v>1E-3</v>
      </c>
      <c r="H87">
        <v>5</v>
      </c>
      <c r="I87" t="s">
        <v>13</v>
      </c>
      <c r="J87" t="s">
        <v>13</v>
      </c>
      <c r="K87" t="s">
        <v>13</v>
      </c>
      <c r="L87" t="s">
        <v>13</v>
      </c>
      <c r="M87" t="s">
        <v>27</v>
      </c>
      <c r="O87">
        <v>10000</v>
      </c>
      <c r="Q87">
        <v>0.10834000000000001</v>
      </c>
    </row>
    <row r="88" spans="1:17" x14ac:dyDescent="0.3">
      <c r="A88" t="s">
        <v>24</v>
      </c>
      <c r="B88" t="s">
        <v>15</v>
      </c>
      <c r="C88" t="s">
        <v>2</v>
      </c>
      <c r="D88" t="s">
        <v>22</v>
      </c>
      <c r="F88">
        <v>100000</v>
      </c>
      <c r="G88">
        <v>1E-3</v>
      </c>
      <c r="H88">
        <v>5</v>
      </c>
      <c r="I88" t="s">
        <v>13</v>
      </c>
      <c r="J88" t="s">
        <v>13</v>
      </c>
      <c r="K88" t="s">
        <v>13</v>
      </c>
      <c r="L88" t="s">
        <v>13</v>
      </c>
      <c r="M88" t="s">
        <v>27</v>
      </c>
      <c r="O88">
        <v>10000</v>
      </c>
      <c r="Q88">
        <v>0.10834000000000001</v>
      </c>
    </row>
    <row r="89" spans="1:17" x14ac:dyDescent="0.3">
      <c r="A89" t="s">
        <v>24</v>
      </c>
      <c r="B89" t="s">
        <v>15</v>
      </c>
      <c r="C89" t="s">
        <v>2</v>
      </c>
      <c r="D89" t="s">
        <v>22</v>
      </c>
      <c r="F89">
        <v>1000000</v>
      </c>
      <c r="G89">
        <v>1E-3</v>
      </c>
      <c r="H89">
        <v>5</v>
      </c>
      <c r="I89" t="s">
        <v>13</v>
      </c>
      <c r="J89" t="s">
        <v>13</v>
      </c>
      <c r="K89" t="s">
        <v>13</v>
      </c>
      <c r="L89" t="s">
        <v>13</v>
      </c>
      <c r="M89" t="s">
        <v>27</v>
      </c>
      <c r="O89">
        <v>10000</v>
      </c>
      <c r="Q89">
        <v>0.10834000000000001</v>
      </c>
    </row>
    <row r="90" spans="1:17" x14ac:dyDescent="0.3">
      <c r="A90" t="s">
        <v>24</v>
      </c>
      <c r="B90" t="s">
        <v>15</v>
      </c>
      <c r="C90" t="s">
        <v>2</v>
      </c>
      <c r="D90" t="s">
        <v>22</v>
      </c>
      <c r="F90">
        <v>10000000</v>
      </c>
      <c r="G90">
        <v>1E-3</v>
      </c>
      <c r="H90">
        <v>5</v>
      </c>
      <c r="I90" t="s">
        <v>13</v>
      </c>
      <c r="J90" t="s">
        <v>13</v>
      </c>
      <c r="K90" t="s">
        <v>13</v>
      </c>
      <c r="L90" t="s">
        <v>13</v>
      </c>
      <c r="M90" t="s">
        <v>27</v>
      </c>
      <c r="O90">
        <v>10000</v>
      </c>
      <c r="Q90">
        <v>0.10834000000000001</v>
      </c>
    </row>
    <row r="91" spans="1:17" x14ac:dyDescent="0.3">
      <c r="A91" t="s">
        <v>24</v>
      </c>
      <c r="B91" t="s">
        <v>15</v>
      </c>
      <c r="C91" t="s">
        <v>2</v>
      </c>
      <c r="D91" t="s">
        <v>22</v>
      </c>
      <c r="F91">
        <v>1000</v>
      </c>
      <c r="G91">
        <v>0.01</v>
      </c>
      <c r="H91">
        <v>5</v>
      </c>
      <c r="I91" t="s">
        <v>13</v>
      </c>
      <c r="J91" t="s">
        <v>13</v>
      </c>
      <c r="K91" t="s">
        <v>13</v>
      </c>
      <c r="L91" t="s">
        <v>13</v>
      </c>
      <c r="M91" t="s">
        <v>27</v>
      </c>
      <c r="O91">
        <v>10000</v>
      </c>
      <c r="Q91">
        <v>0.10834000000000001</v>
      </c>
    </row>
    <row r="92" spans="1:17" x14ac:dyDescent="0.3">
      <c r="A92" t="s">
        <v>24</v>
      </c>
      <c r="B92" t="s">
        <v>15</v>
      </c>
      <c r="C92" t="s">
        <v>2</v>
      </c>
      <c r="D92" t="s">
        <v>22</v>
      </c>
      <c r="F92">
        <v>10000</v>
      </c>
      <c r="G92">
        <v>0.01</v>
      </c>
      <c r="H92">
        <v>5</v>
      </c>
      <c r="I92" t="s">
        <v>13</v>
      </c>
      <c r="J92" t="s">
        <v>13</v>
      </c>
      <c r="K92" t="s">
        <v>13</v>
      </c>
      <c r="L92" t="s">
        <v>13</v>
      </c>
      <c r="M92" t="s">
        <v>27</v>
      </c>
      <c r="O92">
        <v>10000</v>
      </c>
      <c r="Q92">
        <v>0.10834000000000001</v>
      </c>
    </row>
    <row r="93" spans="1:17" x14ac:dyDescent="0.3">
      <c r="A93" t="s">
        <v>24</v>
      </c>
      <c r="B93" t="s">
        <v>15</v>
      </c>
      <c r="C93" t="s">
        <v>2</v>
      </c>
      <c r="D93" t="s">
        <v>22</v>
      </c>
      <c r="F93">
        <v>100000</v>
      </c>
      <c r="G93">
        <v>0.01</v>
      </c>
      <c r="H93">
        <v>5</v>
      </c>
      <c r="I93" t="s">
        <v>13</v>
      </c>
      <c r="J93" t="s">
        <v>13</v>
      </c>
      <c r="K93" t="s">
        <v>13</v>
      </c>
      <c r="L93" t="s">
        <v>13</v>
      </c>
      <c r="M93" t="s">
        <v>27</v>
      </c>
      <c r="O93">
        <v>10000</v>
      </c>
      <c r="Q93">
        <v>0.10834000000000001</v>
      </c>
    </row>
    <row r="94" spans="1:17" x14ac:dyDescent="0.3">
      <c r="A94" t="s">
        <v>24</v>
      </c>
      <c r="B94" t="s">
        <v>15</v>
      </c>
      <c r="C94" t="s">
        <v>2</v>
      </c>
      <c r="D94" t="s">
        <v>22</v>
      </c>
      <c r="F94">
        <v>1000000</v>
      </c>
      <c r="G94">
        <v>0.01</v>
      </c>
      <c r="H94">
        <v>5</v>
      </c>
      <c r="I94" t="s">
        <v>13</v>
      </c>
      <c r="J94" t="s">
        <v>13</v>
      </c>
      <c r="K94" t="s">
        <v>13</v>
      </c>
      <c r="L94" t="s">
        <v>13</v>
      </c>
      <c r="M94" t="s">
        <v>27</v>
      </c>
      <c r="O94">
        <v>10000</v>
      </c>
      <c r="Q94">
        <v>0.10834000000000001</v>
      </c>
    </row>
    <row r="95" spans="1:17" x14ac:dyDescent="0.3">
      <c r="A95" t="s">
        <v>24</v>
      </c>
      <c r="B95" t="s">
        <v>15</v>
      </c>
      <c r="C95" t="s">
        <v>2</v>
      </c>
      <c r="D95" t="s">
        <v>22</v>
      </c>
      <c r="F95">
        <v>10000000</v>
      </c>
      <c r="G95">
        <v>0.01</v>
      </c>
      <c r="H95">
        <v>5</v>
      </c>
      <c r="I95" t="s">
        <v>13</v>
      </c>
      <c r="J95" t="s">
        <v>13</v>
      </c>
      <c r="K95" t="s">
        <v>13</v>
      </c>
      <c r="L95" t="s">
        <v>13</v>
      </c>
      <c r="M95" t="s">
        <v>27</v>
      </c>
      <c r="O95">
        <v>10000</v>
      </c>
      <c r="Q95">
        <v>0.10834000000000001</v>
      </c>
    </row>
    <row r="96" spans="1:17" x14ac:dyDescent="0.3">
      <c r="A96" t="s">
        <v>24</v>
      </c>
      <c r="B96" t="s">
        <v>15</v>
      </c>
      <c r="C96" t="s">
        <v>2</v>
      </c>
      <c r="D96" t="s">
        <v>22</v>
      </c>
      <c r="F96">
        <v>1000</v>
      </c>
      <c r="G96">
        <v>0.1</v>
      </c>
      <c r="H96">
        <v>5</v>
      </c>
      <c r="I96" t="s">
        <v>13</v>
      </c>
      <c r="J96" t="s">
        <v>13</v>
      </c>
      <c r="K96" t="s">
        <v>13</v>
      </c>
      <c r="L96" t="s">
        <v>13</v>
      </c>
      <c r="M96" t="s">
        <v>27</v>
      </c>
      <c r="O96">
        <v>10000</v>
      </c>
      <c r="Q96">
        <v>0.10834000000000001</v>
      </c>
    </row>
    <row r="97" spans="1:17" x14ac:dyDescent="0.3">
      <c r="A97" t="s">
        <v>24</v>
      </c>
      <c r="B97" t="s">
        <v>15</v>
      </c>
      <c r="C97" t="s">
        <v>2</v>
      </c>
      <c r="D97" t="s">
        <v>22</v>
      </c>
      <c r="F97">
        <v>10000</v>
      </c>
      <c r="G97">
        <v>0.1</v>
      </c>
      <c r="H97">
        <v>5</v>
      </c>
      <c r="I97" t="s">
        <v>13</v>
      </c>
      <c r="J97" t="s">
        <v>13</v>
      </c>
      <c r="K97" t="s">
        <v>13</v>
      </c>
      <c r="L97" t="s">
        <v>13</v>
      </c>
      <c r="M97" t="s">
        <v>27</v>
      </c>
      <c r="O97">
        <v>10000</v>
      </c>
      <c r="Q97">
        <v>0.10834000000000001</v>
      </c>
    </row>
    <row r="98" spans="1:17" x14ac:dyDescent="0.3">
      <c r="A98" t="s">
        <v>24</v>
      </c>
      <c r="B98" t="s">
        <v>15</v>
      </c>
      <c r="C98" t="s">
        <v>2</v>
      </c>
      <c r="D98" t="s">
        <v>22</v>
      </c>
      <c r="F98">
        <v>100000</v>
      </c>
      <c r="G98">
        <v>0.1</v>
      </c>
      <c r="H98">
        <v>5</v>
      </c>
      <c r="I98" t="s">
        <v>13</v>
      </c>
      <c r="J98" t="s">
        <v>13</v>
      </c>
      <c r="K98" t="s">
        <v>13</v>
      </c>
      <c r="L98" t="s">
        <v>13</v>
      </c>
      <c r="M98" t="s">
        <v>27</v>
      </c>
      <c r="O98">
        <v>10000</v>
      </c>
      <c r="Q98">
        <v>0.10834000000000001</v>
      </c>
    </row>
    <row r="99" spans="1:17" x14ac:dyDescent="0.3">
      <c r="A99" t="s">
        <v>24</v>
      </c>
      <c r="B99" t="s">
        <v>15</v>
      </c>
      <c r="C99" t="s">
        <v>2</v>
      </c>
      <c r="D99" t="s">
        <v>22</v>
      </c>
      <c r="F99">
        <v>1000000</v>
      </c>
      <c r="G99">
        <v>0.1</v>
      </c>
      <c r="H99">
        <v>5</v>
      </c>
      <c r="I99" t="s">
        <v>13</v>
      </c>
      <c r="J99" t="s">
        <v>13</v>
      </c>
      <c r="K99" t="s">
        <v>13</v>
      </c>
      <c r="L99" t="s">
        <v>13</v>
      </c>
      <c r="M99" t="s">
        <v>27</v>
      </c>
      <c r="O99">
        <v>10000</v>
      </c>
      <c r="Q99">
        <v>0.10834000000000001</v>
      </c>
    </row>
    <row r="100" spans="1:17" x14ac:dyDescent="0.3">
      <c r="A100" t="s">
        <v>24</v>
      </c>
      <c r="B100" t="s">
        <v>15</v>
      </c>
      <c r="C100" t="s">
        <v>2</v>
      </c>
      <c r="D100" t="s">
        <v>22</v>
      </c>
      <c r="F100">
        <v>10000000</v>
      </c>
      <c r="G100">
        <v>0.1</v>
      </c>
      <c r="H100">
        <v>5</v>
      </c>
      <c r="I100" t="s">
        <v>13</v>
      </c>
      <c r="J100" t="s">
        <v>13</v>
      </c>
      <c r="K100" t="s">
        <v>13</v>
      </c>
      <c r="L100" t="s">
        <v>13</v>
      </c>
      <c r="M100" t="s">
        <v>27</v>
      </c>
      <c r="O100">
        <v>10000</v>
      </c>
      <c r="Q100">
        <v>0.10834000000000001</v>
      </c>
    </row>
    <row r="101" spans="1:17" x14ac:dyDescent="0.3">
      <c r="A101" t="s">
        <v>24</v>
      </c>
      <c r="B101" t="s">
        <v>15</v>
      </c>
      <c r="C101" t="s">
        <v>13</v>
      </c>
      <c r="D101" t="s">
        <v>22</v>
      </c>
      <c r="F101" t="s">
        <v>13</v>
      </c>
      <c r="G101" t="s">
        <v>13</v>
      </c>
      <c r="H101" t="s">
        <v>13</v>
      </c>
      <c r="I101">
        <v>2</v>
      </c>
      <c r="J101" t="b">
        <v>1</v>
      </c>
      <c r="K101" t="s">
        <v>13</v>
      </c>
      <c r="L101" t="s">
        <v>13</v>
      </c>
      <c r="M101" t="s">
        <v>27</v>
      </c>
      <c r="O101">
        <v>10000</v>
      </c>
      <c r="Q101">
        <v>0.10753</v>
      </c>
    </row>
    <row r="102" spans="1:17" x14ac:dyDescent="0.3">
      <c r="A102" t="s">
        <v>24</v>
      </c>
      <c r="B102" t="s">
        <v>15</v>
      </c>
      <c r="C102" t="s">
        <v>13</v>
      </c>
      <c r="D102" t="s">
        <v>22</v>
      </c>
      <c r="F102" t="s">
        <v>13</v>
      </c>
      <c r="G102" t="s">
        <v>13</v>
      </c>
      <c r="H102" t="s">
        <v>13</v>
      </c>
      <c r="I102">
        <v>2</v>
      </c>
      <c r="J102" t="b">
        <v>0</v>
      </c>
      <c r="K102" t="s">
        <v>13</v>
      </c>
      <c r="L102" t="s">
        <v>13</v>
      </c>
      <c r="M102" t="s">
        <v>27</v>
      </c>
      <c r="O102">
        <v>10000</v>
      </c>
      <c r="Q102">
        <v>0.10753</v>
      </c>
    </row>
    <row r="103" spans="1:17" x14ac:dyDescent="0.3">
      <c r="A103" t="s">
        <v>24</v>
      </c>
      <c r="B103" t="s">
        <v>15</v>
      </c>
      <c r="C103" t="s">
        <v>13</v>
      </c>
      <c r="D103" t="s">
        <v>22</v>
      </c>
      <c r="F103" t="s">
        <v>13</v>
      </c>
      <c r="G103" t="s">
        <v>13</v>
      </c>
      <c r="H103" t="s">
        <v>13</v>
      </c>
      <c r="I103">
        <v>3</v>
      </c>
      <c r="J103" t="b">
        <v>1</v>
      </c>
      <c r="K103" t="s">
        <v>13</v>
      </c>
      <c r="L103" t="s">
        <v>13</v>
      </c>
      <c r="M103" t="s">
        <v>27</v>
      </c>
      <c r="O103">
        <v>10000</v>
      </c>
      <c r="Q103">
        <v>0.10753</v>
      </c>
    </row>
    <row r="104" spans="1:17" x14ac:dyDescent="0.3">
      <c r="A104" t="s">
        <v>24</v>
      </c>
      <c r="B104" t="s">
        <v>15</v>
      </c>
      <c r="C104" t="s">
        <v>13</v>
      </c>
      <c r="D104" t="s">
        <v>22</v>
      </c>
      <c r="F104" t="s">
        <v>13</v>
      </c>
      <c r="G104" t="s">
        <v>13</v>
      </c>
      <c r="H104" t="s">
        <v>13</v>
      </c>
      <c r="I104">
        <v>3</v>
      </c>
      <c r="J104" t="b">
        <v>0</v>
      </c>
      <c r="K104" t="s">
        <v>13</v>
      </c>
      <c r="L104" t="s">
        <v>13</v>
      </c>
      <c r="M104" t="s">
        <v>27</v>
      </c>
      <c r="O104">
        <v>10000</v>
      </c>
      <c r="Q104">
        <v>0.10753</v>
      </c>
    </row>
    <row r="105" spans="1:17" x14ac:dyDescent="0.3">
      <c r="A105" t="s">
        <v>24</v>
      </c>
      <c r="B105" t="s">
        <v>15</v>
      </c>
      <c r="C105" t="s">
        <v>13</v>
      </c>
      <c r="D105" t="s">
        <v>22</v>
      </c>
      <c r="F105" t="s">
        <v>13</v>
      </c>
      <c r="G105" t="s">
        <v>13</v>
      </c>
      <c r="H105" t="s">
        <v>13</v>
      </c>
      <c r="I105">
        <v>4</v>
      </c>
      <c r="J105" t="b">
        <v>1</v>
      </c>
      <c r="K105" t="s">
        <v>13</v>
      </c>
      <c r="L105" t="s">
        <v>13</v>
      </c>
      <c r="M105" t="s">
        <v>27</v>
      </c>
      <c r="O105">
        <v>10000</v>
      </c>
      <c r="Q105">
        <v>0.10753</v>
      </c>
    </row>
    <row r="106" spans="1:17" x14ac:dyDescent="0.3">
      <c r="A106" t="s">
        <v>24</v>
      </c>
      <c r="B106" t="s">
        <v>15</v>
      </c>
      <c r="C106" t="s">
        <v>13</v>
      </c>
      <c r="D106" t="s">
        <v>22</v>
      </c>
      <c r="F106" t="s">
        <v>13</v>
      </c>
      <c r="G106" t="s">
        <v>13</v>
      </c>
      <c r="H106" t="s">
        <v>13</v>
      </c>
      <c r="I106">
        <v>4</v>
      </c>
      <c r="J106" t="b">
        <v>0</v>
      </c>
      <c r="K106" t="s">
        <v>13</v>
      </c>
      <c r="L106" t="s">
        <v>13</v>
      </c>
      <c r="M106" t="s">
        <v>27</v>
      </c>
      <c r="O106">
        <v>10000</v>
      </c>
      <c r="Q106">
        <v>0.10753</v>
      </c>
    </row>
    <row r="107" spans="1:17" x14ac:dyDescent="0.3">
      <c r="A107" t="s">
        <v>24</v>
      </c>
      <c r="B107" t="s">
        <v>15</v>
      </c>
      <c r="C107" t="s">
        <v>13</v>
      </c>
      <c r="D107" t="s">
        <v>22</v>
      </c>
      <c r="F107" t="s">
        <v>13</v>
      </c>
      <c r="G107" t="s">
        <v>13</v>
      </c>
      <c r="H107" t="s">
        <v>13</v>
      </c>
      <c r="I107" t="s">
        <v>13</v>
      </c>
      <c r="J107" t="s">
        <v>13</v>
      </c>
      <c r="K107">
        <v>2</v>
      </c>
      <c r="L107" t="s">
        <v>13</v>
      </c>
      <c r="M107" t="s">
        <v>27</v>
      </c>
      <c r="O107">
        <v>10000</v>
      </c>
      <c r="Q107">
        <v>0.10753</v>
      </c>
    </row>
    <row r="108" spans="1:17" x14ac:dyDescent="0.3">
      <c r="A108" t="s">
        <v>24</v>
      </c>
      <c r="B108" t="s">
        <v>15</v>
      </c>
      <c r="C108" t="s">
        <v>13</v>
      </c>
      <c r="D108" t="s">
        <v>22</v>
      </c>
      <c r="F108" t="s">
        <v>13</v>
      </c>
      <c r="G108" t="s">
        <v>13</v>
      </c>
      <c r="H108" t="s">
        <v>13</v>
      </c>
      <c r="I108" t="s">
        <v>13</v>
      </c>
      <c r="J108" t="s">
        <v>13</v>
      </c>
      <c r="K108">
        <v>2</v>
      </c>
      <c r="L108" t="s">
        <v>13</v>
      </c>
      <c r="M108">
        <v>1E-3</v>
      </c>
      <c r="O108">
        <v>10000</v>
      </c>
      <c r="Q108">
        <v>0.10365000000000001</v>
      </c>
    </row>
    <row r="109" spans="1:17" x14ac:dyDescent="0.3">
      <c r="A109" t="s">
        <v>24</v>
      </c>
      <c r="B109" t="s">
        <v>15</v>
      </c>
      <c r="C109" t="s">
        <v>13</v>
      </c>
      <c r="D109" t="s">
        <v>22</v>
      </c>
      <c r="F109" t="s">
        <v>13</v>
      </c>
      <c r="G109" t="s">
        <v>13</v>
      </c>
      <c r="H109" t="s">
        <v>13</v>
      </c>
      <c r="I109" t="s">
        <v>13</v>
      </c>
      <c r="J109" t="s">
        <v>13</v>
      </c>
      <c r="K109">
        <v>10</v>
      </c>
      <c r="L109" t="s">
        <v>13</v>
      </c>
      <c r="M109">
        <v>1E-3</v>
      </c>
      <c r="O109">
        <v>10000</v>
      </c>
      <c r="Q109">
        <v>9.3329999999999996E-2</v>
      </c>
    </row>
    <row r="110" spans="1:17" x14ac:dyDescent="0.3">
      <c r="A110" t="s">
        <v>24</v>
      </c>
      <c r="B110" t="s">
        <v>15</v>
      </c>
      <c r="C110" t="s">
        <v>13</v>
      </c>
      <c r="D110" t="s">
        <v>22</v>
      </c>
      <c r="F110" t="s">
        <v>13</v>
      </c>
      <c r="G110" t="s">
        <v>13</v>
      </c>
      <c r="H110" t="s">
        <v>13</v>
      </c>
      <c r="I110" t="s">
        <v>13</v>
      </c>
      <c r="J110" t="s">
        <v>13</v>
      </c>
      <c r="K110">
        <v>20</v>
      </c>
      <c r="L110" t="s">
        <v>13</v>
      </c>
      <c r="M110">
        <v>1E-3</v>
      </c>
      <c r="O110">
        <v>10000</v>
      </c>
      <c r="Q110">
        <v>8.9209999999999998E-2</v>
      </c>
    </row>
    <row r="111" spans="1:17" x14ac:dyDescent="0.3">
      <c r="A111" t="s">
        <v>24</v>
      </c>
      <c r="B111" t="s">
        <v>15</v>
      </c>
      <c r="C111" t="s">
        <v>13</v>
      </c>
      <c r="D111" t="s">
        <v>22</v>
      </c>
      <c r="F111" t="s">
        <v>13</v>
      </c>
      <c r="G111" t="s">
        <v>13</v>
      </c>
      <c r="H111" t="s">
        <v>13</v>
      </c>
      <c r="I111" t="s">
        <v>13</v>
      </c>
      <c r="J111" t="s">
        <v>13</v>
      </c>
      <c r="K111">
        <v>30</v>
      </c>
      <c r="L111" t="s">
        <v>13</v>
      </c>
      <c r="M111">
        <v>1E-3</v>
      </c>
      <c r="O111">
        <v>10000</v>
      </c>
      <c r="Q111">
        <v>8.9179999999999995E-2</v>
      </c>
    </row>
    <row r="112" spans="1:17" x14ac:dyDescent="0.3">
      <c r="A112" t="s">
        <v>24</v>
      </c>
      <c r="B112" t="s">
        <v>15</v>
      </c>
      <c r="C112" t="s">
        <v>13</v>
      </c>
      <c r="D112" t="s">
        <v>22</v>
      </c>
      <c r="F112" t="s">
        <v>13</v>
      </c>
      <c r="G112" t="s">
        <v>13</v>
      </c>
      <c r="H112" t="s">
        <v>13</v>
      </c>
      <c r="I112" t="s">
        <v>13</v>
      </c>
      <c r="J112" t="s">
        <v>13</v>
      </c>
      <c r="K112">
        <v>40</v>
      </c>
      <c r="L112" t="s">
        <v>13</v>
      </c>
      <c r="M112">
        <v>1E-3</v>
      </c>
      <c r="O112">
        <v>10000</v>
      </c>
      <c r="Q112">
        <v>8.9179999999999995E-2</v>
      </c>
    </row>
    <row r="113" spans="1:17" x14ac:dyDescent="0.3">
      <c r="A113" t="s">
        <v>24</v>
      </c>
      <c r="B113" t="s">
        <v>15</v>
      </c>
      <c r="C113" t="s">
        <v>13</v>
      </c>
      <c r="D113" t="s">
        <v>22</v>
      </c>
      <c r="F113" t="s">
        <v>13</v>
      </c>
      <c r="G113" t="s">
        <v>13</v>
      </c>
      <c r="H113" t="s">
        <v>13</v>
      </c>
      <c r="I113" t="s">
        <v>13</v>
      </c>
      <c r="J113" t="s">
        <v>13</v>
      </c>
      <c r="K113">
        <v>50</v>
      </c>
      <c r="L113" t="s">
        <v>13</v>
      </c>
      <c r="M113">
        <v>1E-3</v>
      </c>
      <c r="O113">
        <v>10000</v>
      </c>
      <c r="Q113">
        <v>8.9179999999999995E-2</v>
      </c>
    </row>
    <row r="114" spans="1:17" x14ac:dyDescent="0.3">
      <c r="A114" t="s">
        <v>24</v>
      </c>
      <c r="B114" t="s">
        <v>15</v>
      </c>
      <c r="C114" t="s">
        <v>13</v>
      </c>
      <c r="D114" t="s">
        <v>22</v>
      </c>
      <c r="F114" t="s">
        <v>13</v>
      </c>
      <c r="G114" t="s">
        <v>13</v>
      </c>
      <c r="H114" t="s">
        <v>13</v>
      </c>
      <c r="I114" t="s">
        <v>13</v>
      </c>
      <c r="J114" t="s">
        <v>13</v>
      </c>
      <c r="K114">
        <v>60</v>
      </c>
      <c r="L114" t="s">
        <v>13</v>
      </c>
      <c r="M114">
        <v>1E-3</v>
      </c>
      <c r="O114">
        <v>10000</v>
      </c>
      <c r="Q114">
        <v>8.9179999999999995E-2</v>
      </c>
    </row>
    <row r="115" spans="1:17" x14ac:dyDescent="0.3">
      <c r="A115" t="s">
        <v>24</v>
      </c>
      <c r="B115" t="s">
        <v>15</v>
      </c>
      <c r="C115" t="s">
        <v>13</v>
      </c>
      <c r="D115" t="s">
        <v>22</v>
      </c>
      <c r="F115" t="s">
        <v>13</v>
      </c>
      <c r="G115" t="s">
        <v>13</v>
      </c>
      <c r="H115" t="s">
        <v>13</v>
      </c>
      <c r="I115" t="s">
        <v>13</v>
      </c>
      <c r="J115" t="s">
        <v>13</v>
      </c>
      <c r="K115">
        <v>30</v>
      </c>
      <c r="L115" t="s">
        <v>13</v>
      </c>
      <c r="M115">
        <v>1E-4</v>
      </c>
      <c r="O115">
        <v>10000</v>
      </c>
      <c r="Q115">
        <v>8.5089999999999999E-2</v>
      </c>
    </row>
    <row r="116" spans="1:17" x14ac:dyDescent="0.3">
      <c r="A116" t="s">
        <v>24</v>
      </c>
      <c r="B116" t="s">
        <v>15</v>
      </c>
      <c r="C116" t="s">
        <v>13</v>
      </c>
      <c r="D116" t="s">
        <v>22</v>
      </c>
      <c r="F116" t="s">
        <v>13</v>
      </c>
      <c r="G116" t="s">
        <v>13</v>
      </c>
      <c r="H116" t="s">
        <v>13</v>
      </c>
      <c r="I116" t="s">
        <v>13</v>
      </c>
      <c r="J116" t="s">
        <v>13</v>
      </c>
      <c r="K116">
        <v>40</v>
      </c>
      <c r="L116" t="s">
        <v>13</v>
      </c>
      <c r="M116">
        <v>1E-4</v>
      </c>
      <c r="O116">
        <v>10000</v>
      </c>
      <c r="Q116">
        <v>8.2820000000000005E-2</v>
      </c>
    </row>
    <row r="117" spans="1:17" x14ac:dyDescent="0.3">
      <c r="A117" t="s">
        <v>24</v>
      </c>
      <c r="B117" t="s">
        <v>15</v>
      </c>
      <c r="C117" t="s">
        <v>13</v>
      </c>
      <c r="D117" t="s">
        <v>22</v>
      </c>
      <c r="F117" t="s">
        <v>13</v>
      </c>
      <c r="G117" t="s">
        <v>13</v>
      </c>
      <c r="H117" t="s">
        <v>13</v>
      </c>
      <c r="I117" t="s">
        <v>13</v>
      </c>
      <c r="J117" t="s">
        <v>13</v>
      </c>
      <c r="K117">
        <v>50</v>
      </c>
      <c r="L117" t="s">
        <v>13</v>
      </c>
      <c r="M117">
        <v>1E-4</v>
      </c>
      <c r="O117">
        <v>10000</v>
      </c>
      <c r="Q117">
        <v>8.2680000000000003E-2</v>
      </c>
    </row>
    <row r="118" spans="1:17" x14ac:dyDescent="0.3">
      <c r="A118" t="s">
        <v>24</v>
      </c>
      <c r="B118" t="s">
        <v>15</v>
      </c>
      <c r="C118" t="s">
        <v>13</v>
      </c>
      <c r="D118" t="s">
        <v>22</v>
      </c>
      <c r="F118" t="s">
        <v>13</v>
      </c>
      <c r="G118" t="s">
        <v>13</v>
      </c>
      <c r="H118" t="s">
        <v>13</v>
      </c>
      <c r="I118" t="s">
        <v>13</v>
      </c>
      <c r="J118" t="s">
        <v>13</v>
      </c>
      <c r="K118">
        <v>60</v>
      </c>
      <c r="L118" t="s">
        <v>13</v>
      </c>
      <c r="M118">
        <v>1E-4</v>
      </c>
      <c r="O118">
        <v>10000</v>
      </c>
      <c r="Q118">
        <v>8.2680000000000003E-2</v>
      </c>
    </row>
    <row r="119" spans="1:17" x14ac:dyDescent="0.3">
      <c r="A119" t="s">
        <v>24</v>
      </c>
      <c r="B119" t="s">
        <v>15</v>
      </c>
      <c r="C119" t="s">
        <v>13</v>
      </c>
      <c r="D119" t="s">
        <v>22</v>
      </c>
      <c r="F119" t="s">
        <v>13</v>
      </c>
      <c r="G119" t="s">
        <v>13</v>
      </c>
      <c r="H119" t="s">
        <v>13</v>
      </c>
      <c r="I119" t="s">
        <v>13</v>
      </c>
      <c r="J119" t="s">
        <v>13</v>
      </c>
      <c r="K119">
        <v>40</v>
      </c>
      <c r="L119" t="s">
        <v>13</v>
      </c>
      <c r="M119">
        <v>1.0000000000000001E-5</v>
      </c>
      <c r="O119">
        <v>10000</v>
      </c>
      <c r="Q119">
        <v>8.4449999999999997E-2</v>
      </c>
    </row>
    <row r="120" spans="1:17" x14ac:dyDescent="0.3">
      <c r="A120" t="s">
        <v>24</v>
      </c>
      <c r="B120" t="s">
        <v>15</v>
      </c>
      <c r="C120" t="s">
        <v>13</v>
      </c>
      <c r="D120" t="s">
        <v>22</v>
      </c>
      <c r="F120" t="s">
        <v>13</v>
      </c>
      <c r="G120" t="s">
        <v>13</v>
      </c>
      <c r="H120" t="s">
        <v>13</v>
      </c>
      <c r="I120" t="s">
        <v>13</v>
      </c>
      <c r="J120" t="s">
        <v>13</v>
      </c>
      <c r="K120">
        <v>50</v>
      </c>
      <c r="L120" t="s">
        <v>13</v>
      </c>
      <c r="M120">
        <v>1.0000000000000001E-5</v>
      </c>
      <c r="O120">
        <v>10000</v>
      </c>
      <c r="Q120">
        <v>8.4180000000000005E-2</v>
      </c>
    </row>
    <row r="121" spans="1:17" x14ac:dyDescent="0.3">
      <c r="A121" t="s">
        <v>24</v>
      </c>
      <c r="B121" t="s">
        <v>15</v>
      </c>
      <c r="C121" t="s">
        <v>13</v>
      </c>
      <c r="D121" t="s">
        <v>22</v>
      </c>
      <c r="F121" t="s">
        <v>13</v>
      </c>
      <c r="G121" t="s">
        <v>13</v>
      </c>
      <c r="H121" t="s">
        <v>13</v>
      </c>
      <c r="I121" t="s">
        <v>13</v>
      </c>
      <c r="J121" t="s">
        <v>13</v>
      </c>
      <c r="K121">
        <v>60</v>
      </c>
      <c r="L121" t="s">
        <v>13</v>
      </c>
      <c r="M121">
        <v>1.0000000000000001E-5</v>
      </c>
      <c r="O121">
        <v>10000</v>
      </c>
      <c r="Q121">
        <v>8.319E-2</v>
      </c>
    </row>
    <row r="122" spans="1:17" x14ac:dyDescent="0.3">
      <c r="A122" t="s">
        <v>24</v>
      </c>
      <c r="B122" t="s">
        <v>15</v>
      </c>
      <c r="C122" t="s">
        <v>13</v>
      </c>
      <c r="D122" t="s">
        <v>22</v>
      </c>
      <c r="F122" t="s">
        <v>13</v>
      </c>
      <c r="G122" t="s">
        <v>13</v>
      </c>
      <c r="H122" t="s">
        <v>13</v>
      </c>
      <c r="I122" t="s">
        <v>13</v>
      </c>
      <c r="J122" t="s">
        <v>13</v>
      </c>
      <c r="K122">
        <v>70</v>
      </c>
      <c r="L122" t="s">
        <v>13</v>
      </c>
      <c r="M122">
        <v>1.0000000000000001E-5</v>
      </c>
      <c r="O122">
        <v>10000</v>
      </c>
      <c r="Q122">
        <v>8.2210000000000005E-2</v>
      </c>
    </row>
    <row r="123" spans="1:17" x14ac:dyDescent="0.3">
      <c r="A123" t="s">
        <v>24</v>
      </c>
      <c r="B123" t="s">
        <v>15</v>
      </c>
      <c r="C123" t="s">
        <v>13</v>
      </c>
      <c r="D123" t="s">
        <v>22</v>
      </c>
      <c r="F123" t="s">
        <v>13</v>
      </c>
      <c r="G123" t="s">
        <v>13</v>
      </c>
      <c r="H123" t="s">
        <v>13</v>
      </c>
      <c r="I123" t="s">
        <v>13</v>
      </c>
      <c r="J123" t="s">
        <v>13</v>
      </c>
      <c r="K123">
        <v>77</v>
      </c>
      <c r="L123" t="s">
        <v>13</v>
      </c>
      <c r="M123">
        <v>1.0000000000000001E-5</v>
      </c>
      <c r="O123">
        <v>10000</v>
      </c>
      <c r="Q123">
        <v>8.2049999999999998E-2</v>
      </c>
    </row>
    <row r="124" spans="1:17" x14ac:dyDescent="0.3">
      <c r="A124" t="s">
        <v>24</v>
      </c>
      <c r="B124" t="s">
        <v>15</v>
      </c>
      <c r="C124" t="s">
        <v>13</v>
      </c>
      <c r="D124" t="s">
        <v>22</v>
      </c>
      <c r="F124" t="s">
        <v>13</v>
      </c>
      <c r="G124" t="s">
        <v>13</v>
      </c>
      <c r="H124" t="s">
        <v>13</v>
      </c>
      <c r="I124" t="s">
        <v>13</v>
      </c>
      <c r="J124" t="s">
        <v>13</v>
      </c>
      <c r="K124">
        <v>77</v>
      </c>
      <c r="L124" t="s">
        <v>13</v>
      </c>
      <c r="M124">
        <v>9.9999999999999995E-7</v>
      </c>
      <c r="O124">
        <v>10000</v>
      </c>
      <c r="Q124">
        <v>8.6550000000000002E-2</v>
      </c>
    </row>
    <row r="125" spans="1:17" x14ac:dyDescent="0.3">
      <c r="A125" t="s">
        <v>24</v>
      </c>
      <c r="B125" t="s">
        <v>15</v>
      </c>
      <c r="C125" t="s">
        <v>13</v>
      </c>
      <c r="D125" t="s">
        <v>22</v>
      </c>
      <c r="F125">
        <v>100000</v>
      </c>
      <c r="G125">
        <v>0.1</v>
      </c>
      <c r="H125" t="s">
        <v>13</v>
      </c>
      <c r="I125" t="s">
        <v>13</v>
      </c>
      <c r="J125" t="s">
        <v>13</v>
      </c>
      <c r="K125" t="s">
        <v>13</v>
      </c>
      <c r="L125" t="s">
        <v>13</v>
      </c>
      <c r="M125">
        <v>1.0000000000000001E-5</v>
      </c>
      <c r="O125">
        <v>10000</v>
      </c>
      <c r="Q125">
        <v>8.6019999999999999E-2</v>
      </c>
    </row>
    <row r="126" spans="1:17" x14ac:dyDescent="0.3">
      <c r="A126" t="s">
        <v>24</v>
      </c>
      <c r="B126" t="s">
        <v>15</v>
      </c>
      <c r="C126" t="s">
        <v>13</v>
      </c>
      <c r="D126" t="s">
        <v>22</v>
      </c>
      <c r="F126">
        <v>100000</v>
      </c>
      <c r="G126">
        <v>0.1</v>
      </c>
      <c r="H126" t="s">
        <v>13</v>
      </c>
      <c r="I126" t="s">
        <v>13</v>
      </c>
      <c r="J126" t="s">
        <v>13</v>
      </c>
      <c r="K126" t="s">
        <v>13</v>
      </c>
      <c r="L126" t="s">
        <v>13</v>
      </c>
      <c r="M126">
        <v>5.0000000000000004E-6</v>
      </c>
      <c r="O126">
        <v>10000</v>
      </c>
      <c r="Q126">
        <v>8.5879999999999998E-2</v>
      </c>
    </row>
    <row r="127" spans="1:17" x14ac:dyDescent="0.3">
      <c r="A127" t="s">
        <v>24</v>
      </c>
      <c r="B127" t="s">
        <v>23</v>
      </c>
      <c r="C127" t="s">
        <v>13</v>
      </c>
      <c r="D127" t="s">
        <v>13</v>
      </c>
      <c r="F127" t="s">
        <v>13</v>
      </c>
      <c r="G127" t="s">
        <v>13</v>
      </c>
      <c r="H127" t="s">
        <v>13</v>
      </c>
      <c r="I127" t="s">
        <v>13</v>
      </c>
      <c r="J127" t="s">
        <v>13</v>
      </c>
      <c r="K127" t="s">
        <v>13</v>
      </c>
      <c r="L127" t="s">
        <v>13</v>
      </c>
      <c r="M127" t="s">
        <v>27</v>
      </c>
      <c r="O127">
        <v>10000</v>
      </c>
      <c r="Q127">
        <v>62.365110000000001</v>
      </c>
    </row>
    <row r="128" spans="1:17" x14ac:dyDescent="0.3">
      <c r="A128" t="s">
        <v>24</v>
      </c>
      <c r="B128" t="s">
        <v>23</v>
      </c>
      <c r="C128" t="s">
        <v>0</v>
      </c>
      <c r="D128" t="s">
        <v>13</v>
      </c>
      <c r="F128" t="s">
        <v>13</v>
      </c>
      <c r="G128" t="s">
        <v>13</v>
      </c>
      <c r="H128" t="s">
        <v>13</v>
      </c>
      <c r="I128" t="s">
        <v>13</v>
      </c>
      <c r="J128" t="s">
        <v>13</v>
      </c>
      <c r="K128" t="s">
        <v>13</v>
      </c>
      <c r="L128" t="s">
        <v>13</v>
      </c>
      <c r="M128" t="s">
        <v>27</v>
      </c>
      <c r="O128">
        <v>10000</v>
      </c>
      <c r="Q128">
        <v>44.797289999999997</v>
      </c>
    </row>
    <row r="129" spans="1:17" x14ac:dyDescent="0.3">
      <c r="A129" t="s">
        <v>24</v>
      </c>
      <c r="B129" t="s">
        <v>23</v>
      </c>
      <c r="C129" t="s">
        <v>1</v>
      </c>
      <c r="D129" t="s">
        <v>13</v>
      </c>
      <c r="F129" t="s">
        <v>13</v>
      </c>
      <c r="G129" t="s">
        <v>13</v>
      </c>
      <c r="H129" t="s">
        <v>13</v>
      </c>
      <c r="I129" t="s">
        <v>13</v>
      </c>
      <c r="J129" t="s">
        <v>13</v>
      </c>
      <c r="K129" t="s">
        <v>13</v>
      </c>
      <c r="L129" t="s">
        <v>13</v>
      </c>
      <c r="M129" t="s">
        <v>27</v>
      </c>
      <c r="O129">
        <v>10000</v>
      </c>
      <c r="Q129">
        <v>59.235990000000001</v>
      </c>
    </row>
    <row r="130" spans="1:17" x14ac:dyDescent="0.3">
      <c r="A130" t="s">
        <v>24</v>
      </c>
      <c r="B130" t="s">
        <v>23</v>
      </c>
      <c r="C130" t="s">
        <v>2</v>
      </c>
      <c r="D130" t="s">
        <v>13</v>
      </c>
      <c r="F130" t="s">
        <v>13</v>
      </c>
      <c r="G130" t="s">
        <v>13</v>
      </c>
      <c r="H130" t="s">
        <v>13</v>
      </c>
      <c r="I130" t="s">
        <v>13</v>
      </c>
      <c r="J130" t="s">
        <v>13</v>
      </c>
      <c r="K130" t="s">
        <v>13</v>
      </c>
      <c r="L130" t="s">
        <v>13</v>
      </c>
      <c r="M130" t="s">
        <v>27</v>
      </c>
      <c r="O130">
        <v>10000</v>
      </c>
      <c r="Q130">
        <v>48.032510000000002</v>
      </c>
    </row>
    <row r="131" spans="1:17" x14ac:dyDescent="0.3">
      <c r="A131" t="s">
        <v>24</v>
      </c>
      <c r="B131" t="s">
        <v>23</v>
      </c>
      <c r="C131" t="s">
        <v>13</v>
      </c>
      <c r="D131" t="s">
        <v>22</v>
      </c>
      <c r="F131" t="s">
        <v>13</v>
      </c>
      <c r="G131" t="s">
        <v>13</v>
      </c>
      <c r="H131" t="s">
        <v>13</v>
      </c>
      <c r="I131" t="s">
        <v>13</v>
      </c>
      <c r="J131" t="s">
        <v>13</v>
      </c>
      <c r="K131" t="s">
        <v>13</v>
      </c>
      <c r="L131" t="s">
        <v>13</v>
      </c>
      <c r="M131" t="s">
        <v>27</v>
      </c>
      <c r="O131">
        <v>10000</v>
      </c>
      <c r="Q131">
        <v>0.11344</v>
      </c>
    </row>
    <row r="132" spans="1:17" x14ac:dyDescent="0.3">
      <c r="A132" t="s">
        <v>24</v>
      </c>
      <c r="B132" t="s">
        <v>23</v>
      </c>
      <c r="C132" t="s">
        <v>0</v>
      </c>
      <c r="D132" t="s">
        <v>22</v>
      </c>
      <c r="F132" t="s">
        <v>13</v>
      </c>
      <c r="G132" t="s">
        <v>13</v>
      </c>
      <c r="H132" t="s">
        <v>13</v>
      </c>
      <c r="I132" t="s">
        <v>13</v>
      </c>
      <c r="J132" t="s">
        <v>13</v>
      </c>
      <c r="K132" t="s">
        <v>13</v>
      </c>
      <c r="L132" t="s">
        <v>13</v>
      </c>
      <c r="M132" t="s">
        <v>27</v>
      </c>
      <c r="O132">
        <v>10000</v>
      </c>
      <c r="Q132">
        <v>0.11497</v>
      </c>
    </row>
    <row r="133" spans="1:17" x14ac:dyDescent="0.3">
      <c r="A133" t="s">
        <v>24</v>
      </c>
      <c r="B133" t="s">
        <v>23</v>
      </c>
      <c r="C133" t="s">
        <v>1</v>
      </c>
      <c r="D133" t="s">
        <v>22</v>
      </c>
      <c r="F133" t="s">
        <v>13</v>
      </c>
      <c r="G133" t="s">
        <v>13</v>
      </c>
      <c r="H133" t="s">
        <v>13</v>
      </c>
      <c r="I133" t="s">
        <v>13</v>
      </c>
      <c r="J133" t="s">
        <v>13</v>
      </c>
      <c r="K133" t="s">
        <v>13</v>
      </c>
      <c r="L133" t="s">
        <v>13</v>
      </c>
      <c r="M133" t="s">
        <v>27</v>
      </c>
      <c r="O133">
        <v>10000</v>
      </c>
      <c r="Q133">
        <v>0.11333</v>
      </c>
    </row>
    <row r="134" spans="1:17" x14ac:dyDescent="0.3">
      <c r="A134" t="s">
        <v>24</v>
      </c>
      <c r="B134" t="s">
        <v>23</v>
      </c>
      <c r="C134" t="s">
        <v>2</v>
      </c>
      <c r="D134" t="s">
        <v>22</v>
      </c>
      <c r="F134" t="s">
        <v>13</v>
      </c>
      <c r="G134" t="s">
        <v>13</v>
      </c>
      <c r="H134" t="s">
        <v>13</v>
      </c>
      <c r="I134" t="s">
        <v>13</v>
      </c>
      <c r="J134" t="s">
        <v>13</v>
      </c>
      <c r="K134" t="s">
        <v>13</v>
      </c>
      <c r="L134" t="s">
        <v>13</v>
      </c>
      <c r="M134" t="s">
        <v>27</v>
      </c>
      <c r="O134">
        <v>10000</v>
      </c>
      <c r="Q134">
        <v>0.11397</v>
      </c>
    </row>
    <row r="135" spans="1:17" x14ac:dyDescent="0.3">
      <c r="A135" t="s">
        <v>24</v>
      </c>
      <c r="B135" t="s">
        <v>23</v>
      </c>
      <c r="C135" t="s">
        <v>13</v>
      </c>
      <c r="D135" t="s">
        <v>22</v>
      </c>
      <c r="F135" t="s">
        <v>13</v>
      </c>
      <c r="G135" t="s">
        <v>13</v>
      </c>
      <c r="H135" t="s">
        <v>13</v>
      </c>
      <c r="I135" t="s">
        <v>13</v>
      </c>
      <c r="J135" t="s">
        <v>13</v>
      </c>
      <c r="K135">
        <v>2</v>
      </c>
      <c r="L135" t="s">
        <v>13</v>
      </c>
      <c r="M135" t="s">
        <v>27</v>
      </c>
      <c r="O135">
        <v>10000</v>
      </c>
      <c r="Q135">
        <v>0.11397</v>
      </c>
    </row>
    <row r="136" spans="1:17" x14ac:dyDescent="0.3">
      <c r="A136" t="s">
        <v>24</v>
      </c>
      <c r="B136" t="s">
        <v>23</v>
      </c>
      <c r="C136" t="s">
        <v>13</v>
      </c>
      <c r="D136" t="s">
        <v>22</v>
      </c>
      <c r="F136" t="s">
        <v>13</v>
      </c>
      <c r="G136" t="s">
        <v>13</v>
      </c>
      <c r="H136" t="s">
        <v>13</v>
      </c>
      <c r="I136" t="s">
        <v>13</v>
      </c>
      <c r="J136" t="s">
        <v>13</v>
      </c>
      <c r="K136">
        <v>2</v>
      </c>
      <c r="L136" t="s">
        <v>13</v>
      </c>
      <c r="M136">
        <v>1E-3</v>
      </c>
      <c r="O136">
        <v>10000</v>
      </c>
      <c r="Q136">
        <v>0.11375</v>
      </c>
    </row>
    <row r="137" spans="1:17" x14ac:dyDescent="0.3">
      <c r="A137" t="s">
        <v>24</v>
      </c>
      <c r="B137" t="s">
        <v>23</v>
      </c>
      <c r="C137" t="s">
        <v>13</v>
      </c>
      <c r="D137" t="s">
        <v>22</v>
      </c>
      <c r="F137" t="s">
        <v>13</v>
      </c>
      <c r="G137" t="s">
        <v>13</v>
      </c>
      <c r="H137" t="s">
        <v>13</v>
      </c>
      <c r="I137" t="s">
        <v>13</v>
      </c>
      <c r="J137" t="s">
        <v>13</v>
      </c>
      <c r="K137">
        <v>10</v>
      </c>
      <c r="L137" t="s">
        <v>13</v>
      </c>
      <c r="M137">
        <v>1E-3</v>
      </c>
      <c r="O137">
        <v>10000</v>
      </c>
      <c r="Q137">
        <v>0.10811</v>
      </c>
    </row>
    <row r="138" spans="1:17" x14ac:dyDescent="0.3">
      <c r="A138" t="s">
        <v>24</v>
      </c>
      <c r="B138" t="s">
        <v>23</v>
      </c>
      <c r="C138" t="s">
        <v>13</v>
      </c>
      <c r="D138" t="s">
        <v>22</v>
      </c>
      <c r="F138" t="s">
        <v>13</v>
      </c>
      <c r="G138" t="s">
        <v>13</v>
      </c>
      <c r="H138" t="s">
        <v>13</v>
      </c>
      <c r="I138" t="s">
        <v>13</v>
      </c>
      <c r="J138" t="s">
        <v>13</v>
      </c>
      <c r="K138">
        <v>20</v>
      </c>
      <c r="L138" t="s">
        <v>13</v>
      </c>
      <c r="M138">
        <v>1E-3</v>
      </c>
      <c r="O138">
        <v>10000</v>
      </c>
      <c r="Q138">
        <v>0.10357</v>
      </c>
    </row>
    <row r="139" spans="1:17" x14ac:dyDescent="0.3">
      <c r="A139" t="s">
        <v>24</v>
      </c>
      <c r="B139" t="s">
        <v>23</v>
      </c>
      <c r="C139" t="s">
        <v>13</v>
      </c>
      <c r="D139" t="s">
        <v>22</v>
      </c>
      <c r="F139" t="s">
        <v>13</v>
      </c>
      <c r="G139" t="s">
        <v>13</v>
      </c>
      <c r="H139" t="s">
        <v>13</v>
      </c>
      <c r="I139" t="s">
        <v>13</v>
      </c>
      <c r="J139" t="s">
        <v>13</v>
      </c>
      <c r="K139">
        <v>30</v>
      </c>
      <c r="L139" t="s">
        <v>13</v>
      </c>
      <c r="M139">
        <v>1E-3</v>
      </c>
      <c r="O139">
        <v>10000</v>
      </c>
      <c r="Q139">
        <v>0.10357</v>
      </c>
    </row>
    <row r="140" spans="1:17" x14ac:dyDescent="0.3">
      <c r="A140" t="s">
        <v>24</v>
      </c>
      <c r="B140" t="s">
        <v>23</v>
      </c>
      <c r="C140" t="s">
        <v>13</v>
      </c>
      <c r="D140" t="s">
        <v>22</v>
      </c>
      <c r="F140" t="s">
        <v>13</v>
      </c>
      <c r="G140" t="s">
        <v>13</v>
      </c>
      <c r="H140" t="s">
        <v>13</v>
      </c>
      <c r="I140" t="s">
        <v>13</v>
      </c>
      <c r="J140" t="s">
        <v>13</v>
      </c>
      <c r="K140">
        <v>40</v>
      </c>
      <c r="L140" t="s">
        <v>13</v>
      </c>
      <c r="M140">
        <v>1E-3</v>
      </c>
      <c r="O140">
        <v>10000</v>
      </c>
      <c r="Q140">
        <v>0.10357</v>
      </c>
    </row>
    <row r="141" spans="1:17" x14ac:dyDescent="0.3">
      <c r="A141" t="s">
        <v>24</v>
      </c>
      <c r="B141" t="s">
        <v>23</v>
      </c>
      <c r="C141" t="s">
        <v>13</v>
      </c>
      <c r="D141" t="s">
        <v>22</v>
      </c>
      <c r="F141" t="s">
        <v>13</v>
      </c>
      <c r="G141" t="s">
        <v>13</v>
      </c>
      <c r="H141" t="s">
        <v>13</v>
      </c>
      <c r="I141" t="s">
        <v>13</v>
      </c>
      <c r="J141" t="s">
        <v>13</v>
      </c>
      <c r="K141">
        <v>50</v>
      </c>
      <c r="L141" t="s">
        <v>13</v>
      </c>
      <c r="M141">
        <v>1E-3</v>
      </c>
      <c r="O141">
        <v>10000</v>
      </c>
      <c r="Q141">
        <v>0.10357</v>
      </c>
    </row>
    <row r="142" spans="1:17" x14ac:dyDescent="0.3">
      <c r="A142" t="s">
        <v>24</v>
      </c>
      <c r="B142" t="s">
        <v>23</v>
      </c>
      <c r="C142" t="s">
        <v>13</v>
      </c>
      <c r="D142" t="s">
        <v>22</v>
      </c>
      <c r="F142" t="s">
        <v>13</v>
      </c>
      <c r="G142" t="s">
        <v>13</v>
      </c>
      <c r="H142" t="s">
        <v>13</v>
      </c>
      <c r="I142" t="s">
        <v>13</v>
      </c>
      <c r="J142" t="s">
        <v>13</v>
      </c>
      <c r="K142">
        <v>58</v>
      </c>
      <c r="L142" t="s">
        <v>13</v>
      </c>
      <c r="M142">
        <v>1E-3</v>
      </c>
      <c r="O142">
        <v>10000</v>
      </c>
      <c r="Q142">
        <v>0.10357</v>
      </c>
    </row>
    <row r="143" spans="1:17" x14ac:dyDescent="0.3">
      <c r="A143" t="s">
        <v>24</v>
      </c>
      <c r="B143" t="s">
        <v>23</v>
      </c>
      <c r="C143" t="s">
        <v>13</v>
      </c>
      <c r="D143" t="s">
        <v>22</v>
      </c>
      <c r="F143" t="s">
        <v>13</v>
      </c>
      <c r="G143" t="s">
        <v>13</v>
      </c>
      <c r="H143" t="s">
        <v>13</v>
      </c>
      <c r="I143" t="s">
        <v>13</v>
      </c>
      <c r="J143" t="s">
        <v>13</v>
      </c>
      <c r="K143">
        <v>30</v>
      </c>
      <c r="L143" t="s">
        <v>13</v>
      </c>
      <c r="M143">
        <v>1E-4</v>
      </c>
      <c r="O143">
        <v>10000</v>
      </c>
      <c r="Q143">
        <v>9.9849999999999994E-2</v>
      </c>
    </row>
    <row r="144" spans="1:17" x14ac:dyDescent="0.3">
      <c r="A144" t="s">
        <v>24</v>
      </c>
      <c r="B144" t="s">
        <v>23</v>
      </c>
      <c r="C144" t="s">
        <v>13</v>
      </c>
      <c r="D144" t="s">
        <v>22</v>
      </c>
      <c r="F144" t="s">
        <v>13</v>
      </c>
      <c r="G144" t="s">
        <v>13</v>
      </c>
      <c r="H144" t="s">
        <v>13</v>
      </c>
      <c r="I144" t="s">
        <v>13</v>
      </c>
      <c r="J144" t="s">
        <v>13</v>
      </c>
      <c r="K144">
        <v>40</v>
      </c>
      <c r="L144" t="s">
        <v>13</v>
      </c>
      <c r="M144">
        <v>1E-4</v>
      </c>
      <c r="O144">
        <v>10000</v>
      </c>
      <c r="Q144">
        <v>9.9970000000000003E-2</v>
      </c>
    </row>
    <row r="145" spans="1:17" x14ac:dyDescent="0.3">
      <c r="A145" t="s">
        <v>24</v>
      </c>
      <c r="B145" t="s">
        <v>23</v>
      </c>
      <c r="C145" t="s">
        <v>13</v>
      </c>
      <c r="D145" t="s">
        <v>22</v>
      </c>
      <c r="F145" t="s">
        <v>13</v>
      </c>
      <c r="G145" t="s">
        <v>13</v>
      </c>
      <c r="H145" t="s">
        <v>13</v>
      </c>
      <c r="I145" t="s">
        <v>13</v>
      </c>
      <c r="J145" t="s">
        <v>13</v>
      </c>
      <c r="K145">
        <v>50</v>
      </c>
      <c r="L145" t="s">
        <v>13</v>
      </c>
      <c r="M145">
        <v>1E-4</v>
      </c>
      <c r="O145">
        <v>10000</v>
      </c>
      <c r="Q145">
        <v>9.9809999999999996E-2</v>
      </c>
    </row>
    <row r="146" spans="1:17" x14ac:dyDescent="0.3">
      <c r="A146" t="s">
        <v>24</v>
      </c>
      <c r="B146" t="s">
        <v>23</v>
      </c>
      <c r="C146" t="s">
        <v>13</v>
      </c>
      <c r="D146" t="s">
        <v>22</v>
      </c>
      <c r="F146" t="s">
        <v>13</v>
      </c>
      <c r="G146" t="s">
        <v>13</v>
      </c>
      <c r="H146" t="s">
        <v>13</v>
      </c>
      <c r="I146" t="s">
        <v>13</v>
      </c>
      <c r="J146" t="s">
        <v>13</v>
      </c>
      <c r="K146">
        <v>58</v>
      </c>
      <c r="L146" t="s">
        <v>13</v>
      </c>
      <c r="M146">
        <v>1E-4</v>
      </c>
      <c r="O146">
        <v>10000</v>
      </c>
      <c r="Q146">
        <v>9.9809999999999996E-2</v>
      </c>
    </row>
    <row r="147" spans="1:17" x14ac:dyDescent="0.3">
      <c r="A147" t="s">
        <v>24</v>
      </c>
      <c r="B147" t="s">
        <v>23</v>
      </c>
      <c r="C147" t="s">
        <v>13</v>
      </c>
      <c r="D147" t="s">
        <v>22</v>
      </c>
      <c r="F147" t="s">
        <v>13</v>
      </c>
      <c r="G147" t="s">
        <v>13</v>
      </c>
      <c r="H147" t="s">
        <v>13</v>
      </c>
      <c r="I147" t="s">
        <v>13</v>
      </c>
      <c r="J147" t="s">
        <v>13</v>
      </c>
      <c r="K147">
        <v>40</v>
      </c>
      <c r="L147" t="s">
        <v>13</v>
      </c>
      <c r="M147">
        <v>1.0000000000000001E-5</v>
      </c>
      <c r="O147">
        <v>10000</v>
      </c>
      <c r="Q147">
        <v>0.10367999999999999</v>
      </c>
    </row>
    <row r="148" spans="1:17" x14ac:dyDescent="0.3">
      <c r="A148" t="s">
        <v>24</v>
      </c>
      <c r="B148" t="s">
        <v>23</v>
      </c>
      <c r="C148" t="s">
        <v>13</v>
      </c>
      <c r="D148" t="s">
        <v>22</v>
      </c>
      <c r="F148" t="s">
        <v>13</v>
      </c>
      <c r="G148" t="s">
        <v>13</v>
      </c>
      <c r="H148" t="s">
        <v>13</v>
      </c>
      <c r="I148" t="s">
        <v>13</v>
      </c>
      <c r="J148" t="s">
        <v>13</v>
      </c>
      <c r="K148">
        <v>50</v>
      </c>
      <c r="L148" t="s">
        <v>13</v>
      </c>
      <c r="M148">
        <v>1.0000000000000001E-5</v>
      </c>
      <c r="O148">
        <v>10000</v>
      </c>
      <c r="Q148">
        <v>0.10176</v>
      </c>
    </row>
    <row r="149" spans="1:17" x14ac:dyDescent="0.3">
      <c r="A149" t="s">
        <v>24</v>
      </c>
      <c r="B149" t="s">
        <v>23</v>
      </c>
      <c r="C149" t="s">
        <v>13</v>
      </c>
      <c r="D149" t="s">
        <v>22</v>
      </c>
      <c r="F149" t="s">
        <v>13</v>
      </c>
      <c r="G149" t="s">
        <v>13</v>
      </c>
      <c r="H149" t="s">
        <v>13</v>
      </c>
      <c r="I149" t="s">
        <v>13</v>
      </c>
      <c r="J149" t="s">
        <v>13</v>
      </c>
      <c r="K149">
        <v>58</v>
      </c>
      <c r="L149" t="s">
        <v>13</v>
      </c>
      <c r="M149">
        <v>1.0000000000000001E-5</v>
      </c>
      <c r="O149">
        <v>10000</v>
      </c>
      <c r="Q149">
        <v>0.10178</v>
      </c>
    </row>
    <row r="150" spans="1:17" x14ac:dyDescent="0.3">
      <c r="A150" t="s">
        <v>24</v>
      </c>
      <c r="B150" t="s">
        <v>23</v>
      </c>
      <c r="C150" t="s">
        <v>13</v>
      </c>
      <c r="D150" t="s">
        <v>22</v>
      </c>
      <c r="F150" t="s">
        <v>13</v>
      </c>
      <c r="G150" t="s">
        <v>13</v>
      </c>
      <c r="H150" t="s">
        <v>13</v>
      </c>
      <c r="I150" t="s">
        <v>13</v>
      </c>
      <c r="J150" t="s">
        <v>13</v>
      </c>
      <c r="K150">
        <v>58</v>
      </c>
      <c r="L150" t="s">
        <v>13</v>
      </c>
      <c r="M150">
        <v>9.9999999999999995E-7</v>
      </c>
      <c r="O150">
        <v>10000</v>
      </c>
      <c r="Q150">
        <v>0.10978</v>
      </c>
    </row>
    <row r="151" spans="1:17" x14ac:dyDescent="0.3">
      <c r="A151" t="s">
        <v>24</v>
      </c>
      <c r="B151" t="s">
        <v>23</v>
      </c>
      <c r="C151" t="s">
        <v>13</v>
      </c>
      <c r="D151" t="s">
        <v>22</v>
      </c>
      <c r="F151">
        <v>100000</v>
      </c>
      <c r="G151">
        <v>0.01</v>
      </c>
      <c r="H151" t="s">
        <v>13</v>
      </c>
      <c r="I151" t="s">
        <v>13</v>
      </c>
      <c r="J151" t="s">
        <v>13</v>
      </c>
      <c r="K151" t="s">
        <v>13</v>
      </c>
      <c r="L151" t="s">
        <v>13</v>
      </c>
      <c r="M151">
        <v>1E-4</v>
      </c>
      <c r="O151">
        <v>10000</v>
      </c>
      <c r="Q151">
        <v>0.10116</v>
      </c>
    </row>
    <row r="152" spans="1:17" x14ac:dyDescent="0.3">
      <c r="A152" t="s">
        <v>24</v>
      </c>
      <c r="B152" t="s">
        <v>23</v>
      </c>
      <c r="C152" t="s">
        <v>13</v>
      </c>
      <c r="D152" t="s">
        <v>22</v>
      </c>
      <c r="F152">
        <v>100000</v>
      </c>
      <c r="G152">
        <v>0.01</v>
      </c>
      <c r="H152" t="s">
        <v>13</v>
      </c>
      <c r="I152" t="s">
        <v>13</v>
      </c>
      <c r="J152" t="s">
        <v>13</v>
      </c>
      <c r="K152" t="s">
        <v>13</v>
      </c>
      <c r="L152" t="s">
        <v>13</v>
      </c>
      <c r="M152">
        <v>1.0000000000000001E-5</v>
      </c>
      <c r="O152">
        <v>10000</v>
      </c>
      <c r="Q152">
        <v>0.1011</v>
      </c>
    </row>
    <row r="153" spans="1:17" x14ac:dyDescent="0.3">
      <c r="A153" t="s">
        <v>24</v>
      </c>
      <c r="B153" t="s">
        <v>23</v>
      </c>
      <c r="C153" t="s">
        <v>13</v>
      </c>
      <c r="D153" t="s">
        <v>22</v>
      </c>
      <c r="F153">
        <v>100000</v>
      </c>
      <c r="G153">
        <v>0.1</v>
      </c>
      <c r="H153" t="s">
        <v>13</v>
      </c>
      <c r="I153" t="s">
        <v>13</v>
      </c>
      <c r="J153" t="s">
        <v>13</v>
      </c>
      <c r="K153" t="s">
        <v>13</v>
      </c>
      <c r="L153" t="s">
        <v>13</v>
      </c>
      <c r="M153">
        <v>1E-4</v>
      </c>
      <c r="O153">
        <v>10000</v>
      </c>
      <c r="Q153">
        <v>0.10201</v>
      </c>
    </row>
    <row r="154" spans="1:17" x14ac:dyDescent="0.3">
      <c r="A154" t="s">
        <v>24</v>
      </c>
      <c r="B154" t="s">
        <v>23</v>
      </c>
      <c r="C154" t="s">
        <v>13</v>
      </c>
      <c r="D154" t="s">
        <v>22</v>
      </c>
      <c r="F154">
        <v>100000</v>
      </c>
      <c r="G154">
        <v>0.1</v>
      </c>
      <c r="H154" t="s">
        <v>13</v>
      </c>
      <c r="I154" t="s">
        <v>13</v>
      </c>
      <c r="J154" t="s">
        <v>13</v>
      </c>
      <c r="K154" t="s">
        <v>13</v>
      </c>
      <c r="L154" t="s">
        <v>13</v>
      </c>
      <c r="M154">
        <v>1.0000000000000001E-5</v>
      </c>
      <c r="O154">
        <v>10000</v>
      </c>
      <c r="Q154">
        <v>9.9959999999999993E-2</v>
      </c>
    </row>
    <row r="155" spans="1:17" x14ac:dyDescent="0.3">
      <c r="A155" t="s">
        <v>53</v>
      </c>
      <c r="B155" t="s">
        <v>15</v>
      </c>
      <c r="C155" t="s">
        <v>13</v>
      </c>
      <c r="D155" t="s">
        <v>22</v>
      </c>
      <c r="E155" t="s">
        <v>13</v>
      </c>
      <c r="F155" t="s">
        <v>13</v>
      </c>
      <c r="G155" t="s">
        <v>13</v>
      </c>
      <c r="H155" t="s">
        <v>13</v>
      </c>
      <c r="I155" t="s">
        <v>13</v>
      </c>
      <c r="J155" t="s">
        <v>13</v>
      </c>
      <c r="K155" t="s">
        <v>13</v>
      </c>
      <c r="P155" t="s">
        <v>30</v>
      </c>
      <c r="Q155">
        <v>8.4110000000000004E-2</v>
      </c>
    </row>
    <row r="156" spans="1:17" x14ac:dyDescent="0.3">
      <c r="A156" t="s">
        <v>53</v>
      </c>
      <c r="B156" t="s">
        <v>15</v>
      </c>
      <c r="C156" t="s">
        <v>0</v>
      </c>
      <c r="D156" t="s">
        <v>22</v>
      </c>
      <c r="E156" t="s">
        <v>13</v>
      </c>
      <c r="F156" t="s">
        <v>13</v>
      </c>
      <c r="G156" t="s">
        <v>13</v>
      </c>
      <c r="H156" t="s">
        <v>13</v>
      </c>
      <c r="I156" t="s">
        <v>13</v>
      </c>
      <c r="J156" t="s">
        <v>13</v>
      </c>
      <c r="K156" t="s">
        <v>13</v>
      </c>
      <c r="P156" t="s">
        <v>30</v>
      </c>
      <c r="Q156">
        <v>8.7340000000000001E-2</v>
      </c>
    </row>
    <row r="157" spans="1:17" x14ac:dyDescent="0.3">
      <c r="A157" t="s">
        <v>53</v>
      </c>
      <c r="B157" t="s">
        <v>15</v>
      </c>
      <c r="C157" t="s">
        <v>1</v>
      </c>
      <c r="D157" t="s">
        <v>22</v>
      </c>
      <c r="E157" t="s">
        <v>13</v>
      </c>
      <c r="F157" t="s">
        <v>13</v>
      </c>
      <c r="G157" t="s">
        <v>13</v>
      </c>
      <c r="H157" t="s">
        <v>13</v>
      </c>
      <c r="I157" t="s">
        <v>13</v>
      </c>
      <c r="J157" t="s">
        <v>13</v>
      </c>
      <c r="K157" t="s">
        <v>13</v>
      </c>
      <c r="P157" t="s">
        <v>32</v>
      </c>
      <c r="Q157">
        <v>8.4229999999999999E-2</v>
      </c>
    </row>
    <row r="158" spans="1:17" x14ac:dyDescent="0.3">
      <c r="A158" t="s">
        <v>53</v>
      </c>
      <c r="B158" t="s">
        <v>15</v>
      </c>
      <c r="C158" t="s">
        <v>2</v>
      </c>
      <c r="D158" t="s">
        <v>22</v>
      </c>
      <c r="E158" t="s">
        <v>13</v>
      </c>
      <c r="F158" t="s">
        <v>13</v>
      </c>
      <c r="G158" t="s">
        <v>13</v>
      </c>
      <c r="H158" t="s">
        <v>13</v>
      </c>
      <c r="I158" t="s">
        <v>13</v>
      </c>
      <c r="J158" t="s">
        <v>13</v>
      </c>
      <c r="K158" t="s">
        <v>13</v>
      </c>
      <c r="P158" t="s">
        <v>31</v>
      </c>
      <c r="Q158">
        <v>8.695E-2</v>
      </c>
    </row>
    <row r="159" spans="1:17" x14ac:dyDescent="0.3">
      <c r="A159" t="s">
        <v>53</v>
      </c>
      <c r="B159" t="s">
        <v>15</v>
      </c>
      <c r="C159" t="s">
        <v>2</v>
      </c>
      <c r="D159" t="s">
        <v>22</v>
      </c>
      <c r="E159" t="s">
        <v>13</v>
      </c>
      <c r="F159">
        <v>1000</v>
      </c>
      <c r="G159">
        <v>1E-3</v>
      </c>
      <c r="H159">
        <v>5</v>
      </c>
      <c r="I159" t="s">
        <v>13</v>
      </c>
      <c r="J159" t="b">
        <v>0</v>
      </c>
      <c r="K159" t="s">
        <v>13</v>
      </c>
      <c r="L159" t="s">
        <v>13</v>
      </c>
      <c r="P159" t="s">
        <v>33</v>
      </c>
      <c r="Q159">
        <v>9.1929999999999998E-2</v>
      </c>
    </row>
    <row r="160" spans="1:17" x14ac:dyDescent="0.3">
      <c r="A160" t="s">
        <v>53</v>
      </c>
      <c r="B160" t="s">
        <v>15</v>
      </c>
      <c r="C160" t="s">
        <v>2</v>
      </c>
      <c r="D160" t="s">
        <v>22</v>
      </c>
      <c r="E160" t="s">
        <v>13</v>
      </c>
      <c r="F160">
        <v>10000</v>
      </c>
      <c r="G160">
        <v>1E-3</v>
      </c>
      <c r="H160">
        <v>5</v>
      </c>
      <c r="I160" t="s">
        <v>13</v>
      </c>
      <c r="J160" t="b">
        <v>0</v>
      </c>
      <c r="K160" t="s">
        <v>13</v>
      </c>
      <c r="L160" t="s">
        <v>13</v>
      </c>
      <c r="P160" t="s">
        <v>34</v>
      </c>
      <c r="Q160">
        <v>8.9279999999999998E-2</v>
      </c>
    </row>
    <row r="161" spans="1:17" x14ac:dyDescent="0.3">
      <c r="A161" t="s">
        <v>53</v>
      </c>
      <c r="B161" t="s">
        <v>15</v>
      </c>
      <c r="C161" t="s">
        <v>2</v>
      </c>
      <c r="D161" t="s">
        <v>22</v>
      </c>
      <c r="E161" t="s">
        <v>13</v>
      </c>
      <c r="F161">
        <v>100000</v>
      </c>
      <c r="G161">
        <v>1E-3</v>
      </c>
      <c r="H161">
        <v>5</v>
      </c>
      <c r="I161" t="s">
        <v>13</v>
      </c>
      <c r="J161" t="b">
        <v>0</v>
      </c>
      <c r="K161" t="s">
        <v>13</v>
      </c>
      <c r="L161" t="s">
        <v>13</v>
      </c>
      <c r="P161" t="s">
        <v>35</v>
      </c>
      <c r="Q161">
        <v>9.3619999999999995E-2</v>
      </c>
    </row>
    <row r="162" spans="1:17" x14ac:dyDescent="0.3">
      <c r="A162" t="s">
        <v>53</v>
      </c>
      <c r="B162" t="s">
        <v>15</v>
      </c>
      <c r="C162" t="s">
        <v>2</v>
      </c>
      <c r="D162" t="s">
        <v>22</v>
      </c>
      <c r="E162" t="s">
        <v>13</v>
      </c>
      <c r="F162">
        <v>1000000</v>
      </c>
      <c r="G162">
        <v>1E-3</v>
      </c>
      <c r="H162">
        <v>5</v>
      </c>
      <c r="I162" t="s">
        <v>13</v>
      </c>
      <c r="J162" t="b">
        <v>0</v>
      </c>
      <c r="K162" t="s">
        <v>13</v>
      </c>
      <c r="L162" t="s">
        <v>13</v>
      </c>
      <c r="P162" t="s">
        <v>31</v>
      </c>
      <c r="Q162">
        <v>8.7919999999999998E-2</v>
      </c>
    </row>
    <row r="163" spans="1:17" x14ac:dyDescent="0.3">
      <c r="A163" t="s">
        <v>53</v>
      </c>
      <c r="B163" t="s">
        <v>15</v>
      </c>
      <c r="C163" t="s">
        <v>2</v>
      </c>
      <c r="D163" t="s">
        <v>22</v>
      </c>
      <c r="E163" t="s">
        <v>13</v>
      </c>
      <c r="F163">
        <v>10000000</v>
      </c>
      <c r="G163">
        <v>1E-3</v>
      </c>
      <c r="H163">
        <v>5</v>
      </c>
      <c r="I163" t="s">
        <v>13</v>
      </c>
      <c r="J163" t="b">
        <v>0</v>
      </c>
      <c r="K163" t="s">
        <v>13</v>
      </c>
      <c r="L163" t="s">
        <v>13</v>
      </c>
      <c r="P163" t="s">
        <v>40</v>
      </c>
      <c r="Q163">
        <v>8.8289999999999993E-2</v>
      </c>
    </row>
    <row r="164" spans="1:17" x14ac:dyDescent="0.3">
      <c r="A164" t="s">
        <v>53</v>
      </c>
      <c r="B164" t="s">
        <v>15</v>
      </c>
      <c r="C164" t="s">
        <v>2</v>
      </c>
      <c r="D164" t="s">
        <v>22</v>
      </c>
      <c r="E164" t="s">
        <v>13</v>
      </c>
      <c r="F164">
        <v>1000</v>
      </c>
      <c r="G164">
        <v>0.01</v>
      </c>
      <c r="H164">
        <v>5</v>
      </c>
      <c r="I164" t="s">
        <v>13</v>
      </c>
      <c r="J164" t="b">
        <v>0</v>
      </c>
      <c r="K164" t="s">
        <v>13</v>
      </c>
      <c r="L164" t="s">
        <v>13</v>
      </c>
      <c r="P164" t="s">
        <v>36</v>
      </c>
      <c r="Q164">
        <v>8.5540000000000005E-2</v>
      </c>
    </row>
    <row r="165" spans="1:17" x14ac:dyDescent="0.3">
      <c r="A165" t="s">
        <v>53</v>
      </c>
      <c r="B165" t="s">
        <v>15</v>
      </c>
      <c r="C165" t="s">
        <v>2</v>
      </c>
      <c r="D165" t="s">
        <v>22</v>
      </c>
      <c r="E165" t="s">
        <v>13</v>
      </c>
      <c r="F165">
        <v>10000</v>
      </c>
      <c r="G165">
        <v>0.01</v>
      </c>
      <c r="H165">
        <v>5</v>
      </c>
      <c r="I165" t="s">
        <v>13</v>
      </c>
      <c r="J165" t="b">
        <v>0</v>
      </c>
      <c r="K165" t="s">
        <v>13</v>
      </c>
      <c r="L165" t="s">
        <v>13</v>
      </c>
      <c r="P165" t="s">
        <v>37</v>
      </c>
      <c r="Q165">
        <v>8.7040000000000006E-2</v>
      </c>
    </row>
    <row r="166" spans="1:17" x14ac:dyDescent="0.3">
      <c r="A166" t="s">
        <v>53</v>
      </c>
      <c r="B166" t="s">
        <v>15</v>
      </c>
      <c r="C166" t="s">
        <v>2</v>
      </c>
      <c r="D166" t="s">
        <v>22</v>
      </c>
      <c r="E166" t="s">
        <v>13</v>
      </c>
      <c r="F166">
        <v>100000</v>
      </c>
      <c r="G166">
        <v>0.01</v>
      </c>
      <c r="H166">
        <v>5</v>
      </c>
      <c r="I166" t="s">
        <v>13</v>
      </c>
      <c r="J166" t="b">
        <v>0</v>
      </c>
      <c r="K166" t="s">
        <v>13</v>
      </c>
      <c r="L166" t="s">
        <v>13</v>
      </c>
      <c r="P166" t="s">
        <v>31</v>
      </c>
      <c r="Q166">
        <v>8.634E-2</v>
      </c>
    </row>
    <row r="167" spans="1:17" x14ac:dyDescent="0.3">
      <c r="A167" t="s">
        <v>53</v>
      </c>
      <c r="B167" t="s">
        <v>15</v>
      </c>
      <c r="C167" t="s">
        <v>2</v>
      </c>
      <c r="D167" t="s">
        <v>22</v>
      </c>
      <c r="E167" t="s">
        <v>13</v>
      </c>
      <c r="F167">
        <v>1000000</v>
      </c>
      <c r="G167">
        <v>0.01</v>
      </c>
      <c r="H167">
        <v>5</v>
      </c>
      <c r="I167" t="s">
        <v>13</v>
      </c>
      <c r="J167" t="b">
        <v>0</v>
      </c>
      <c r="K167" t="s">
        <v>13</v>
      </c>
      <c r="L167" t="s">
        <v>13</v>
      </c>
      <c r="P167" t="s">
        <v>31</v>
      </c>
      <c r="Q167">
        <v>9.1439999999999994E-2</v>
      </c>
    </row>
    <row r="168" spans="1:17" x14ac:dyDescent="0.3">
      <c r="A168" t="s">
        <v>53</v>
      </c>
      <c r="B168" t="s">
        <v>15</v>
      </c>
      <c r="C168" t="s">
        <v>2</v>
      </c>
      <c r="D168" t="s">
        <v>22</v>
      </c>
      <c r="E168" t="s">
        <v>13</v>
      </c>
      <c r="F168">
        <v>10000000</v>
      </c>
      <c r="G168">
        <v>0.01</v>
      </c>
      <c r="H168">
        <v>5</v>
      </c>
      <c r="I168" t="s">
        <v>13</v>
      </c>
      <c r="J168" t="b">
        <v>0</v>
      </c>
      <c r="K168" t="s">
        <v>13</v>
      </c>
      <c r="L168" t="s">
        <v>13</v>
      </c>
      <c r="P168" t="s">
        <v>41</v>
      </c>
      <c r="Q168">
        <v>8.7349999999999997E-2</v>
      </c>
    </row>
    <row r="169" spans="1:17" x14ac:dyDescent="0.3">
      <c r="A169" t="s">
        <v>53</v>
      </c>
      <c r="B169" t="s">
        <v>15</v>
      </c>
      <c r="C169" t="s">
        <v>2</v>
      </c>
      <c r="D169" t="s">
        <v>22</v>
      </c>
      <c r="E169" t="s">
        <v>13</v>
      </c>
      <c r="F169">
        <v>1000</v>
      </c>
      <c r="G169">
        <v>0.1</v>
      </c>
      <c r="H169">
        <v>5</v>
      </c>
      <c r="I169" t="s">
        <v>13</v>
      </c>
      <c r="J169" t="b">
        <v>0</v>
      </c>
      <c r="K169" t="s">
        <v>13</v>
      </c>
      <c r="L169" t="s">
        <v>13</v>
      </c>
      <c r="P169" t="s">
        <v>33</v>
      </c>
      <c r="Q169">
        <v>8.405E-2</v>
      </c>
    </row>
    <row r="170" spans="1:17" x14ac:dyDescent="0.3">
      <c r="A170" t="s">
        <v>53</v>
      </c>
      <c r="B170" t="s">
        <v>15</v>
      </c>
      <c r="C170" t="s">
        <v>2</v>
      </c>
      <c r="D170" t="s">
        <v>22</v>
      </c>
      <c r="E170" t="s">
        <v>13</v>
      </c>
      <c r="F170">
        <v>10000</v>
      </c>
      <c r="G170">
        <v>0.1</v>
      </c>
      <c r="H170">
        <v>5</v>
      </c>
      <c r="I170" t="s">
        <v>13</v>
      </c>
      <c r="J170" t="b">
        <v>0</v>
      </c>
      <c r="K170" t="s">
        <v>13</v>
      </c>
      <c r="L170" t="s">
        <v>13</v>
      </c>
      <c r="P170" t="s">
        <v>41</v>
      </c>
      <c r="Q170">
        <v>8.3900000000000002E-2</v>
      </c>
    </row>
    <row r="171" spans="1:17" x14ac:dyDescent="0.3">
      <c r="A171" t="s">
        <v>53</v>
      </c>
      <c r="B171" t="s">
        <v>15</v>
      </c>
      <c r="C171" t="s">
        <v>2</v>
      </c>
      <c r="D171" t="s">
        <v>22</v>
      </c>
      <c r="E171" t="s">
        <v>13</v>
      </c>
      <c r="F171">
        <v>100000</v>
      </c>
      <c r="G171">
        <v>0.1</v>
      </c>
      <c r="H171">
        <v>5</v>
      </c>
      <c r="I171" t="s">
        <v>13</v>
      </c>
      <c r="J171" t="b">
        <v>0</v>
      </c>
      <c r="K171" t="s">
        <v>13</v>
      </c>
      <c r="L171" t="s">
        <v>13</v>
      </c>
      <c r="P171" t="s">
        <v>38</v>
      </c>
      <c r="Q171">
        <v>8.616E-2</v>
      </c>
    </row>
    <row r="172" spans="1:17" x14ac:dyDescent="0.3">
      <c r="A172" t="s">
        <v>53</v>
      </c>
      <c r="B172" t="s">
        <v>15</v>
      </c>
      <c r="C172" t="s">
        <v>2</v>
      </c>
      <c r="D172" t="s">
        <v>22</v>
      </c>
      <c r="E172" t="s">
        <v>13</v>
      </c>
      <c r="F172">
        <v>1000000</v>
      </c>
      <c r="G172">
        <v>0.1</v>
      </c>
      <c r="H172">
        <v>5</v>
      </c>
      <c r="I172" t="s">
        <v>13</v>
      </c>
      <c r="J172" t="b">
        <v>0</v>
      </c>
      <c r="K172" t="s">
        <v>13</v>
      </c>
      <c r="L172" t="s">
        <v>13</v>
      </c>
      <c r="P172" t="s">
        <v>38</v>
      </c>
      <c r="Q172">
        <v>8.5889999999999994E-2</v>
      </c>
    </row>
    <row r="173" spans="1:17" x14ac:dyDescent="0.3">
      <c r="A173" t="s">
        <v>53</v>
      </c>
      <c r="B173" t="s">
        <v>15</v>
      </c>
      <c r="C173" t="s">
        <v>2</v>
      </c>
      <c r="D173" t="s">
        <v>22</v>
      </c>
      <c r="E173" t="s">
        <v>13</v>
      </c>
      <c r="F173">
        <v>10000000</v>
      </c>
      <c r="G173">
        <v>0.1</v>
      </c>
      <c r="H173">
        <v>5</v>
      </c>
      <c r="I173" t="s">
        <v>13</v>
      </c>
      <c r="J173" t="b">
        <v>0</v>
      </c>
      <c r="K173" t="s">
        <v>13</v>
      </c>
      <c r="L173" t="s">
        <v>13</v>
      </c>
      <c r="P173" t="s">
        <v>33</v>
      </c>
      <c r="Q173">
        <v>8.5650000000000004E-2</v>
      </c>
    </row>
    <row r="174" spans="1:17" x14ac:dyDescent="0.3">
      <c r="A174" t="s">
        <v>53</v>
      </c>
      <c r="B174" t="s">
        <v>15</v>
      </c>
      <c r="C174" t="s">
        <v>13</v>
      </c>
      <c r="D174" t="s">
        <v>22</v>
      </c>
      <c r="F174" t="s">
        <v>13</v>
      </c>
      <c r="G174" t="s">
        <v>13</v>
      </c>
      <c r="H174" t="s">
        <v>13</v>
      </c>
      <c r="I174">
        <v>2</v>
      </c>
      <c r="J174" t="b">
        <v>1</v>
      </c>
      <c r="K174" t="s">
        <v>13</v>
      </c>
      <c r="L174" t="s">
        <v>13</v>
      </c>
      <c r="P174" t="s">
        <v>30</v>
      </c>
      <c r="Q174">
        <v>8.4110000000000004E-2</v>
      </c>
    </row>
    <row r="175" spans="1:17" x14ac:dyDescent="0.3">
      <c r="A175" t="s">
        <v>53</v>
      </c>
      <c r="B175" t="s">
        <v>15</v>
      </c>
      <c r="C175" t="s">
        <v>13</v>
      </c>
      <c r="D175" t="s">
        <v>22</v>
      </c>
      <c r="F175" t="s">
        <v>13</v>
      </c>
      <c r="G175" t="s">
        <v>13</v>
      </c>
      <c r="H175" t="s">
        <v>13</v>
      </c>
      <c r="I175">
        <v>2</v>
      </c>
      <c r="J175" t="b">
        <v>0</v>
      </c>
      <c r="K175" t="s">
        <v>13</v>
      </c>
      <c r="L175" t="s">
        <v>13</v>
      </c>
      <c r="P175" t="s">
        <v>30</v>
      </c>
      <c r="Q175">
        <v>8.4110000000000004E-2</v>
      </c>
    </row>
    <row r="176" spans="1:17" x14ac:dyDescent="0.3">
      <c r="A176" t="s">
        <v>53</v>
      </c>
      <c r="B176" t="s">
        <v>15</v>
      </c>
      <c r="C176" t="s">
        <v>13</v>
      </c>
      <c r="D176" t="s">
        <v>22</v>
      </c>
      <c r="F176" t="s">
        <v>13</v>
      </c>
      <c r="G176" t="s">
        <v>13</v>
      </c>
      <c r="H176" t="s">
        <v>13</v>
      </c>
      <c r="I176">
        <v>3</v>
      </c>
      <c r="J176" t="b">
        <v>1</v>
      </c>
      <c r="K176" t="s">
        <v>13</v>
      </c>
      <c r="L176" t="s">
        <v>13</v>
      </c>
      <c r="P176" t="s">
        <v>30</v>
      </c>
      <c r="Q176">
        <v>8.4110000000000004E-2</v>
      </c>
    </row>
    <row r="177" spans="1:17" x14ac:dyDescent="0.3">
      <c r="A177" t="s">
        <v>53</v>
      </c>
      <c r="B177" t="s">
        <v>15</v>
      </c>
      <c r="C177" t="s">
        <v>13</v>
      </c>
      <c r="D177" t="s">
        <v>22</v>
      </c>
      <c r="F177" t="s">
        <v>13</v>
      </c>
      <c r="G177" t="s">
        <v>13</v>
      </c>
      <c r="H177" t="s">
        <v>13</v>
      </c>
      <c r="I177">
        <v>3</v>
      </c>
      <c r="J177" t="b">
        <v>0</v>
      </c>
      <c r="K177" t="s">
        <v>13</v>
      </c>
      <c r="L177" t="s">
        <v>13</v>
      </c>
      <c r="P177" t="s">
        <v>30</v>
      </c>
      <c r="Q177">
        <v>8.4110000000000004E-2</v>
      </c>
    </row>
    <row r="178" spans="1:17" x14ac:dyDescent="0.3">
      <c r="A178" t="s">
        <v>53</v>
      </c>
      <c r="B178" t="s">
        <v>15</v>
      </c>
      <c r="C178" t="s">
        <v>13</v>
      </c>
      <c r="D178" t="s">
        <v>22</v>
      </c>
      <c r="F178" t="s">
        <v>13</v>
      </c>
      <c r="G178" t="s">
        <v>13</v>
      </c>
      <c r="H178" t="s">
        <v>13</v>
      </c>
      <c r="I178">
        <v>4</v>
      </c>
      <c r="J178" t="b">
        <v>1</v>
      </c>
      <c r="K178" t="s">
        <v>13</v>
      </c>
      <c r="L178" t="s">
        <v>13</v>
      </c>
      <c r="P178" t="s">
        <v>30</v>
      </c>
      <c r="Q178">
        <v>8.4110000000000004E-2</v>
      </c>
    </row>
    <row r="179" spans="1:17" x14ac:dyDescent="0.3">
      <c r="A179" t="s">
        <v>53</v>
      </c>
      <c r="B179" t="s">
        <v>15</v>
      </c>
      <c r="C179" t="s">
        <v>13</v>
      </c>
      <c r="D179" t="s">
        <v>22</v>
      </c>
      <c r="F179" t="s">
        <v>13</v>
      </c>
      <c r="G179" t="s">
        <v>13</v>
      </c>
      <c r="H179" t="s">
        <v>13</v>
      </c>
      <c r="I179">
        <v>4</v>
      </c>
      <c r="J179" t="b">
        <v>0</v>
      </c>
      <c r="K179" t="s">
        <v>13</v>
      </c>
      <c r="L179" t="s">
        <v>13</v>
      </c>
      <c r="P179" t="s">
        <v>30</v>
      </c>
      <c r="Q179">
        <v>8.4110000000000004E-2</v>
      </c>
    </row>
    <row r="180" spans="1:17" x14ac:dyDescent="0.3">
      <c r="A180" t="s">
        <v>53</v>
      </c>
      <c r="B180" t="s">
        <v>15</v>
      </c>
      <c r="C180" t="s">
        <v>13</v>
      </c>
      <c r="D180" t="s">
        <v>22</v>
      </c>
      <c r="F180" t="s">
        <v>13</v>
      </c>
      <c r="G180" t="s">
        <v>13</v>
      </c>
      <c r="H180" t="s">
        <v>13</v>
      </c>
      <c r="I180" t="s">
        <v>13</v>
      </c>
      <c r="J180" t="s">
        <v>13</v>
      </c>
      <c r="K180">
        <v>2</v>
      </c>
      <c r="L180" t="s">
        <v>13</v>
      </c>
      <c r="P180" t="s">
        <v>44</v>
      </c>
      <c r="Q180">
        <v>0.10415000000000001</v>
      </c>
    </row>
    <row r="181" spans="1:17" x14ac:dyDescent="0.3">
      <c r="A181" t="s">
        <v>53</v>
      </c>
      <c r="B181" t="s">
        <v>15</v>
      </c>
      <c r="C181" t="s">
        <v>13</v>
      </c>
      <c r="D181" t="s">
        <v>22</v>
      </c>
      <c r="F181" t="s">
        <v>13</v>
      </c>
      <c r="G181" t="s">
        <v>13</v>
      </c>
      <c r="H181" t="s">
        <v>13</v>
      </c>
      <c r="I181" t="s">
        <v>13</v>
      </c>
      <c r="J181" t="s">
        <v>13</v>
      </c>
      <c r="K181">
        <v>10</v>
      </c>
      <c r="L181" t="s">
        <v>13</v>
      </c>
      <c r="P181" t="s">
        <v>45</v>
      </c>
      <c r="Q181">
        <v>9.3439999999999995E-2</v>
      </c>
    </row>
    <row r="182" spans="1:17" x14ac:dyDescent="0.3">
      <c r="A182" t="s">
        <v>53</v>
      </c>
      <c r="B182" t="s">
        <v>15</v>
      </c>
      <c r="C182" t="s">
        <v>13</v>
      </c>
      <c r="D182" t="s">
        <v>22</v>
      </c>
      <c r="F182" t="s">
        <v>13</v>
      </c>
      <c r="G182" t="s">
        <v>13</v>
      </c>
      <c r="H182" t="s">
        <v>13</v>
      </c>
      <c r="I182" t="s">
        <v>13</v>
      </c>
      <c r="J182" t="s">
        <v>13</v>
      </c>
      <c r="K182">
        <v>20</v>
      </c>
      <c r="L182" t="s">
        <v>13</v>
      </c>
      <c r="P182" t="s">
        <v>43</v>
      </c>
      <c r="Q182">
        <v>8.7999999999999995E-2</v>
      </c>
    </row>
    <row r="183" spans="1:17" x14ac:dyDescent="0.3">
      <c r="A183" t="s">
        <v>53</v>
      </c>
      <c r="B183" t="s">
        <v>15</v>
      </c>
      <c r="C183" t="s">
        <v>13</v>
      </c>
      <c r="D183" t="s">
        <v>22</v>
      </c>
      <c r="F183" t="s">
        <v>13</v>
      </c>
      <c r="G183" t="s">
        <v>13</v>
      </c>
      <c r="H183" t="s">
        <v>13</v>
      </c>
      <c r="I183" t="s">
        <v>13</v>
      </c>
      <c r="J183" t="s">
        <v>13</v>
      </c>
      <c r="K183">
        <v>30</v>
      </c>
      <c r="L183" t="s">
        <v>13</v>
      </c>
      <c r="P183" t="s">
        <v>35</v>
      </c>
      <c r="Q183">
        <v>8.4470000000000003E-2</v>
      </c>
    </row>
    <row r="184" spans="1:17" x14ac:dyDescent="0.3">
      <c r="A184" t="s">
        <v>53</v>
      </c>
      <c r="B184" t="s">
        <v>15</v>
      </c>
      <c r="C184" t="s">
        <v>13</v>
      </c>
      <c r="D184" t="s">
        <v>22</v>
      </c>
      <c r="F184" t="s">
        <v>13</v>
      </c>
      <c r="G184" t="s">
        <v>13</v>
      </c>
      <c r="H184" t="s">
        <v>13</v>
      </c>
      <c r="I184" t="s">
        <v>13</v>
      </c>
      <c r="J184" t="s">
        <v>13</v>
      </c>
      <c r="K184">
        <v>40</v>
      </c>
      <c r="L184" t="s">
        <v>13</v>
      </c>
      <c r="P184" t="s">
        <v>35</v>
      </c>
      <c r="Q184">
        <v>8.2650000000000001E-2</v>
      </c>
    </row>
    <row r="185" spans="1:17" x14ac:dyDescent="0.3">
      <c r="A185" t="s">
        <v>53</v>
      </c>
      <c r="B185" t="s">
        <v>15</v>
      </c>
      <c r="C185" t="s">
        <v>13</v>
      </c>
      <c r="D185" t="s">
        <v>22</v>
      </c>
      <c r="F185" t="s">
        <v>13</v>
      </c>
      <c r="G185" t="s">
        <v>13</v>
      </c>
      <c r="H185" t="s">
        <v>13</v>
      </c>
      <c r="I185" t="s">
        <v>13</v>
      </c>
      <c r="J185" t="s">
        <v>13</v>
      </c>
      <c r="K185">
        <v>50</v>
      </c>
      <c r="L185" t="s">
        <v>13</v>
      </c>
      <c r="P185" t="s">
        <v>35</v>
      </c>
      <c r="Q185">
        <v>8.133E-2</v>
      </c>
    </row>
    <row r="186" spans="1:17" x14ac:dyDescent="0.3">
      <c r="A186" t="s">
        <v>53</v>
      </c>
      <c r="B186" t="s">
        <v>15</v>
      </c>
      <c r="C186" t="s">
        <v>13</v>
      </c>
      <c r="D186" t="s">
        <v>22</v>
      </c>
      <c r="F186" t="s">
        <v>13</v>
      </c>
      <c r="G186" t="s">
        <v>13</v>
      </c>
      <c r="H186" t="s">
        <v>13</v>
      </c>
      <c r="I186" t="s">
        <v>13</v>
      </c>
      <c r="J186" t="s">
        <v>13</v>
      </c>
      <c r="K186">
        <v>60</v>
      </c>
      <c r="L186" t="s">
        <v>13</v>
      </c>
      <c r="P186" t="s">
        <v>35</v>
      </c>
      <c r="Q186">
        <v>8.1159999999999996E-2</v>
      </c>
    </row>
    <row r="187" spans="1:17" x14ac:dyDescent="0.3">
      <c r="A187" t="s">
        <v>53</v>
      </c>
      <c r="B187" t="s">
        <v>15</v>
      </c>
      <c r="C187" t="s">
        <v>13</v>
      </c>
      <c r="D187" t="s">
        <v>22</v>
      </c>
      <c r="F187" t="s">
        <v>13</v>
      </c>
      <c r="G187" t="s">
        <v>13</v>
      </c>
      <c r="H187" t="s">
        <v>13</v>
      </c>
      <c r="I187" t="s">
        <v>13</v>
      </c>
      <c r="J187" t="s">
        <v>13</v>
      </c>
      <c r="K187">
        <v>70</v>
      </c>
      <c r="L187" t="s">
        <v>13</v>
      </c>
      <c r="P187" t="s">
        <v>35</v>
      </c>
      <c r="Q187">
        <v>8.1100000000000005E-2</v>
      </c>
    </row>
    <row r="188" spans="1:17" x14ac:dyDescent="0.3">
      <c r="A188" t="s">
        <v>53</v>
      </c>
      <c r="B188" t="s">
        <v>15</v>
      </c>
      <c r="C188" t="s">
        <v>13</v>
      </c>
      <c r="D188" t="s">
        <v>22</v>
      </c>
      <c r="F188" t="s">
        <v>13</v>
      </c>
      <c r="G188" t="s">
        <v>13</v>
      </c>
      <c r="H188" t="s">
        <v>13</v>
      </c>
      <c r="I188" t="s">
        <v>13</v>
      </c>
      <c r="J188" t="s">
        <v>13</v>
      </c>
      <c r="K188">
        <v>77</v>
      </c>
      <c r="L188" t="s">
        <v>13</v>
      </c>
      <c r="P188" t="s">
        <v>36</v>
      </c>
      <c r="Q188">
        <v>8.1180000000000002E-2</v>
      </c>
    </row>
    <row r="189" spans="1:17" x14ac:dyDescent="0.3">
      <c r="A189" t="s">
        <v>53</v>
      </c>
      <c r="B189" t="s">
        <v>15</v>
      </c>
      <c r="C189" t="s">
        <v>13</v>
      </c>
      <c r="D189" t="s">
        <v>22</v>
      </c>
      <c r="E189" t="s">
        <v>13</v>
      </c>
      <c r="F189">
        <v>10000</v>
      </c>
      <c r="G189">
        <v>0.1</v>
      </c>
      <c r="H189" t="s">
        <v>13</v>
      </c>
      <c r="I189" t="s">
        <v>13</v>
      </c>
      <c r="J189" t="b">
        <v>0</v>
      </c>
      <c r="K189">
        <v>77</v>
      </c>
      <c r="L189" t="s">
        <v>13</v>
      </c>
      <c r="P189" t="s">
        <v>35</v>
      </c>
      <c r="Q189">
        <v>8.5470000000000004E-2</v>
      </c>
    </row>
    <row r="190" spans="1:17" x14ac:dyDescent="0.3">
      <c r="A190" t="s">
        <v>53</v>
      </c>
      <c r="B190" t="s">
        <v>15</v>
      </c>
      <c r="C190" t="s">
        <v>13</v>
      </c>
      <c r="D190" t="s">
        <v>22</v>
      </c>
      <c r="F190" t="s">
        <v>13</v>
      </c>
      <c r="G190" t="s">
        <v>13</v>
      </c>
      <c r="H190" t="s">
        <v>13</v>
      </c>
      <c r="I190" t="s">
        <v>13</v>
      </c>
      <c r="J190" t="s">
        <v>13</v>
      </c>
      <c r="K190" t="s">
        <v>13</v>
      </c>
      <c r="L190">
        <v>2</v>
      </c>
      <c r="P190" t="s">
        <v>30</v>
      </c>
      <c r="Q190">
        <v>8.4080000000000002E-2</v>
      </c>
    </row>
    <row r="191" spans="1:17" x14ac:dyDescent="0.3">
      <c r="A191" t="s">
        <v>53</v>
      </c>
      <c r="B191" t="s">
        <v>15</v>
      </c>
      <c r="C191" t="s">
        <v>13</v>
      </c>
      <c r="D191" t="s">
        <v>22</v>
      </c>
      <c r="F191" t="s">
        <v>13</v>
      </c>
      <c r="G191" t="s">
        <v>13</v>
      </c>
      <c r="H191" t="s">
        <v>13</v>
      </c>
      <c r="I191" t="s">
        <v>13</v>
      </c>
      <c r="J191" t="s">
        <v>13</v>
      </c>
      <c r="K191" t="s">
        <v>13</v>
      </c>
      <c r="L191">
        <v>4</v>
      </c>
      <c r="P191" t="s">
        <v>30</v>
      </c>
      <c r="Q191">
        <v>8.4190000000000001E-2</v>
      </c>
    </row>
    <row r="192" spans="1:17" x14ac:dyDescent="0.3">
      <c r="A192" t="s">
        <v>53</v>
      </c>
      <c r="B192" t="s">
        <v>15</v>
      </c>
      <c r="C192" t="s">
        <v>13</v>
      </c>
      <c r="D192" t="s">
        <v>22</v>
      </c>
      <c r="F192" t="s">
        <v>13</v>
      </c>
      <c r="G192" t="s">
        <v>13</v>
      </c>
      <c r="H192" t="s">
        <v>13</v>
      </c>
      <c r="I192" t="s">
        <v>13</v>
      </c>
      <c r="J192" t="s">
        <v>13</v>
      </c>
      <c r="K192" t="s">
        <v>13</v>
      </c>
      <c r="L192">
        <v>6</v>
      </c>
      <c r="P192" t="s">
        <v>30</v>
      </c>
      <c r="Q192">
        <v>8.4159999999999999E-2</v>
      </c>
    </row>
    <row r="193" spans="1:17" x14ac:dyDescent="0.3">
      <c r="A193" t="s">
        <v>53</v>
      </c>
      <c r="B193" t="s">
        <v>15</v>
      </c>
      <c r="C193" t="s">
        <v>13</v>
      </c>
      <c r="D193" t="s">
        <v>22</v>
      </c>
      <c r="F193" t="s">
        <v>13</v>
      </c>
      <c r="G193" t="s">
        <v>13</v>
      </c>
      <c r="H193" t="s">
        <v>13</v>
      </c>
      <c r="I193" t="s">
        <v>13</v>
      </c>
      <c r="J193" t="s">
        <v>13</v>
      </c>
      <c r="K193" t="s">
        <v>13</v>
      </c>
      <c r="L193">
        <v>8</v>
      </c>
      <c r="P193" t="s">
        <v>30</v>
      </c>
      <c r="Q193">
        <v>8.4209999999999993E-2</v>
      </c>
    </row>
    <row r="194" spans="1:17" x14ac:dyDescent="0.3">
      <c r="A194" t="s">
        <v>53</v>
      </c>
      <c r="B194" t="s">
        <v>15</v>
      </c>
      <c r="C194" t="s">
        <v>13</v>
      </c>
      <c r="D194" t="s">
        <v>22</v>
      </c>
      <c r="F194" t="s">
        <v>13</v>
      </c>
      <c r="G194" t="s">
        <v>13</v>
      </c>
      <c r="H194" t="s">
        <v>13</v>
      </c>
      <c r="I194" t="s">
        <v>13</v>
      </c>
      <c r="J194" t="s">
        <v>13</v>
      </c>
      <c r="K194" t="s">
        <v>13</v>
      </c>
      <c r="L194">
        <v>10</v>
      </c>
      <c r="P194" t="s">
        <v>30</v>
      </c>
      <c r="Q194">
        <v>8.3960000000000007E-2</v>
      </c>
    </row>
    <row r="195" spans="1:17" x14ac:dyDescent="0.3">
      <c r="A195" t="s">
        <v>53</v>
      </c>
      <c r="B195" t="s">
        <v>15</v>
      </c>
      <c r="C195" t="s">
        <v>13</v>
      </c>
      <c r="D195" t="s">
        <v>22</v>
      </c>
      <c r="F195" t="s">
        <v>13</v>
      </c>
      <c r="G195" t="s">
        <v>13</v>
      </c>
      <c r="H195" t="s">
        <v>13</v>
      </c>
      <c r="I195" t="s">
        <v>13</v>
      </c>
      <c r="J195" t="s">
        <v>13</v>
      </c>
      <c r="K195" t="s">
        <v>13</v>
      </c>
      <c r="L195">
        <v>12</v>
      </c>
      <c r="P195" t="s">
        <v>30</v>
      </c>
      <c r="Q195">
        <v>8.4080000000000002E-2</v>
      </c>
    </row>
    <row r="196" spans="1:17" x14ac:dyDescent="0.3">
      <c r="A196" t="s">
        <v>53</v>
      </c>
      <c r="B196" t="s">
        <v>15</v>
      </c>
      <c r="C196" t="s">
        <v>13</v>
      </c>
      <c r="D196" t="s">
        <v>22</v>
      </c>
      <c r="F196" t="s">
        <v>13</v>
      </c>
      <c r="G196" t="s">
        <v>13</v>
      </c>
      <c r="H196" t="s">
        <v>13</v>
      </c>
      <c r="I196" t="s">
        <v>13</v>
      </c>
      <c r="J196" t="s">
        <v>13</v>
      </c>
      <c r="K196" t="s">
        <v>13</v>
      </c>
      <c r="L196">
        <v>14</v>
      </c>
      <c r="P196" t="s">
        <v>30</v>
      </c>
      <c r="Q196">
        <v>8.4080000000000002E-2</v>
      </c>
    </row>
    <row r="197" spans="1:17" x14ac:dyDescent="0.3">
      <c r="A197" t="s">
        <v>53</v>
      </c>
      <c r="B197" t="s">
        <v>23</v>
      </c>
      <c r="C197" t="s">
        <v>13</v>
      </c>
      <c r="D197" t="s">
        <v>22</v>
      </c>
      <c r="F197" t="s">
        <v>13</v>
      </c>
      <c r="G197" t="s">
        <v>13</v>
      </c>
      <c r="H197" t="s">
        <v>13</v>
      </c>
      <c r="I197" t="s">
        <v>13</v>
      </c>
      <c r="J197" t="s">
        <v>13</v>
      </c>
      <c r="K197" t="s">
        <v>13</v>
      </c>
      <c r="L197" t="s">
        <v>13</v>
      </c>
      <c r="P197" t="s">
        <v>38</v>
      </c>
      <c r="Q197">
        <v>9.8979999999999999E-2</v>
      </c>
    </row>
    <row r="198" spans="1:17" x14ac:dyDescent="0.3">
      <c r="A198" t="s">
        <v>53</v>
      </c>
      <c r="B198" t="s">
        <v>23</v>
      </c>
      <c r="C198" t="s">
        <v>0</v>
      </c>
      <c r="D198" t="s">
        <v>22</v>
      </c>
      <c r="F198" t="s">
        <v>13</v>
      </c>
      <c r="G198" t="s">
        <v>13</v>
      </c>
      <c r="H198" t="s">
        <v>13</v>
      </c>
      <c r="I198" t="s">
        <v>13</v>
      </c>
      <c r="J198" t="s">
        <v>13</v>
      </c>
      <c r="K198" t="s">
        <v>13</v>
      </c>
      <c r="L198" t="s">
        <v>13</v>
      </c>
      <c r="P198" t="s">
        <v>41</v>
      </c>
      <c r="Q198">
        <v>0.10143000000000001</v>
      </c>
    </row>
    <row r="199" spans="1:17" x14ac:dyDescent="0.3">
      <c r="A199" t="s">
        <v>53</v>
      </c>
      <c r="B199" t="s">
        <v>23</v>
      </c>
      <c r="C199" t="s">
        <v>1</v>
      </c>
      <c r="D199" t="s">
        <v>22</v>
      </c>
      <c r="F199" t="s">
        <v>13</v>
      </c>
      <c r="G199" t="s">
        <v>13</v>
      </c>
      <c r="H199" t="s">
        <v>13</v>
      </c>
      <c r="I199" t="s">
        <v>13</v>
      </c>
      <c r="J199" t="s">
        <v>13</v>
      </c>
      <c r="K199" t="s">
        <v>13</v>
      </c>
      <c r="L199" t="s">
        <v>13</v>
      </c>
      <c r="P199" t="s">
        <v>39</v>
      </c>
      <c r="Q199">
        <v>9.851E-2</v>
      </c>
    </row>
    <row r="200" spans="1:17" x14ac:dyDescent="0.3">
      <c r="A200" t="s">
        <v>53</v>
      </c>
      <c r="B200" t="s">
        <v>23</v>
      </c>
      <c r="C200" t="s">
        <v>2</v>
      </c>
      <c r="D200" t="s">
        <v>22</v>
      </c>
      <c r="F200" t="s">
        <v>13</v>
      </c>
      <c r="G200" t="s">
        <v>13</v>
      </c>
      <c r="H200" t="s">
        <v>13</v>
      </c>
      <c r="I200" t="s">
        <v>13</v>
      </c>
      <c r="J200" t="s">
        <v>13</v>
      </c>
      <c r="K200" t="s">
        <v>13</v>
      </c>
      <c r="L200" t="s">
        <v>13</v>
      </c>
      <c r="P200" t="s">
        <v>31</v>
      </c>
      <c r="Q200">
        <v>0.10141</v>
      </c>
    </row>
    <row r="201" spans="1:17" x14ac:dyDescent="0.3">
      <c r="A201" t="s">
        <v>53</v>
      </c>
      <c r="B201" t="s">
        <v>23</v>
      </c>
      <c r="C201" t="s">
        <v>13</v>
      </c>
      <c r="D201" t="s">
        <v>22</v>
      </c>
      <c r="F201" t="s">
        <v>13</v>
      </c>
      <c r="G201" t="s">
        <v>13</v>
      </c>
      <c r="H201" t="s">
        <v>13</v>
      </c>
      <c r="I201" t="s">
        <v>13</v>
      </c>
      <c r="J201" t="s">
        <v>13</v>
      </c>
      <c r="K201">
        <v>2</v>
      </c>
      <c r="L201" t="s">
        <v>13</v>
      </c>
      <c r="P201" t="s">
        <v>44</v>
      </c>
      <c r="Q201">
        <v>0.11293</v>
      </c>
    </row>
    <row r="202" spans="1:17" x14ac:dyDescent="0.3">
      <c r="A202" t="s">
        <v>53</v>
      </c>
      <c r="B202" t="s">
        <v>23</v>
      </c>
      <c r="C202" t="s">
        <v>13</v>
      </c>
      <c r="D202" t="s">
        <v>22</v>
      </c>
      <c r="F202" t="s">
        <v>13</v>
      </c>
      <c r="G202" t="s">
        <v>13</v>
      </c>
      <c r="H202" t="s">
        <v>13</v>
      </c>
      <c r="I202" t="s">
        <v>13</v>
      </c>
      <c r="J202" t="s">
        <v>13</v>
      </c>
      <c r="K202">
        <v>10</v>
      </c>
      <c r="L202" t="s">
        <v>13</v>
      </c>
      <c r="P202" t="s">
        <v>46</v>
      </c>
      <c r="Q202">
        <v>0.10758</v>
      </c>
    </row>
    <row r="203" spans="1:17" x14ac:dyDescent="0.3">
      <c r="A203" t="s">
        <v>53</v>
      </c>
      <c r="B203" t="s">
        <v>23</v>
      </c>
      <c r="C203" t="s">
        <v>13</v>
      </c>
      <c r="D203" t="s">
        <v>22</v>
      </c>
      <c r="F203" t="s">
        <v>13</v>
      </c>
      <c r="G203" t="s">
        <v>13</v>
      </c>
      <c r="H203" t="s">
        <v>13</v>
      </c>
      <c r="I203" t="s">
        <v>13</v>
      </c>
      <c r="J203" t="s">
        <v>13</v>
      </c>
      <c r="K203">
        <v>20</v>
      </c>
      <c r="L203" t="s">
        <v>13</v>
      </c>
      <c r="P203" t="s">
        <v>46</v>
      </c>
      <c r="Q203">
        <v>0.10097</v>
      </c>
    </row>
    <row r="204" spans="1:17" x14ac:dyDescent="0.3">
      <c r="A204" t="s">
        <v>53</v>
      </c>
      <c r="B204" t="s">
        <v>23</v>
      </c>
      <c r="C204" t="s">
        <v>13</v>
      </c>
      <c r="D204" t="s">
        <v>22</v>
      </c>
      <c r="F204" t="s">
        <v>13</v>
      </c>
      <c r="G204" t="s">
        <v>13</v>
      </c>
      <c r="H204" t="s">
        <v>13</v>
      </c>
      <c r="I204" t="s">
        <v>13</v>
      </c>
      <c r="J204" t="s">
        <v>13</v>
      </c>
      <c r="K204">
        <v>30</v>
      </c>
      <c r="L204" t="s">
        <v>13</v>
      </c>
      <c r="P204" t="s">
        <v>46</v>
      </c>
      <c r="Q204">
        <v>9.6699999999999994E-2</v>
      </c>
    </row>
    <row r="205" spans="1:17" x14ac:dyDescent="0.3">
      <c r="A205" t="s">
        <v>53</v>
      </c>
      <c r="B205" t="s">
        <v>23</v>
      </c>
      <c r="C205" t="s">
        <v>13</v>
      </c>
      <c r="D205" t="s">
        <v>22</v>
      </c>
      <c r="F205" t="s">
        <v>13</v>
      </c>
      <c r="G205" t="s">
        <v>13</v>
      </c>
      <c r="H205" t="s">
        <v>13</v>
      </c>
      <c r="I205" t="s">
        <v>13</v>
      </c>
      <c r="J205" t="s">
        <v>13</v>
      </c>
      <c r="K205">
        <v>40</v>
      </c>
      <c r="L205" t="s">
        <v>13</v>
      </c>
      <c r="P205" t="s">
        <v>42</v>
      </c>
      <c r="Q205">
        <v>9.6119999999999997E-2</v>
      </c>
    </row>
    <row r="206" spans="1:17" x14ac:dyDescent="0.3">
      <c r="A206" t="s">
        <v>53</v>
      </c>
      <c r="B206" t="s">
        <v>23</v>
      </c>
      <c r="C206" t="s">
        <v>13</v>
      </c>
      <c r="D206" t="s">
        <v>22</v>
      </c>
      <c r="F206" t="s">
        <v>13</v>
      </c>
      <c r="G206" t="s">
        <v>13</v>
      </c>
      <c r="H206" t="s">
        <v>13</v>
      </c>
      <c r="I206" t="s">
        <v>13</v>
      </c>
      <c r="J206" t="s">
        <v>13</v>
      </c>
      <c r="K206">
        <v>50</v>
      </c>
      <c r="L206" t="s">
        <v>13</v>
      </c>
      <c r="P206" t="s">
        <v>42</v>
      </c>
      <c r="Q206">
        <v>9.3100000000000002E-2</v>
      </c>
    </row>
    <row r="207" spans="1:17" x14ac:dyDescent="0.3">
      <c r="A207" t="s">
        <v>53</v>
      </c>
      <c r="B207" t="s">
        <v>23</v>
      </c>
      <c r="C207" t="s">
        <v>13</v>
      </c>
      <c r="D207" t="s">
        <v>22</v>
      </c>
      <c r="F207" t="s">
        <v>13</v>
      </c>
      <c r="G207" t="s">
        <v>13</v>
      </c>
      <c r="H207" t="s">
        <v>13</v>
      </c>
      <c r="I207" t="s">
        <v>13</v>
      </c>
      <c r="J207" t="s">
        <v>13</v>
      </c>
      <c r="K207">
        <v>58</v>
      </c>
      <c r="L207" t="s">
        <v>13</v>
      </c>
      <c r="P207" t="s">
        <v>35</v>
      </c>
      <c r="Q207">
        <v>9.2969999999999997E-2</v>
      </c>
    </row>
    <row r="208" spans="1:17" x14ac:dyDescent="0.3">
      <c r="A208" t="s">
        <v>53</v>
      </c>
      <c r="B208" t="s">
        <v>23</v>
      </c>
      <c r="C208" t="s">
        <v>2</v>
      </c>
      <c r="D208" t="s">
        <v>22</v>
      </c>
      <c r="E208" t="s">
        <v>13</v>
      </c>
      <c r="F208">
        <v>1000</v>
      </c>
      <c r="G208">
        <v>0.1</v>
      </c>
      <c r="H208">
        <v>5</v>
      </c>
      <c r="I208" t="s">
        <v>13</v>
      </c>
      <c r="J208" t="b">
        <v>0</v>
      </c>
      <c r="K208" t="s">
        <v>13</v>
      </c>
      <c r="L208" t="s">
        <v>13</v>
      </c>
      <c r="P208" t="s">
        <v>35</v>
      </c>
      <c r="Q208">
        <v>9.7059999999999994E-2</v>
      </c>
    </row>
    <row r="209" spans="1:17" x14ac:dyDescent="0.3">
      <c r="A209" t="s">
        <v>53</v>
      </c>
      <c r="B209" t="s">
        <v>23</v>
      </c>
      <c r="C209" t="s">
        <v>2</v>
      </c>
      <c r="D209" t="s">
        <v>22</v>
      </c>
      <c r="E209" t="s">
        <v>13</v>
      </c>
      <c r="F209">
        <v>1000</v>
      </c>
      <c r="G209">
        <v>0.01</v>
      </c>
      <c r="H209">
        <v>5</v>
      </c>
      <c r="I209" t="s">
        <v>13</v>
      </c>
      <c r="J209" t="b">
        <v>0</v>
      </c>
      <c r="K209" t="s">
        <v>13</v>
      </c>
      <c r="L209" t="s">
        <v>13</v>
      </c>
      <c r="P209" t="s">
        <v>42</v>
      </c>
      <c r="Q209">
        <v>9.7919999999999993E-2</v>
      </c>
    </row>
    <row r="210" spans="1:17" x14ac:dyDescent="0.3">
      <c r="A210" t="s">
        <v>53</v>
      </c>
      <c r="B210" t="s">
        <v>23</v>
      </c>
      <c r="C210" t="s">
        <v>2</v>
      </c>
      <c r="D210" t="s">
        <v>22</v>
      </c>
      <c r="E210" t="s">
        <v>13</v>
      </c>
      <c r="F210">
        <v>1000</v>
      </c>
      <c r="G210">
        <v>1E-3</v>
      </c>
      <c r="H210">
        <v>5</v>
      </c>
      <c r="I210" t="s">
        <v>13</v>
      </c>
      <c r="J210" t="b">
        <v>0</v>
      </c>
      <c r="K210" t="s">
        <v>13</v>
      </c>
      <c r="L210" t="s">
        <v>13</v>
      </c>
      <c r="P210" t="s">
        <v>43</v>
      </c>
      <c r="Q210">
        <v>0.1014</v>
      </c>
    </row>
    <row r="211" spans="1:17" x14ac:dyDescent="0.3">
      <c r="A211" t="s">
        <v>53</v>
      </c>
      <c r="B211" t="s">
        <v>23</v>
      </c>
      <c r="C211" t="s">
        <v>2</v>
      </c>
      <c r="D211" t="s">
        <v>22</v>
      </c>
      <c r="E211" t="s">
        <v>13</v>
      </c>
      <c r="F211">
        <v>10000</v>
      </c>
      <c r="G211">
        <v>0.1</v>
      </c>
      <c r="H211">
        <v>5</v>
      </c>
      <c r="I211" t="s">
        <v>13</v>
      </c>
      <c r="J211" t="b">
        <v>0</v>
      </c>
      <c r="K211" t="s">
        <v>13</v>
      </c>
      <c r="L211" t="s">
        <v>13</v>
      </c>
      <c r="P211" t="s">
        <v>43</v>
      </c>
      <c r="Q211">
        <v>9.7309999999999994E-2</v>
      </c>
    </row>
    <row r="212" spans="1:17" x14ac:dyDescent="0.3">
      <c r="A212" t="s">
        <v>53</v>
      </c>
      <c r="B212" t="s">
        <v>23</v>
      </c>
      <c r="C212" t="s">
        <v>2</v>
      </c>
      <c r="D212" t="s">
        <v>22</v>
      </c>
      <c r="E212" t="s">
        <v>13</v>
      </c>
      <c r="F212">
        <v>10000</v>
      </c>
      <c r="G212">
        <v>0.01</v>
      </c>
      <c r="H212">
        <v>5</v>
      </c>
      <c r="I212" t="s">
        <v>13</v>
      </c>
      <c r="J212" t="b">
        <v>0</v>
      </c>
      <c r="K212" t="s">
        <v>13</v>
      </c>
      <c r="L212" t="s">
        <v>13</v>
      </c>
      <c r="P212" t="s">
        <v>43</v>
      </c>
      <c r="Q212">
        <v>9.9970000000000003E-2</v>
      </c>
    </row>
    <row r="213" spans="1:17" x14ac:dyDescent="0.3">
      <c r="A213" t="s">
        <v>53</v>
      </c>
      <c r="B213" t="s">
        <v>23</v>
      </c>
      <c r="C213" t="s">
        <v>2</v>
      </c>
      <c r="D213" t="s">
        <v>22</v>
      </c>
      <c r="E213" t="s">
        <v>13</v>
      </c>
      <c r="F213">
        <v>10000</v>
      </c>
      <c r="G213">
        <v>1E-3</v>
      </c>
      <c r="H213">
        <v>5</v>
      </c>
      <c r="I213" t="s">
        <v>13</v>
      </c>
      <c r="J213" t="b">
        <v>0</v>
      </c>
      <c r="K213" t="s">
        <v>13</v>
      </c>
      <c r="L213" t="s">
        <v>13</v>
      </c>
      <c r="P213" t="s">
        <v>37</v>
      </c>
      <c r="Q213">
        <v>0.10012</v>
      </c>
    </row>
    <row r="214" spans="1:17" x14ac:dyDescent="0.3">
      <c r="A214" t="s">
        <v>53</v>
      </c>
      <c r="B214" t="s">
        <v>23</v>
      </c>
      <c r="C214" t="s">
        <v>2</v>
      </c>
      <c r="D214" t="s">
        <v>22</v>
      </c>
      <c r="E214" t="s">
        <v>13</v>
      </c>
      <c r="F214">
        <v>100000</v>
      </c>
      <c r="G214">
        <v>0.1</v>
      </c>
      <c r="H214">
        <v>5</v>
      </c>
      <c r="I214" t="s">
        <v>13</v>
      </c>
      <c r="J214" t="b">
        <v>0</v>
      </c>
      <c r="K214" t="s">
        <v>13</v>
      </c>
      <c r="L214" t="s">
        <v>13</v>
      </c>
      <c r="P214" t="s">
        <v>35</v>
      </c>
      <c r="Q214">
        <v>9.9360000000000004E-2</v>
      </c>
    </row>
    <row r="215" spans="1:17" x14ac:dyDescent="0.3">
      <c r="A215" t="s">
        <v>53</v>
      </c>
      <c r="B215" t="s">
        <v>23</v>
      </c>
      <c r="C215" t="s">
        <v>2</v>
      </c>
      <c r="D215" t="s">
        <v>22</v>
      </c>
      <c r="E215" t="s">
        <v>13</v>
      </c>
      <c r="F215">
        <v>100000</v>
      </c>
      <c r="G215">
        <v>0.01</v>
      </c>
      <c r="H215">
        <v>5</v>
      </c>
      <c r="I215" t="s">
        <v>13</v>
      </c>
      <c r="J215" t="b">
        <v>0</v>
      </c>
      <c r="K215" t="s">
        <v>13</v>
      </c>
      <c r="L215" t="s">
        <v>13</v>
      </c>
      <c r="P215" t="s">
        <v>36</v>
      </c>
      <c r="Q215">
        <v>9.9979999999999999E-2</v>
      </c>
    </row>
    <row r="216" spans="1:17" x14ac:dyDescent="0.3">
      <c r="A216" t="s">
        <v>53</v>
      </c>
      <c r="B216" t="s">
        <v>23</v>
      </c>
      <c r="C216" t="s">
        <v>2</v>
      </c>
      <c r="D216" t="s">
        <v>22</v>
      </c>
      <c r="E216" t="s">
        <v>13</v>
      </c>
      <c r="F216">
        <v>100000</v>
      </c>
      <c r="G216">
        <v>1E-3</v>
      </c>
      <c r="H216">
        <v>5</v>
      </c>
      <c r="I216" t="s">
        <v>13</v>
      </c>
      <c r="J216" t="b">
        <v>0</v>
      </c>
      <c r="K216" t="s">
        <v>13</v>
      </c>
      <c r="L216" t="s">
        <v>13</v>
      </c>
      <c r="P216" t="s">
        <v>35</v>
      </c>
      <c r="Q216">
        <v>0.10378999999999999</v>
      </c>
    </row>
    <row r="217" spans="1:17" x14ac:dyDescent="0.3">
      <c r="A217" t="s">
        <v>53</v>
      </c>
      <c r="B217" t="s">
        <v>23</v>
      </c>
      <c r="C217" t="s">
        <v>2</v>
      </c>
      <c r="D217" t="s">
        <v>22</v>
      </c>
      <c r="E217" t="s">
        <v>13</v>
      </c>
      <c r="F217">
        <v>1000000</v>
      </c>
      <c r="G217">
        <v>0.1</v>
      </c>
      <c r="H217">
        <v>5</v>
      </c>
      <c r="I217" t="s">
        <v>13</v>
      </c>
      <c r="J217" t="b">
        <v>0</v>
      </c>
      <c r="K217" t="s">
        <v>13</v>
      </c>
      <c r="L217" t="s">
        <v>13</v>
      </c>
      <c r="P217" t="s">
        <v>35</v>
      </c>
      <c r="Q217">
        <v>9.9610000000000004E-2</v>
      </c>
    </row>
    <row r="218" spans="1:17" x14ac:dyDescent="0.3">
      <c r="A218" t="s">
        <v>53</v>
      </c>
      <c r="B218" t="s">
        <v>23</v>
      </c>
      <c r="C218" t="s">
        <v>2</v>
      </c>
      <c r="D218" t="s">
        <v>22</v>
      </c>
      <c r="E218" t="s">
        <v>13</v>
      </c>
      <c r="F218">
        <v>1000000</v>
      </c>
      <c r="G218">
        <v>0.01</v>
      </c>
      <c r="H218">
        <v>5</v>
      </c>
      <c r="I218" t="s">
        <v>13</v>
      </c>
      <c r="J218" t="b">
        <v>0</v>
      </c>
      <c r="K218" t="s">
        <v>13</v>
      </c>
      <c r="L218" t="s">
        <v>13</v>
      </c>
      <c r="P218" t="s">
        <v>39</v>
      </c>
      <c r="Q218">
        <v>9.9349999999999994E-2</v>
      </c>
    </row>
    <row r="219" spans="1:17" x14ac:dyDescent="0.3">
      <c r="A219" t="s">
        <v>53</v>
      </c>
      <c r="B219" t="s">
        <v>23</v>
      </c>
      <c r="C219" t="s">
        <v>2</v>
      </c>
      <c r="D219" t="s">
        <v>22</v>
      </c>
      <c r="E219" t="s">
        <v>13</v>
      </c>
      <c r="F219">
        <v>1000000</v>
      </c>
      <c r="G219">
        <v>1E-3</v>
      </c>
      <c r="H219">
        <v>5</v>
      </c>
      <c r="I219" t="s">
        <v>13</v>
      </c>
      <c r="J219" t="b">
        <v>0</v>
      </c>
      <c r="K219" t="s">
        <v>13</v>
      </c>
      <c r="L219" t="s">
        <v>13</v>
      </c>
      <c r="P219" t="s">
        <v>31</v>
      </c>
      <c r="Q219">
        <v>0.10535</v>
      </c>
    </row>
    <row r="220" spans="1:17" x14ac:dyDescent="0.3">
      <c r="A220" t="s">
        <v>53</v>
      </c>
      <c r="B220" t="s">
        <v>23</v>
      </c>
      <c r="C220" t="s">
        <v>2</v>
      </c>
      <c r="D220" t="s">
        <v>22</v>
      </c>
      <c r="E220" t="s">
        <v>13</v>
      </c>
      <c r="F220">
        <v>10000000</v>
      </c>
      <c r="G220">
        <v>0.1</v>
      </c>
      <c r="H220">
        <v>5</v>
      </c>
      <c r="I220" t="s">
        <v>13</v>
      </c>
      <c r="J220" t="b">
        <v>0</v>
      </c>
      <c r="K220" t="s">
        <v>13</v>
      </c>
      <c r="L220" t="s">
        <v>13</v>
      </c>
      <c r="P220" t="s">
        <v>31</v>
      </c>
      <c r="Q220">
        <v>9.9760000000000001E-2</v>
      </c>
    </row>
    <row r="221" spans="1:17" x14ac:dyDescent="0.3">
      <c r="A221" t="s">
        <v>53</v>
      </c>
      <c r="B221" t="s">
        <v>23</v>
      </c>
      <c r="C221" t="s">
        <v>2</v>
      </c>
      <c r="D221" t="s">
        <v>22</v>
      </c>
      <c r="E221" t="s">
        <v>13</v>
      </c>
      <c r="F221">
        <v>10000000</v>
      </c>
      <c r="G221">
        <v>0.01</v>
      </c>
      <c r="H221">
        <v>5</v>
      </c>
      <c r="I221" t="s">
        <v>13</v>
      </c>
      <c r="J221" t="b">
        <v>0</v>
      </c>
      <c r="K221" t="s">
        <v>13</v>
      </c>
      <c r="L221" t="s">
        <v>13</v>
      </c>
      <c r="P221" t="s">
        <v>39</v>
      </c>
      <c r="Q221">
        <v>9.9400000000000002E-2</v>
      </c>
    </row>
    <row r="222" spans="1:17" x14ac:dyDescent="0.3">
      <c r="A222" t="s">
        <v>53</v>
      </c>
      <c r="B222" t="s">
        <v>23</v>
      </c>
      <c r="C222" t="s">
        <v>2</v>
      </c>
      <c r="D222" t="s">
        <v>22</v>
      </c>
      <c r="E222" t="s">
        <v>13</v>
      </c>
      <c r="F222">
        <v>10000000</v>
      </c>
      <c r="G222">
        <v>1E-3</v>
      </c>
      <c r="H222">
        <v>5</v>
      </c>
      <c r="I222" t="s">
        <v>13</v>
      </c>
      <c r="J222" t="b">
        <v>0</v>
      </c>
      <c r="K222" t="s">
        <v>13</v>
      </c>
      <c r="L222" t="s">
        <v>13</v>
      </c>
      <c r="P222" t="s">
        <v>30</v>
      </c>
      <c r="Q222">
        <v>0.10049</v>
      </c>
    </row>
    <row r="223" spans="1:17" x14ac:dyDescent="0.3">
      <c r="A223" t="s">
        <v>54</v>
      </c>
      <c r="B223" t="s">
        <v>15</v>
      </c>
      <c r="C223" t="s">
        <v>13</v>
      </c>
      <c r="D223" t="s">
        <v>13</v>
      </c>
      <c r="F223" t="s">
        <v>13</v>
      </c>
      <c r="G223" t="s">
        <v>13</v>
      </c>
      <c r="H223" t="s">
        <v>13</v>
      </c>
      <c r="I223" t="s">
        <v>13</v>
      </c>
      <c r="J223" t="s">
        <v>13</v>
      </c>
      <c r="K223" t="s">
        <v>13</v>
      </c>
      <c r="L223" t="s">
        <v>13</v>
      </c>
      <c r="Q223">
        <v>110.47261</v>
      </c>
    </row>
    <row r="224" spans="1:17" x14ac:dyDescent="0.3">
      <c r="A224" t="s">
        <v>54</v>
      </c>
      <c r="B224" t="s">
        <v>15</v>
      </c>
      <c r="C224" t="s">
        <v>0</v>
      </c>
      <c r="D224" t="s">
        <v>13</v>
      </c>
      <c r="F224" t="s">
        <v>13</v>
      </c>
      <c r="G224" t="s">
        <v>13</v>
      </c>
      <c r="H224" t="s">
        <v>13</v>
      </c>
      <c r="I224" t="s">
        <v>13</v>
      </c>
      <c r="J224" t="s">
        <v>13</v>
      </c>
      <c r="K224" t="s">
        <v>13</v>
      </c>
      <c r="L224" t="s">
        <v>13</v>
      </c>
      <c r="Q224">
        <v>78.274889999999999</v>
      </c>
    </row>
    <row r="225" spans="1:17" x14ac:dyDescent="0.3">
      <c r="A225" t="s">
        <v>54</v>
      </c>
      <c r="B225" t="s">
        <v>15</v>
      </c>
      <c r="C225" t="s">
        <v>1</v>
      </c>
      <c r="D225" t="s">
        <v>13</v>
      </c>
      <c r="F225" t="s">
        <v>13</v>
      </c>
      <c r="G225" t="s">
        <v>13</v>
      </c>
      <c r="H225" t="s">
        <v>13</v>
      </c>
      <c r="I225" t="s">
        <v>13</v>
      </c>
      <c r="J225" t="s">
        <v>13</v>
      </c>
      <c r="K225" t="s">
        <v>13</v>
      </c>
      <c r="L225" t="s">
        <v>13</v>
      </c>
      <c r="Q225">
        <v>109.65591999999999</v>
      </c>
    </row>
    <row r="226" spans="1:17" x14ac:dyDescent="0.3">
      <c r="A226" t="s">
        <v>54</v>
      </c>
      <c r="B226" t="s">
        <v>15</v>
      </c>
      <c r="C226" t="s">
        <v>2</v>
      </c>
      <c r="D226" t="s">
        <v>13</v>
      </c>
      <c r="F226" t="s">
        <v>13</v>
      </c>
      <c r="G226" t="s">
        <v>13</v>
      </c>
      <c r="H226" t="s">
        <v>13</v>
      </c>
      <c r="I226" t="s">
        <v>13</v>
      </c>
      <c r="J226" t="s">
        <v>13</v>
      </c>
      <c r="K226" t="s">
        <v>13</v>
      </c>
      <c r="L226" t="s">
        <v>13</v>
      </c>
      <c r="Q226">
        <v>80.940269999999998</v>
      </c>
    </row>
    <row r="227" spans="1:17" x14ac:dyDescent="0.3">
      <c r="A227" t="s">
        <v>54</v>
      </c>
      <c r="B227" t="s">
        <v>15</v>
      </c>
      <c r="C227" t="s">
        <v>13</v>
      </c>
      <c r="D227" t="s">
        <v>20</v>
      </c>
      <c r="F227" t="s">
        <v>13</v>
      </c>
      <c r="G227" t="s">
        <v>13</v>
      </c>
      <c r="H227" t="s">
        <v>13</v>
      </c>
      <c r="I227" t="s">
        <v>13</v>
      </c>
      <c r="J227" t="s">
        <v>13</v>
      </c>
      <c r="K227" t="s">
        <v>13</v>
      </c>
      <c r="L227" t="s">
        <v>13</v>
      </c>
      <c r="Q227">
        <v>0.28437000000000001</v>
      </c>
    </row>
    <row r="228" spans="1:17" x14ac:dyDescent="0.3">
      <c r="A228" t="s">
        <v>54</v>
      </c>
      <c r="B228" t="s">
        <v>15</v>
      </c>
      <c r="C228" t="s">
        <v>13</v>
      </c>
      <c r="D228" t="s">
        <v>21</v>
      </c>
      <c r="F228" t="s">
        <v>13</v>
      </c>
      <c r="G228" t="s">
        <v>13</v>
      </c>
      <c r="H228" t="s">
        <v>13</v>
      </c>
      <c r="I228" t="s">
        <v>13</v>
      </c>
      <c r="J228" t="s">
        <v>13</v>
      </c>
      <c r="K228" t="s">
        <v>13</v>
      </c>
      <c r="L228" t="s">
        <v>13</v>
      </c>
      <c r="Q228">
        <v>0.28437000000000001</v>
      </c>
    </row>
    <row r="229" spans="1:17" x14ac:dyDescent="0.3">
      <c r="A229" t="s">
        <v>54</v>
      </c>
      <c r="B229" t="s">
        <v>15</v>
      </c>
      <c r="C229" t="s">
        <v>13</v>
      </c>
      <c r="D229" t="s">
        <v>22</v>
      </c>
      <c r="F229" t="s">
        <v>13</v>
      </c>
      <c r="G229" t="s">
        <v>13</v>
      </c>
      <c r="H229" t="s">
        <v>13</v>
      </c>
      <c r="I229" t="s">
        <v>13</v>
      </c>
      <c r="J229" t="s">
        <v>13</v>
      </c>
      <c r="K229" t="s">
        <v>13</v>
      </c>
      <c r="L229" t="s">
        <v>13</v>
      </c>
      <c r="Q229">
        <v>0.20821999999999999</v>
      </c>
    </row>
    <row r="230" spans="1:17" x14ac:dyDescent="0.3">
      <c r="A230" t="s">
        <v>54</v>
      </c>
      <c r="B230" t="s">
        <v>15</v>
      </c>
      <c r="C230" t="s">
        <v>0</v>
      </c>
      <c r="D230" t="s">
        <v>22</v>
      </c>
      <c r="F230" t="s">
        <v>13</v>
      </c>
      <c r="G230" t="s">
        <v>13</v>
      </c>
      <c r="H230" t="s">
        <v>13</v>
      </c>
      <c r="I230" t="s">
        <v>13</v>
      </c>
      <c r="J230" t="s">
        <v>13</v>
      </c>
      <c r="K230" t="s">
        <v>13</v>
      </c>
      <c r="L230" t="s">
        <v>13</v>
      </c>
      <c r="Q230">
        <v>0.21231</v>
      </c>
    </row>
    <row r="231" spans="1:17" x14ac:dyDescent="0.3">
      <c r="A231" t="s">
        <v>54</v>
      </c>
      <c r="B231" t="s">
        <v>15</v>
      </c>
      <c r="C231" t="s">
        <v>1</v>
      </c>
      <c r="D231" t="s">
        <v>22</v>
      </c>
      <c r="F231" t="s">
        <v>13</v>
      </c>
      <c r="G231" t="s">
        <v>13</v>
      </c>
      <c r="H231" t="s">
        <v>13</v>
      </c>
      <c r="I231" t="s">
        <v>13</v>
      </c>
      <c r="J231" t="s">
        <v>13</v>
      </c>
      <c r="K231" t="s">
        <v>13</v>
      </c>
      <c r="L231" t="s">
        <v>13</v>
      </c>
      <c r="Q231">
        <v>0.18779999999999999</v>
      </c>
    </row>
    <row r="232" spans="1:17" x14ac:dyDescent="0.3">
      <c r="A232" t="s">
        <v>54</v>
      </c>
      <c r="B232" t="s">
        <v>15</v>
      </c>
      <c r="C232" t="s">
        <v>2</v>
      </c>
      <c r="D232" t="s">
        <v>22</v>
      </c>
      <c r="F232" t="s">
        <v>13</v>
      </c>
      <c r="G232" t="s">
        <v>13</v>
      </c>
      <c r="H232" t="s">
        <v>13</v>
      </c>
      <c r="I232" t="s">
        <v>13</v>
      </c>
      <c r="J232" t="s">
        <v>13</v>
      </c>
      <c r="K232" t="s">
        <v>13</v>
      </c>
      <c r="L232" t="s">
        <v>13</v>
      </c>
      <c r="Q232">
        <v>0.19717000000000001</v>
      </c>
    </row>
    <row r="233" spans="1:17" x14ac:dyDescent="0.3">
      <c r="A233" t="s">
        <v>54</v>
      </c>
      <c r="B233" t="s">
        <v>15</v>
      </c>
      <c r="C233" t="s">
        <v>2</v>
      </c>
      <c r="D233" t="s">
        <v>22</v>
      </c>
      <c r="F233">
        <v>1000</v>
      </c>
      <c r="G233">
        <v>1E-3</v>
      </c>
      <c r="H233">
        <v>5</v>
      </c>
      <c r="I233" t="s">
        <v>13</v>
      </c>
      <c r="J233" t="s">
        <v>13</v>
      </c>
      <c r="K233" t="s">
        <v>13</v>
      </c>
      <c r="L233" t="s">
        <v>13</v>
      </c>
      <c r="Q233">
        <v>0.39380999999999999</v>
      </c>
    </row>
    <row r="234" spans="1:17" x14ac:dyDescent="0.3">
      <c r="A234" t="s">
        <v>54</v>
      </c>
      <c r="B234" t="s">
        <v>15</v>
      </c>
      <c r="C234" t="s">
        <v>2</v>
      </c>
      <c r="D234" t="s">
        <v>22</v>
      </c>
      <c r="F234">
        <v>10000</v>
      </c>
      <c r="G234">
        <v>1E-3</v>
      </c>
      <c r="H234">
        <v>5</v>
      </c>
      <c r="I234" t="s">
        <v>13</v>
      </c>
      <c r="J234" t="s">
        <v>13</v>
      </c>
      <c r="K234" t="s">
        <v>13</v>
      </c>
      <c r="L234" t="s">
        <v>13</v>
      </c>
      <c r="Q234">
        <v>0.37311</v>
      </c>
    </row>
    <row r="235" spans="1:17" x14ac:dyDescent="0.3">
      <c r="A235" t="s">
        <v>54</v>
      </c>
      <c r="B235" t="s">
        <v>15</v>
      </c>
      <c r="C235" t="s">
        <v>2</v>
      </c>
      <c r="D235" t="s">
        <v>22</v>
      </c>
      <c r="F235">
        <v>100000</v>
      </c>
      <c r="G235">
        <v>1E-3</v>
      </c>
      <c r="H235">
        <v>5</v>
      </c>
      <c r="I235" t="s">
        <v>13</v>
      </c>
      <c r="J235" t="s">
        <v>13</v>
      </c>
      <c r="K235" t="s">
        <v>13</v>
      </c>
      <c r="L235" t="s">
        <v>13</v>
      </c>
      <c r="Q235">
        <v>0.45304</v>
      </c>
    </row>
    <row r="236" spans="1:17" x14ac:dyDescent="0.3">
      <c r="A236" t="s">
        <v>54</v>
      </c>
      <c r="B236" t="s">
        <v>15</v>
      </c>
      <c r="C236" t="s">
        <v>2</v>
      </c>
      <c r="D236" t="s">
        <v>22</v>
      </c>
      <c r="F236">
        <v>1000000</v>
      </c>
      <c r="G236">
        <v>1E-3</v>
      </c>
      <c r="H236">
        <v>5</v>
      </c>
      <c r="I236" t="s">
        <v>13</v>
      </c>
      <c r="J236" t="s">
        <v>13</v>
      </c>
      <c r="K236" t="s">
        <v>13</v>
      </c>
      <c r="L236" t="s">
        <v>13</v>
      </c>
      <c r="Q236">
        <v>0.38888</v>
      </c>
    </row>
    <row r="237" spans="1:17" x14ac:dyDescent="0.3">
      <c r="A237" t="s">
        <v>54</v>
      </c>
      <c r="B237" t="s">
        <v>15</v>
      </c>
      <c r="C237" t="s">
        <v>2</v>
      </c>
      <c r="D237" t="s">
        <v>22</v>
      </c>
      <c r="F237">
        <v>10000000</v>
      </c>
      <c r="G237">
        <v>1E-3</v>
      </c>
      <c r="H237">
        <v>5</v>
      </c>
      <c r="I237" t="s">
        <v>13</v>
      </c>
      <c r="J237" t="s">
        <v>13</v>
      </c>
      <c r="K237" t="s">
        <v>13</v>
      </c>
      <c r="L237" t="s">
        <v>13</v>
      </c>
      <c r="Q237">
        <v>0.36824000000000001</v>
      </c>
    </row>
    <row r="238" spans="1:17" x14ac:dyDescent="0.3">
      <c r="A238" t="s">
        <v>54</v>
      </c>
      <c r="B238" t="s">
        <v>15</v>
      </c>
      <c r="C238" t="s">
        <v>2</v>
      </c>
      <c r="D238" t="s">
        <v>22</v>
      </c>
      <c r="F238">
        <v>1000</v>
      </c>
      <c r="G238">
        <v>0.01</v>
      </c>
      <c r="H238">
        <v>5</v>
      </c>
      <c r="I238" t="s">
        <v>13</v>
      </c>
      <c r="J238" t="s">
        <v>13</v>
      </c>
      <c r="K238" t="s">
        <v>13</v>
      </c>
      <c r="L238" t="s">
        <v>13</v>
      </c>
      <c r="Q238">
        <v>0.38856000000000002</v>
      </c>
    </row>
    <row r="239" spans="1:17" x14ac:dyDescent="0.3">
      <c r="A239" t="s">
        <v>54</v>
      </c>
      <c r="B239" t="s">
        <v>15</v>
      </c>
      <c r="C239" t="s">
        <v>2</v>
      </c>
      <c r="D239" t="s">
        <v>22</v>
      </c>
      <c r="F239">
        <v>10000</v>
      </c>
      <c r="G239">
        <v>0.01</v>
      </c>
      <c r="H239">
        <v>5</v>
      </c>
      <c r="I239" t="s">
        <v>13</v>
      </c>
      <c r="J239" t="s">
        <v>13</v>
      </c>
      <c r="K239" t="s">
        <v>13</v>
      </c>
      <c r="L239" t="s">
        <v>13</v>
      </c>
      <c r="Q239">
        <v>0.35343999999999998</v>
      </c>
    </row>
    <row r="240" spans="1:17" x14ac:dyDescent="0.3">
      <c r="A240" t="s">
        <v>54</v>
      </c>
      <c r="B240" t="s">
        <v>15</v>
      </c>
      <c r="C240" t="s">
        <v>2</v>
      </c>
      <c r="D240" t="s">
        <v>22</v>
      </c>
      <c r="F240">
        <v>100000</v>
      </c>
      <c r="G240">
        <v>0.01</v>
      </c>
      <c r="H240">
        <v>5</v>
      </c>
      <c r="I240" t="s">
        <v>13</v>
      </c>
      <c r="J240" t="s">
        <v>13</v>
      </c>
      <c r="K240" t="s">
        <v>13</v>
      </c>
      <c r="L240" t="s">
        <v>13</v>
      </c>
      <c r="Q240">
        <v>0.39255000000000001</v>
      </c>
    </row>
    <row r="241" spans="1:17" x14ac:dyDescent="0.3">
      <c r="A241" t="s">
        <v>54</v>
      </c>
      <c r="B241" t="s">
        <v>15</v>
      </c>
      <c r="C241" t="s">
        <v>2</v>
      </c>
      <c r="D241" t="s">
        <v>22</v>
      </c>
      <c r="F241">
        <v>1000000</v>
      </c>
      <c r="G241">
        <v>0.01</v>
      </c>
      <c r="H241">
        <v>5</v>
      </c>
      <c r="I241" t="s">
        <v>13</v>
      </c>
      <c r="J241" t="s">
        <v>13</v>
      </c>
      <c r="K241" t="s">
        <v>13</v>
      </c>
      <c r="L241" t="s">
        <v>13</v>
      </c>
      <c r="Q241">
        <v>0.37520999999999999</v>
      </c>
    </row>
    <row r="242" spans="1:17" x14ac:dyDescent="0.3">
      <c r="A242" t="s">
        <v>54</v>
      </c>
      <c r="B242" t="s">
        <v>15</v>
      </c>
      <c r="C242" t="s">
        <v>2</v>
      </c>
      <c r="D242" t="s">
        <v>22</v>
      </c>
      <c r="F242">
        <v>10000000</v>
      </c>
      <c r="G242">
        <v>0.01</v>
      </c>
      <c r="H242">
        <v>5</v>
      </c>
      <c r="I242" t="s">
        <v>13</v>
      </c>
      <c r="J242" t="s">
        <v>13</v>
      </c>
      <c r="K242" t="s">
        <v>13</v>
      </c>
      <c r="L242" t="s">
        <v>13</v>
      </c>
      <c r="Q242">
        <v>0.38246999999999998</v>
      </c>
    </row>
    <row r="243" spans="1:17" x14ac:dyDescent="0.3">
      <c r="A243" t="s">
        <v>54</v>
      </c>
      <c r="B243" t="s">
        <v>15</v>
      </c>
      <c r="C243" t="s">
        <v>2</v>
      </c>
      <c r="D243" t="s">
        <v>22</v>
      </c>
      <c r="F243">
        <v>1000</v>
      </c>
      <c r="G243">
        <v>0.1</v>
      </c>
      <c r="H243">
        <v>5</v>
      </c>
      <c r="I243" t="s">
        <v>13</v>
      </c>
      <c r="J243" t="s">
        <v>13</v>
      </c>
      <c r="K243" t="s">
        <v>13</v>
      </c>
      <c r="L243" t="s">
        <v>13</v>
      </c>
      <c r="Q243">
        <v>0.50558999999999998</v>
      </c>
    </row>
    <row r="244" spans="1:17" x14ac:dyDescent="0.3">
      <c r="A244" t="s">
        <v>54</v>
      </c>
      <c r="B244" t="s">
        <v>15</v>
      </c>
      <c r="C244" t="s">
        <v>2</v>
      </c>
      <c r="D244" t="s">
        <v>22</v>
      </c>
      <c r="F244">
        <v>10000</v>
      </c>
      <c r="G244">
        <v>0.1</v>
      </c>
      <c r="H244">
        <v>5</v>
      </c>
      <c r="I244" t="s">
        <v>13</v>
      </c>
      <c r="J244" t="s">
        <v>13</v>
      </c>
      <c r="K244" t="s">
        <v>13</v>
      </c>
      <c r="L244" t="s">
        <v>13</v>
      </c>
      <c r="Q244">
        <v>0.38793</v>
      </c>
    </row>
    <row r="245" spans="1:17" x14ac:dyDescent="0.3">
      <c r="A245" t="s">
        <v>54</v>
      </c>
      <c r="B245" t="s">
        <v>15</v>
      </c>
      <c r="C245" t="s">
        <v>2</v>
      </c>
      <c r="D245" t="s">
        <v>22</v>
      </c>
      <c r="F245">
        <v>100000</v>
      </c>
      <c r="G245">
        <v>0.1</v>
      </c>
      <c r="H245">
        <v>5</v>
      </c>
      <c r="I245" t="s">
        <v>13</v>
      </c>
      <c r="J245" t="s">
        <v>13</v>
      </c>
      <c r="K245" t="s">
        <v>13</v>
      </c>
      <c r="L245" t="s">
        <v>13</v>
      </c>
      <c r="Q245">
        <v>0.36886999999999998</v>
      </c>
    </row>
    <row r="246" spans="1:17" x14ac:dyDescent="0.3">
      <c r="A246" t="s">
        <v>54</v>
      </c>
      <c r="B246" t="s">
        <v>15</v>
      </c>
      <c r="C246" t="s">
        <v>2</v>
      </c>
      <c r="D246" t="s">
        <v>22</v>
      </c>
      <c r="F246">
        <v>1000000</v>
      </c>
      <c r="G246">
        <v>0.1</v>
      </c>
      <c r="H246">
        <v>5</v>
      </c>
      <c r="I246" t="s">
        <v>13</v>
      </c>
      <c r="J246" t="s">
        <v>13</v>
      </c>
      <c r="K246" t="s">
        <v>13</v>
      </c>
      <c r="L246" t="s">
        <v>13</v>
      </c>
      <c r="Q246">
        <v>0.37074000000000001</v>
      </c>
    </row>
    <row r="247" spans="1:17" x14ac:dyDescent="0.3">
      <c r="A247" t="s">
        <v>54</v>
      </c>
      <c r="B247" t="s">
        <v>15</v>
      </c>
      <c r="C247" t="s">
        <v>2</v>
      </c>
      <c r="D247" t="s">
        <v>22</v>
      </c>
      <c r="F247">
        <v>10000000</v>
      </c>
      <c r="G247">
        <v>0.1</v>
      </c>
      <c r="H247">
        <v>5</v>
      </c>
      <c r="I247" t="s">
        <v>13</v>
      </c>
      <c r="J247" t="s">
        <v>13</v>
      </c>
      <c r="K247" t="s">
        <v>13</v>
      </c>
      <c r="L247" t="s">
        <v>13</v>
      </c>
      <c r="Q247">
        <v>0.38046000000000002</v>
      </c>
    </row>
    <row r="248" spans="1:17" x14ac:dyDescent="0.3">
      <c r="A248" t="s">
        <v>54</v>
      </c>
      <c r="B248" t="s">
        <v>15</v>
      </c>
      <c r="C248" t="s">
        <v>1</v>
      </c>
      <c r="D248" t="s">
        <v>22</v>
      </c>
      <c r="F248" t="s">
        <v>13</v>
      </c>
      <c r="G248" t="s">
        <v>13</v>
      </c>
      <c r="H248" t="s">
        <v>13</v>
      </c>
      <c r="I248">
        <v>2</v>
      </c>
      <c r="J248" t="b">
        <v>1</v>
      </c>
      <c r="K248" t="s">
        <v>13</v>
      </c>
      <c r="L248" t="s">
        <v>13</v>
      </c>
      <c r="Q248">
        <v>0.18779999999999999</v>
      </c>
    </row>
    <row r="249" spans="1:17" x14ac:dyDescent="0.3">
      <c r="A249" t="s">
        <v>54</v>
      </c>
      <c r="B249" t="s">
        <v>15</v>
      </c>
      <c r="C249" t="s">
        <v>1</v>
      </c>
      <c r="D249" t="s">
        <v>22</v>
      </c>
      <c r="F249" t="s">
        <v>13</v>
      </c>
      <c r="G249" t="s">
        <v>13</v>
      </c>
      <c r="H249" t="s">
        <v>13</v>
      </c>
      <c r="I249">
        <v>2</v>
      </c>
      <c r="J249" t="b">
        <v>0</v>
      </c>
      <c r="K249" t="s">
        <v>13</v>
      </c>
      <c r="L249" t="s">
        <v>13</v>
      </c>
      <c r="Q249">
        <v>0.18779999999999999</v>
      </c>
    </row>
    <row r="250" spans="1:17" x14ac:dyDescent="0.3">
      <c r="A250" t="s">
        <v>54</v>
      </c>
      <c r="B250" t="s">
        <v>15</v>
      </c>
      <c r="C250" t="s">
        <v>1</v>
      </c>
      <c r="D250" t="s">
        <v>22</v>
      </c>
      <c r="F250" t="s">
        <v>13</v>
      </c>
      <c r="G250" t="s">
        <v>13</v>
      </c>
      <c r="H250" t="s">
        <v>13</v>
      </c>
      <c r="I250">
        <v>3</v>
      </c>
      <c r="J250" t="b">
        <v>1</v>
      </c>
      <c r="K250" t="s">
        <v>13</v>
      </c>
      <c r="L250" t="s">
        <v>13</v>
      </c>
      <c r="Q250">
        <v>0.18779999999999999</v>
      </c>
    </row>
    <row r="251" spans="1:17" x14ac:dyDescent="0.3">
      <c r="A251" t="s">
        <v>54</v>
      </c>
      <c r="B251" t="s">
        <v>15</v>
      </c>
      <c r="C251" t="s">
        <v>1</v>
      </c>
      <c r="D251" t="s">
        <v>22</v>
      </c>
      <c r="F251" t="s">
        <v>13</v>
      </c>
      <c r="G251" t="s">
        <v>13</v>
      </c>
      <c r="H251" t="s">
        <v>13</v>
      </c>
      <c r="I251">
        <v>3</v>
      </c>
      <c r="J251" t="b">
        <v>0</v>
      </c>
      <c r="K251" t="s">
        <v>13</v>
      </c>
      <c r="L251" t="s">
        <v>13</v>
      </c>
      <c r="Q251">
        <v>0.18779999999999999</v>
      </c>
    </row>
    <row r="252" spans="1:17" x14ac:dyDescent="0.3">
      <c r="A252" t="s">
        <v>54</v>
      </c>
      <c r="B252" t="s">
        <v>15</v>
      </c>
      <c r="C252" t="s">
        <v>1</v>
      </c>
      <c r="D252" t="s">
        <v>22</v>
      </c>
      <c r="F252" t="s">
        <v>13</v>
      </c>
      <c r="G252" t="s">
        <v>13</v>
      </c>
      <c r="H252" t="s">
        <v>13</v>
      </c>
      <c r="I252">
        <v>4</v>
      </c>
      <c r="J252" t="b">
        <v>1</v>
      </c>
      <c r="K252" t="s">
        <v>13</v>
      </c>
      <c r="L252" t="s">
        <v>13</v>
      </c>
      <c r="Q252">
        <v>0.18779999999999999</v>
      </c>
    </row>
    <row r="253" spans="1:17" x14ac:dyDescent="0.3">
      <c r="A253" t="s">
        <v>54</v>
      </c>
      <c r="B253" t="s">
        <v>15</v>
      </c>
      <c r="C253" t="s">
        <v>1</v>
      </c>
      <c r="D253" t="s">
        <v>22</v>
      </c>
      <c r="F253" t="s">
        <v>13</v>
      </c>
      <c r="G253" t="s">
        <v>13</v>
      </c>
      <c r="H253" t="s">
        <v>13</v>
      </c>
      <c r="I253">
        <v>4</v>
      </c>
      <c r="J253" t="b">
        <v>0</v>
      </c>
      <c r="K253" t="s">
        <v>13</v>
      </c>
      <c r="L253" t="s">
        <v>13</v>
      </c>
      <c r="Q253">
        <v>0.18779999999999999</v>
      </c>
    </row>
    <row r="254" spans="1:17" x14ac:dyDescent="0.3">
      <c r="A254" t="s">
        <v>54</v>
      </c>
      <c r="B254" t="s">
        <v>15</v>
      </c>
      <c r="C254" t="s">
        <v>1</v>
      </c>
      <c r="D254" t="s">
        <v>22</v>
      </c>
      <c r="F254" t="s">
        <v>13</v>
      </c>
      <c r="G254" t="s">
        <v>13</v>
      </c>
      <c r="H254" t="s">
        <v>13</v>
      </c>
      <c r="I254" t="s">
        <v>13</v>
      </c>
      <c r="J254" t="s">
        <v>13</v>
      </c>
      <c r="K254">
        <v>30</v>
      </c>
      <c r="L254" t="s">
        <v>13</v>
      </c>
      <c r="Q254">
        <v>8.6540000000000006E-2</v>
      </c>
    </row>
    <row r="255" spans="1:17" x14ac:dyDescent="0.3">
      <c r="A255" t="s">
        <v>54</v>
      </c>
      <c r="B255" t="s">
        <v>15</v>
      </c>
      <c r="C255" t="s">
        <v>1</v>
      </c>
      <c r="D255" t="s">
        <v>22</v>
      </c>
      <c r="F255" t="s">
        <v>13</v>
      </c>
      <c r="G255" t="s">
        <v>13</v>
      </c>
      <c r="H255" t="s">
        <v>13</v>
      </c>
      <c r="I255" t="s">
        <v>13</v>
      </c>
      <c r="J255" t="s">
        <v>13</v>
      </c>
      <c r="K255">
        <v>40</v>
      </c>
      <c r="L255" t="s">
        <v>13</v>
      </c>
      <c r="Q255" s="2">
        <v>8.4209999999999993E-2</v>
      </c>
    </row>
    <row r="256" spans="1:17" x14ac:dyDescent="0.3">
      <c r="A256" t="s">
        <v>54</v>
      </c>
      <c r="B256" t="s">
        <v>15</v>
      </c>
      <c r="C256" t="s">
        <v>1</v>
      </c>
      <c r="D256" t="s">
        <v>22</v>
      </c>
      <c r="F256" t="s">
        <v>13</v>
      </c>
      <c r="G256" t="s">
        <v>13</v>
      </c>
      <c r="H256" t="s">
        <v>13</v>
      </c>
      <c r="I256" t="s">
        <v>13</v>
      </c>
      <c r="J256" t="s">
        <v>13</v>
      </c>
      <c r="K256">
        <v>50</v>
      </c>
      <c r="L256" t="s">
        <v>13</v>
      </c>
      <c r="Q256">
        <v>8.5309999999999997E-2</v>
      </c>
    </row>
    <row r="257" spans="1:17" x14ac:dyDescent="0.3">
      <c r="A257" t="s">
        <v>54</v>
      </c>
      <c r="B257" t="s">
        <v>15</v>
      </c>
      <c r="C257" t="s">
        <v>1</v>
      </c>
      <c r="D257" t="s">
        <v>22</v>
      </c>
      <c r="F257" t="s">
        <v>13</v>
      </c>
      <c r="G257" t="s">
        <v>13</v>
      </c>
      <c r="H257" t="s">
        <v>13</v>
      </c>
      <c r="I257" t="s">
        <v>13</v>
      </c>
      <c r="J257" t="s">
        <v>13</v>
      </c>
      <c r="K257">
        <v>60</v>
      </c>
      <c r="L257" t="s">
        <v>13</v>
      </c>
      <c r="Q257">
        <v>8.6809999999999998E-2</v>
      </c>
    </row>
    <row r="258" spans="1:17" ht="16.95" customHeight="1" x14ac:dyDescent="0.3">
      <c r="A258" t="s">
        <v>54</v>
      </c>
      <c r="B258" t="s">
        <v>15</v>
      </c>
      <c r="C258" t="s">
        <v>1</v>
      </c>
      <c r="D258" t="s">
        <v>22</v>
      </c>
      <c r="F258" t="s">
        <v>13</v>
      </c>
      <c r="G258" t="s">
        <v>13</v>
      </c>
      <c r="H258" t="s">
        <v>13</v>
      </c>
      <c r="I258" t="s">
        <v>13</v>
      </c>
      <c r="J258" t="s">
        <v>13</v>
      </c>
      <c r="K258" t="s">
        <v>13</v>
      </c>
      <c r="L258">
        <v>2</v>
      </c>
      <c r="Q258">
        <v>0.18609999999999999</v>
      </c>
    </row>
    <row r="259" spans="1:17" x14ac:dyDescent="0.3">
      <c r="A259" t="s">
        <v>54</v>
      </c>
      <c r="B259" t="s">
        <v>15</v>
      </c>
      <c r="C259" t="s">
        <v>1</v>
      </c>
      <c r="D259" t="s">
        <v>22</v>
      </c>
      <c r="F259" t="s">
        <v>13</v>
      </c>
      <c r="G259" t="s">
        <v>13</v>
      </c>
      <c r="H259" t="s">
        <v>13</v>
      </c>
      <c r="I259" t="s">
        <v>13</v>
      </c>
      <c r="J259" t="s">
        <v>13</v>
      </c>
      <c r="K259" t="s">
        <v>13</v>
      </c>
      <c r="L259">
        <v>5</v>
      </c>
      <c r="Q259">
        <v>0.23419000000000001</v>
      </c>
    </row>
    <row r="260" spans="1:17" x14ac:dyDescent="0.3">
      <c r="A260" t="s">
        <v>54</v>
      </c>
      <c r="B260" t="s">
        <v>15</v>
      </c>
      <c r="C260" t="s">
        <v>1</v>
      </c>
      <c r="D260" t="s">
        <v>22</v>
      </c>
      <c r="F260" t="s">
        <v>13</v>
      </c>
      <c r="G260" t="s">
        <v>13</v>
      </c>
      <c r="H260" t="s">
        <v>13</v>
      </c>
      <c r="I260" t="s">
        <v>13</v>
      </c>
      <c r="J260" t="s">
        <v>13</v>
      </c>
      <c r="K260" t="s">
        <v>13</v>
      </c>
      <c r="L260">
        <v>10</v>
      </c>
      <c r="Q260">
        <v>0.23133000000000001</v>
      </c>
    </row>
    <row r="261" spans="1:17" x14ac:dyDescent="0.3">
      <c r="A261" t="s">
        <v>54</v>
      </c>
      <c r="B261" t="s">
        <v>15</v>
      </c>
      <c r="C261" t="s">
        <v>1</v>
      </c>
      <c r="D261" t="s">
        <v>22</v>
      </c>
      <c r="F261" t="s">
        <v>13</v>
      </c>
      <c r="G261" t="s">
        <v>13</v>
      </c>
      <c r="H261" t="s">
        <v>13</v>
      </c>
      <c r="I261" t="s">
        <v>13</v>
      </c>
      <c r="J261" t="s">
        <v>13</v>
      </c>
      <c r="K261" t="s">
        <v>13</v>
      </c>
      <c r="L261">
        <v>20</v>
      </c>
      <c r="Q261">
        <v>9.8070000000000004E-2</v>
      </c>
    </row>
    <row r="262" spans="1:17" x14ac:dyDescent="0.3">
      <c r="A262" t="s">
        <v>54</v>
      </c>
      <c r="B262" t="s">
        <v>15</v>
      </c>
      <c r="C262" t="s">
        <v>1</v>
      </c>
      <c r="D262" t="s">
        <v>22</v>
      </c>
      <c r="F262" t="s">
        <v>13</v>
      </c>
      <c r="G262" t="s">
        <v>13</v>
      </c>
      <c r="H262" t="s">
        <v>13</v>
      </c>
      <c r="I262" t="s">
        <v>13</v>
      </c>
      <c r="J262" t="s">
        <v>13</v>
      </c>
      <c r="K262" t="s">
        <v>13</v>
      </c>
      <c r="L262">
        <v>50</v>
      </c>
      <c r="Q262">
        <v>8.5290000000000005E-2</v>
      </c>
    </row>
    <row r="263" spans="1:17" x14ac:dyDescent="0.3">
      <c r="A263" t="s">
        <v>54</v>
      </c>
      <c r="B263" t="s">
        <v>15</v>
      </c>
      <c r="C263" t="s">
        <v>13</v>
      </c>
      <c r="D263" t="s">
        <v>22</v>
      </c>
      <c r="F263" t="s">
        <v>13</v>
      </c>
      <c r="G263" t="s">
        <v>13</v>
      </c>
      <c r="H263" t="s">
        <v>13</v>
      </c>
      <c r="I263" t="s">
        <v>13</v>
      </c>
      <c r="J263" t="s">
        <v>13</v>
      </c>
      <c r="K263">
        <v>2</v>
      </c>
      <c r="L263" t="s">
        <v>13</v>
      </c>
      <c r="Q263">
        <v>0.104597</v>
      </c>
    </row>
    <row r="264" spans="1:17" x14ac:dyDescent="0.3">
      <c r="A264" t="s">
        <v>54</v>
      </c>
      <c r="B264" t="s">
        <v>15</v>
      </c>
      <c r="C264" t="s">
        <v>13</v>
      </c>
      <c r="D264" t="s">
        <v>22</v>
      </c>
      <c r="F264" t="s">
        <v>13</v>
      </c>
      <c r="G264" t="s">
        <v>13</v>
      </c>
      <c r="H264" t="s">
        <v>13</v>
      </c>
      <c r="I264" t="s">
        <v>13</v>
      </c>
      <c r="J264" t="s">
        <v>13</v>
      </c>
      <c r="K264">
        <v>3</v>
      </c>
      <c r="L264" t="s">
        <v>13</v>
      </c>
      <c r="Q264">
        <v>0.10271</v>
      </c>
    </row>
    <row r="265" spans="1:17" x14ac:dyDescent="0.3">
      <c r="A265" t="s">
        <v>54</v>
      </c>
      <c r="B265" t="s">
        <v>15</v>
      </c>
      <c r="C265" t="s">
        <v>13</v>
      </c>
      <c r="D265" t="s">
        <v>22</v>
      </c>
      <c r="F265" t="s">
        <v>13</v>
      </c>
      <c r="G265" t="s">
        <v>13</v>
      </c>
      <c r="H265" t="s">
        <v>13</v>
      </c>
      <c r="I265" t="s">
        <v>13</v>
      </c>
      <c r="J265" t="s">
        <v>13</v>
      </c>
      <c r="K265">
        <v>4</v>
      </c>
      <c r="L265" t="s">
        <v>13</v>
      </c>
      <c r="Q265">
        <v>0.10115</v>
      </c>
    </row>
    <row r="266" spans="1:17" x14ac:dyDescent="0.3">
      <c r="A266" t="s">
        <v>54</v>
      </c>
      <c r="B266" t="s">
        <v>15</v>
      </c>
      <c r="C266" t="s">
        <v>13</v>
      </c>
      <c r="D266" t="s">
        <v>22</v>
      </c>
      <c r="F266" t="s">
        <v>13</v>
      </c>
      <c r="G266" t="s">
        <v>13</v>
      </c>
      <c r="H266" t="s">
        <v>13</v>
      </c>
      <c r="I266" t="s">
        <v>13</v>
      </c>
      <c r="J266" t="s">
        <v>13</v>
      </c>
      <c r="K266">
        <v>5</v>
      </c>
      <c r="L266" t="s">
        <v>13</v>
      </c>
      <c r="Q266">
        <v>0.10069</v>
      </c>
    </row>
    <row r="267" spans="1:17" x14ac:dyDescent="0.3">
      <c r="A267" t="s">
        <v>54</v>
      </c>
      <c r="B267" t="s">
        <v>15</v>
      </c>
      <c r="C267" t="s">
        <v>13</v>
      </c>
      <c r="D267" t="s">
        <v>22</v>
      </c>
      <c r="F267" t="s">
        <v>13</v>
      </c>
      <c r="G267" t="s">
        <v>13</v>
      </c>
      <c r="H267" t="s">
        <v>13</v>
      </c>
      <c r="I267" t="s">
        <v>13</v>
      </c>
      <c r="J267" t="s">
        <v>13</v>
      </c>
      <c r="K267">
        <v>6</v>
      </c>
      <c r="L267" t="s">
        <v>13</v>
      </c>
      <c r="Q267">
        <v>9.9740999999999996E-2</v>
      </c>
    </row>
    <row r="268" spans="1:17" x14ac:dyDescent="0.3">
      <c r="A268" t="s">
        <v>54</v>
      </c>
      <c r="B268" t="s">
        <v>15</v>
      </c>
      <c r="C268" t="s">
        <v>13</v>
      </c>
      <c r="D268" t="s">
        <v>22</v>
      </c>
      <c r="F268" t="s">
        <v>13</v>
      </c>
      <c r="G268" t="s">
        <v>13</v>
      </c>
      <c r="H268" t="s">
        <v>13</v>
      </c>
      <c r="I268" t="s">
        <v>13</v>
      </c>
      <c r="J268" t="s">
        <v>13</v>
      </c>
      <c r="K268">
        <v>7</v>
      </c>
      <c r="L268" t="s">
        <v>13</v>
      </c>
      <c r="Q268">
        <v>9.9367999999999998E-2</v>
      </c>
    </row>
    <row r="269" spans="1:17" x14ac:dyDescent="0.3">
      <c r="A269" t="s">
        <v>54</v>
      </c>
      <c r="B269" t="s">
        <v>15</v>
      </c>
      <c r="C269" t="s">
        <v>13</v>
      </c>
      <c r="D269" t="s">
        <v>22</v>
      </c>
      <c r="F269" t="s">
        <v>13</v>
      </c>
      <c r="G269" t="s">
        <v>13</v>
      </c>
      <c r="H269" t="s">
        <v>13</v>
      </c>
      <c r="I269" t="s">
        <v>13</v>
      </c>
      <c r="J269" t="s">
        <v>13</v>
      </c>
      <c r="K269">
        <v>8</v>
      </c>
      <c r="L269" t="s">
        <v>13</v>
      </c>
      <c r="Q269">
        <v>9.5424999999999996E-2</v>
      </c>
    </row>
    <row r="270" spans="1:17" x14ac:dyDescent="0.3">
      <c r="A270" t="s">
        <v>54</v>
      </c>
      <c r="B270" t="s">
        <v>15</v>
      </c>
      <c r="C270" t="s">
        <v>13</v>
      </c>
      <c r="D270" t="s">
        <v>22</v>
      </c>
      <c r="F270" t="s">
        <v>13</v>
      </c>
      <c r="G270" t="s">
        <v>13</v>
      </c>
      <c r="H270" t="s">
        <v>13</v>
      </c>
      <c r="I270" t="s">
        <v>13</v>
      </c>
      <c r="J270" t="s">
        <v>13</v>
      </c>
      <c r="K270">
        <v>9</v>
      </c>
      <c r="L270" t="s">
        <v>13</v>
      </c>
      <c r="Q270">
        <v>9.4897999999999996E-2</v>
      </c>
    </row>
    <row r="271" spans="1:17" x14ac:dyDescent="0.3">
      <c r="A271" t="s">
        <v>54</v>
      </c>
      <c r="B271" t="s">
        <v>15</v>
      </c>
      <c r="C271" t="s">
        <v>13</v>
      </c>
      <c r="D271" t="s">
        <v>22</v>
      </c>
      <c r="F271" t="s">
        <v>13</v>
      </c>
      <c r="G271" t="s">
        <v>13</v>
      </c>
      <c r="H271" t="s">
        <v>13</v>
      </c>
      <c r="I271" t="s">
        <v>13</v>
      </c>
      <c r="J271" t="s">
        <v>13</v>
      </c>
      <c r="K271">
        <v>10</v>
      </c>
      <c r="L271" t="s">
        <v>13</v>
      </c>
      <c r="Q271">
        <v>9.4658999999999993E-2</v>
      </c>
    </row>
    <row r="272" spans="1:17" x14ac:dyDescent="0.3">
      <c r="A272" t="s">
        <v>54</v>
      </c>
      <c r="B272" t="s">
        <v>15</v>
      </c>
      <c r="C272" t="s">
        <v>13</v>
      </c>
      <c r="D272" t="s">
        <v>22</v>
      </c>
      <c r="F272" t="s">
        <v>13</v>
      </c>
      <c r="G272" t="s">
        <v>13</v>
      </c>
      <c r="H272" t="s">
        <v>13</v>
      </c>
      <c r="I272" t="s">
        <v>13</v>
      </c>
      <c r="J272" t="s">
        <v>13</v>
      </c>
      <c r="K272">
        <v>11</v>
      </c>
      <c r="L272" t="s">
        <v>13</v>
      </c>
      <c r="Q272">
        <v>9.3170000000000003E-2</v>
      </c>
    </row>
    <row r="273" spans="1:17" x14ac:dyDescent="0.3">
      <c r="A273" t="s">
        <v>54</v>
      </c>
      <c r="B273" t="s">
        <v>15</v>
      </c>
      <c r="C273" t="s">
        <v>13</v>
      </c>
      <c r="D273" t="s">
        <v>22</v>
      </c>
      <c r="F273" t="s">
        <v>13</v>
      </c>
      <c r="G273" t="s">
        <v>13</v>
      </c>
      <c r="H273" t="s">
        <v>13</v>
      </c>
      <c r="I273" t="s">
        <v>13</v>
      </c>
      <c r="J273" t="s">
        <v>13</v>
      </c>
      <c r="K273">
        <v>12</v>
      </c>
      <c r="L273" t="s">
        <v>13</v>
      </c>
      <c r="Q273">
        <v>9.2311000000000004E-2</v>
      </c>
    </row>
    <row r="274" spans="1:17" x14ac:dyDescent="0.3">
      <c r="A274" t="s">
        <v>54</v>
      </c>
      <c r="B274" t="s">
        <v>15</v>
      </c>
      <c r="C274" t="s">
        <v>13</v>
      </c>
      <c r="D274" t="s">
        <v>22</v>
      </c>
      <c r="F274" t="s">
        <v>13</v>
      </c>
      <c r="G274" t="s">
        <v>13</v>
      </c>
      <c r="H274" t="s">
        <v>13</v>
      </c>
      <c r="I274" t="s">
        <v>13</v>
      </c>
      <c r="J274" t="s">
        <v>13</v>
      </c>
      <c r="K274">
        <v>13</v>
      </c>
      <c r="L274" t="s">
        <v>13</v>
      </c>
      <c r="Q274">
        <v>9.1277999999999998E-2</v>
      </c>
    </row>
    <row r="275" spans="1:17" x14ac:dyDescent="0.3">
      <c r="A275" t="s">
        <v>54</v>
      </c>
      <c r="B275" t="s">
        <v>15</v>
      </c>
      <c r="C275" t="s">
        <v>13</v>
      </c>
      <c r="D275" t="s">
        <v>22</v>
      </c>
      <c r="F275" t="s">
        <v>13</v>
      </c>
      <c r="G275" t="s">
        <v>13</v>
      </c>
      <c r="H275" t="s">
        <v>13</v>
      </c>
      <c r="I275" t="s">
        <v>13</v>
      </c>
      <c r="J275" t="s">
        <v>13</v>
      </c>
      <c r="K275">
        <v>14</v>
      </c>
      <c r="L275" t="s">
        <v>13</v>
      </c>
      <c r="Q275">
        <v>9.0534000000000003E-2</v>
      </c>
    </row>
    <row r="276" spans="1:17" x14ac:dyDescent="0.3">
      <c r="A276" t="s">
        <v>54</v>
      </c>
      <c r="B276" t="s">
        <v>15</v>
      </c>
      <c r="C276" t="s">
        <v>13</v>
      </c>
      <c r="D276" t="s">
        <v>22</v>
      </c>
      <c r="F276" t="s">
        <v>13</v>
      </c>
      <c r="G276" t="s">
        <v>13</v>
      </c>
      <c r="H276" t="s">
        <v>13</v>
      </c>
      <c r="I276" t="s">
        <v>13</v>
      </c>
      <c r="J276" t="s">
        <v>13</v>
      </c>
      <c r="K276">
        <v>15</v>
      </c>
      <c r="L276" t="s">
        <v>13</v>
      </c>
      <c r="Q276">
        <v>9.0092000000000005E-2</v>
      </c>
    </row>
    <row r="277" spans="1:17" x14ac:dyDescent="0.3">
      <c r="A277" t="s">
        <v>54</v>
      </c>
      <c r="B277" t="s">
        <v>15</v>
      </c>
      <c r="C277" t="s">
        <v>13</v>
      </c>
      <c r="D277" t="s">
        <v>22</v>
      </c>
      <c r="F277" t="s">
        <v>13</v>
      </c>
      <c r="G277" t="s">
        <v>13</v>
      </c>
      <c r="H277" t="s">
        <v>13</v>
      </c>
      <c r="I277" t="s">
        <v>13</v>
      </c>
      <c r="J277" t="s">
        <v>13</v>
      </c>
      <c r="K277">
        <v>16</v>
      </c>
      <c r="L277" t="s">
        <v>13</v>
      </c>
      <c r="Q277">
        <v>9.0159000000000003E-2</v>
      </c>
    </row>
    <row r="278" spans="1:17" x14ac:dyDescent="0.3">
      <c r="A278" t="s">
        <v>54</v>
      </c>
      <c r="B278" t="s">
        <v>15</v>
      </c>
      <c r="C278" t="s">
        <v>13</v>
      </c>
      <c r="D278" t="s">
        <v>22</v>
      </c>
      <c r="F278" t="s">
        <v>13</v>
      </c>
      <c r="G278" t="s">
        <v>13</v>
      </c>
      <c r="H278" t="s">
        <v>13</v>
      </c>
      <c r="I278" t="s">
        <v>13</v>
      </c>
      <c r="J278" t="s">
        <v>13</v>
      </c>
      <c r="K278">
        <v>17</v>
      </c>
      <c r="L278" t="s">
        <v>13</v>
      </c>
      <c r="Q278">
        <v>8.9570999999999998E-2</v>
      </c>
    </row>
    <row r="279" spans="1:17" x14ac:dyDescent="0.3">
      <c r="A279" t="s">
        <v>54</v>
      </c>
      <c r="B279" t="s">
        <v>15</v>
      </c>
      <c r="C279" t="s">
        <v>13</v>
      </c>
      <c r="D279" t="s">
        <v>22</v>
      </c>
      <c r="F279" t="s">
        <v>13</v>
      </c>
      <c r="G279" t="s">
        <v>13</v>
      </c>
      <c r="H279" t="s">
        <v>13</v>
      </c>
      <c r="I279" t="s">
        <v>13</v>
      </c>
      <c r="J279" t="s">
        <v>13</v>
      </c>
      <c r="K279">
        <v>18</v>
      </c>
      <c r="L279" t="s">
        <v>13</v>
      </c>
      <c r="Q279">
        <v>8.9577000000000004E-2</v>
      </c>
    </row>
    <row r="280" spans="1:17" x14ac:dyDescent="0.3">
      <c r="A280" t="s">
        <v>54</v>
      </c>
      <c r="B280" t="s">
        <v>15</v>
      </c>
      <c r="C280" t="s">
        <v>13</v>
      </c>
      <c r="D280" t="s">
        <v>22</v>
      </c>
      <c r="F280" t="s">
        <v>13</v>
      </c>
      <c r="G280" t="s">
        <v>13</v>
      </c>
      <c r="H280" t="s">
        <v>13</v>
      </c>
      <c r="I280" t="s">
        <v>13</v>
      </c>
      <c r="J280" t="s">
        <v>13</v>
      </c>
      <c r="K280">
        <v>19</v>
      </c>
      <c r="L280" t="s">
        <v>13</v>
      </c>
      <c r="Q280">
        <v>8.8936000000000001E-2</v>
      </c>
    </row>
    <row r="281" spans="1:17" x14ac:dyDescent="0.3">
      <c r="A281" t="s">
        <v>54</v>
      </c>
      <c r="B281" t="s">
        <v>15</v>
      </c>
      <c r="C281" t="s">
        <v>13</v>
      </c>
      <c r="D281" t="s">
        <v>22</v>
      </c>
      <c r="F281" t="s">
        <v>13</v>
      </c>
      <c r="G281" t="s">
        <v>13</v>
      </c>
      <c r="H281" t="s">
        <v>13</v>
      </c>
      <c r="I281" t="s">
        <v>13</v>
      </c>
      <c r="J281" t="s">
        <v>13</v>
      </c>
      <c r="K281">
        <v>20</v>
      </c>
      <c r="L281" t="s">
        <v>13</v>
      </c>
      <c r="Q281">
        <v>8.9033000000000001E-2</v>
      </c>
    </row>
    <row r="282" spans="1:17" x14ac:dyDescent="0.3">
      <c r="A282" t="s">
        <v>54</v>
      </c>
      <c r="B282" t="s">
        <v>15</v>
      </c>
      <c r="C282" t="s">
        <v>13</v>
      </c>
      <c r="D282" t="s">
        <v>22</v>
      </c>
      <c r="F282" t="s">
        <v>13</v>
      </c>
      <c r="G282" t="s">
        <v>13</v>
      </c>
      <c r="H282" t="s">
        <v>13</v>
      </c>
      <c r="I282" t="s">
        <v>13</v>
      </c>
      <c r="J282" t="s">
        <v>13</v>
      </c>
      <c r="K282">
        <v>21</v>
      </c>
      <c r="L282" t="s">
        <v>13</v>
      </c>
      <c r="Q282">
        <v>8.8040999999999994E-2</v>
      </c>
    </row>
    <row r="283" spans="1:17" x14ac:dyDescent="0.3">
      <c r="A283" t="s">
        <v>54</v>
      </c>
      <c r="B283" t="s">
        <v>15</v>
      </c>
      <c r="C283" t="s">
        <v>13</v>
      </c>
      <c r="D283" t="s">
        <v>22</v>
      </c>
      <c r="F283" t="s">
        <v>13</v>
      </c>
      <c r="G283" t="s">
        <v>13</v>
      </c>
      <c r="H283" t="s">
        <v>13</v>
      </c>
      <c r="I283" t="s">
        <v>13</v>
      </c>
      <c r="J283" t="s">
        <v>13</v>
      </c>
      <c r="K283">
        <v>22</v>
      </c>
      <c r="L283" t="s">
        <v>13</v>
      </c>
      <c r="Q283">
        <v>8.8220000000000007E-2</v>
      </c>
    </row>
    <row r="284" spans="1:17" x14ac:dyDescent="0.3">
      <c r="A284" t="s">
        <v>54</v>
      </c>
      <c r="B284" t="s">
        <v>15</v>
      </c>
      <c r="C284" t="s">
        <v>13</v>
      </c>
      <c r="D284" t="s">
        <v>22</v>
      </c>
      <c r="F284" t="s">
        <v>13</v>
      </c>
      <c r="G284" t="s">
        <v>13</v>
      </c>
      <c r="H284" t="s">
        <v>13</v>
      </c>
      <c r="I284" t="s">
        <v>13</v>
      </c>
      <c r="J284" t="s">
        <v>13</v>
      </c>
      <c r="K284">
        <v>23</v>
      </c>
      <c r="L284" t="s">
        <v>13</v>
      </c>
      <c r="Q284">
        <v>8.8281999999999999E-2</v>
      </c>
    </row>
    <row r="285" spans="1:17" x14ac:dyDescent="0.3">
      <c r="A285" t="s">
        <v>54</v>
      </c>
      <c r="B285" t="s">
        <v>15</v>
      </c>
      <c r="C285" t="s">
        <v>13</v>
      </c>
      <c r="D285" t="s">
        <v>22</v>
      </c>
      <c r="F285" t="s">
        <v>13</v>
      </c>
      <c r="G285" t="s">
        <v>13</v>
      </c>
      <c r="H285" t="s">
        <v>13</v>
      </c>
      <c r="I285" t="s">
        <v>13</v>
      </c>
      <c r="J285" t="s">
        <v>13</v>
      </c>
      <c r="K285">
        <v>24</v>
      </c>
      <c r="L285" t="s">
        <v>13</v>
      </c>
      <c r="Q285">
        <v>8.8590000000000002E-2</v>
      </c>
    </row>
    <row r="286" spans="1:17" x14ac:dyDescent="0.3">
      <c r="A286" t="s">
        <v>54</v>
      </c>
      <c r="B286" t="s">
        <v>15</v>
      </c>
      <c r="C286" t="s">
        <v>13</v>
      </c>
      <c r="D286" t="s">
        <v>22</v>
      </c>
      <c r="F286" t="s">
        <v>13</v>
      </c>
      <c r="G286" t="s">
        <v>13</v>
      </c>
      <c r="H286" t="s">
        <v>13</v>
      </c>
      <c r="I286" t="s">
        <v>13</v>
      </c>
      <c r="J286" t="s">
        <v>13</v>
      </c>
      <c r="K286">
        <v>25</v>
      </c>
      <c r="L286" t="s">
        <v>13</v>
      </c>
      <c r="Q286">
        <v>8.7959999999999997E-2</v>
      </c>
    </row>
    <row r="287" spans="1:17" x14ac:dyDescent="0.3">
      <c r="A287" t="s">
        <v>54</v>
      </c>
      <c r="B287" t="s">
        <v>15</v>
      </c>
      <c r="C287" t="s">
        <v>13</v>
      </c>
      <c r="D287" t="s">
        <v>22</v>
      </c>
      <c r="F287" t="s">
        <v>13</v>
      </c>
      <c r="G287" t="s">
        <v>13</v>
      </c>
      <c r="H287" t="s">
        <v>13</v>
      </c>
      <c r="I287" t="s">
        <v>13</v>
      </c>
      <c r="J287" t="s">
        <v>13</v>
      </c>
      <c r="K287">
        <v>26</v>
      </c>
      <c r="L287" t="s">
        <v>13</v>
      </c>
      <c r="Q287">
        <v>8.7359000000000006E-2</v>
      </c>
    </row>
    <row r="288" spans="1:17" x14ac:dyDescent="0.3">
      <c r="A288" t="s">
        <v>54</v>
      </c>
      <c r="B288" t="s">
        <v>15</v>
      </c>
      <c r="C288" t="s">
        <v>13</v>
      </c>
      <c r="D288" t="s">
        <v>22</v>
      </c>
      <c r="F288" t="s">
        <v>13</v>
      </c>
      <c r="G288" t="s">
        <v>13</v>
      </c>
      <c r="H288" t="s">
        <v>13</v>
      </c>
      <c r="I288" t="s">
        <v>13</v>
      </c>
      <c r="J288" t="s">
        <v>13</v>
      </c>
      <c r="K288">
        <v>27</v>
      </c>
      <c r="L288" t="s">
        <v>13</v>
      </c>
      <c r="Q288">
        <v>8.6513000000000007E-2</v>
      </c>
    </row>
    <row r="289" spans="1:17" x14ac:dyDescent="0.3">
      <c r="A289" t="s">
        <v>54</v>
      </c>
      <c r="B289" t="s">
        <v>15</v>
      </c>
      <c r="C289" t="s">
        <v>13</v>
      </c>
      <c r="D289" t="s">
        <v>22</v>
      </c>
      <c r="F289" t="s">
        <v>13</v>
      </c>
      <c r="G289" t="s">
        <v>13</v>
      </c>
      <c r="H289" t="s">
        <v>13</v>
      </c>
      <c r="I289" t="s">
        <v>13</v>
      </c>
      <c r="J289" t="s">
        <v>13</v>
      </c>
      <c r="K289">
        <v>28</v>
      </c>
      <c r="L289" t="s">
        <v>13</v>
      </c>
      <c r="Q289">
        <v>8.6657999999999999E-2</v>
      </c>
    </row>
    <row r="290" spans="1:17" x14ac:dyDescent="0.3">
      <c r="A290" t="s">
        <v>54</v>
      </c>
      <c r="B290" t="s">
        <v>15</v>
      </c>
      <c r="C290" t="s">
        <v>13</v>
      </c>
      <c r="D290" t="s">
        <v>22</v>
      </c>
      <c r="F290" t="s">
        <v>13</v>
      </c>
      <c r="G290" t="s">
        <v>13</v>
      </c>
      <c r="H290" t="s">
        <v>13</v>
      </c>
      <c r="I290" t="s">
        <v>13</v>
      </c>
      <c r="J290" t="s">
        <v>13</v>
      </c>
      <c r="K290">
        <v>29</v>
      </c>
      <c r="L290" t="s">
        <v>13</v>
      </c>
      <c r="Q290">
        <v>8.6641999999999997E-2</v>
      </c>
    </row>
    <row r="291" spans="1:17" x14ac:dyDescent="0.3">
      <c r="A291" t="s">
        <v>54</v>
      </c>
      <c r="B291" t="s">
        <v>23</v>
      </c>
      <c r="C291" t="s">
        <v>13</v>
      </c>
      <c r="D291" t="s">
        <v>22</v>
      </c>
      <c r="F291" t="s">
        <v>13</v>
      </c>
      <c r="G291" t="s">
        <v>13</v>
      </c>
      <c r="H291" t="s">
        <v>13</v>
      </c>
      <c r="I291" t="s">
        <v>13</v>
      </c>
      <c r="J291" t="s">
        <v>13</v>
      </c>
      <c r="K291" t="s">
        <v>13</v>
      </c>
      <c r="L291">
        <v>1</v>
      </c>
      <c r="Q291">
        <v>0.17233200000000001</v>
      </c>
    </row>
    <row r="292" spans="1:17" x14ac:dyDescent="0.3">
      <c r="A292" t="s">
        <v>54</v>
      </c>
      <c r="B292" t="s">
        <v>23</v>
      </c>
      <c r="C292" t="s">
        <v>13</v>
      </c>
      <c r="D292" t="s">
        <v>22</v>
      </c>
      <c r="F292" t="s">
        <v>13</v>
      </c>
      <c r="G292" t="s">
        <v>13</v>
      </c>
      <c r="H292" t="s">
        <v>13</v>
      </c>
      <c r="I292" t="s">
        <v>13</v>
      </c>
      <c r="J292" t="s">
        <v>13</v>
      </c>
      <c r="K292" t="s">
        <v>13</v>
      </c>
      <c r="L292">
        <v>2</v>
      </c>
      <c r="Q292">
        <v>0.174957</v>
      </c>
    </row>
    <row r="293" spans="1:17" x14ac:dyDescent="0.3">
      <c r="A293" t="s">
        <v>54</v>
      </c>
      <c r="B293" t="s">
        <v>23</v>
      </c>
      <c r="C293" t="s">
        <v>13</v>
      </c>
      <c r="D293" t="s">
        <v>22</v>
      </c>
      <c r="F293" t="s">
        <v>13</v>
      </c>
      <c r="G293" t="s">
        <v>13</v>
      </c>
      <c r="H293" t="s">
        <v>13</v>
      </c>
      <c r="I293" t="s">
        <v>13</v>
      </c>
      <c r="J293" t="s">
        <v>13</v>
      </c>
      <c r="K293" t="s">
        <v>13</v>
      </c>
      <c r="L293">
        <v>3</v>
      </c>
      <c r="Q293">
        <v>0.179588</v>
      </c>
    </row>
    <row r="294" spans="1:17" x14ac:dyDescent="0.3">
      <c r="A294" t="s">
        <v>54</v>
      </c>
      <c r="B294" t="s">
        <v>23</v>
      </c>
      <c r="C294" t="s">
        <v>13</v>
      </c>
      <c r="D294" t="s">
        <v>22</v>
      </c>
      <c r="F294" t="s">
        <v>13</v>
      </c>
      <c r="G294" t="s">
        <v>13</v>
      </c>
      <c r="H294" t="s">
        <v>13</v>
      </c>
      <c r="I294" t="s">
        <v>13</v>
      </c>
      <c r="J294" t="s">
        <v>13</v>
      </c>
      <c r="K294" t="s">
        <v>13</v>
      </c>
      <c r="L294">
        <v>4</v>
      </c>
      <c r="Q294">
        <v>0.18636800000000001</v>
      </c>
    </row>
    <row r="295" spans="1:17" x14ac:dyDescent="0.3">
      <c r="A295" t="s">
        <v>54</v>
      </c>
      <c r="B295" t="s">
        <v>23</v>
      </c>
      <c r="C295" t="s">
        <v>13</v>
      </c>
      <c r="D295" t="s">
        <v>22</v>
      </c>
      <c r="F295" t="s">
        <v>13</v>
      </c>
      <c r="G295" t="s">
        <v>13</v>
      </c>
      <c r="H295" t="s">
        <v>13</v>
      </c>
      <c r="I295" t="s">
        <v>13</v>
      </c>
      <c r="J295" t="s">
        <v>13</v>
      </c>
      <c r="K295" t="s">
        <v>13</v>
      </c>
      <c r="L295">
        <v>5</v>
      </c>
      <c r="Q295">
        <v>0.19487699999999999</v>
      </c>
    </row>
    <row r="296" spans="1:17" x14ac:dyDescent="0.3">
      <c r="A296" t="s">
        <v>54</v>
      </c>
      <c r="B296" t="s">
        <v>23</v>
      </c>
      <c r="C296" t="s">
        <v>13</v>
      </c>
      <c r="D296" t="s">
        <v>22</v>
      </c>
      <c r="F296" t="s">
        <v>13</v>
      </c>
      <c r="G296" t="s">
        <v>13</v>
      </c>
      <c r="H296" t="s">
        <v>13</v>
      </c>
      <c r="I296" t="s">
        <v>13</v>
      </c>
      <c r="J296" t="s">
        <v>13</v>
      </c>
      <c r="K296" t="s">
        <v>13</v>
      </c>
      <c r="L296">
        <v>6</v>
      </c>
      <c r="Q296">
        <v>0.208395</v>
      </c>
    </row>
    <row r="297" spans="1:17" x14ac:dyDescent="0.3">
      <c r="A297" t="s">
        <v>54</v>
      </c>
      <c r="B297" t="s">
        <v>23</v>
      </c>
      <c r="C297" t="s">
        <v>13</v>
      </c>
      <c r="D297" t="s">
        <v>22</v>
      </c>
      <c r="F297" t="s">
        <v>13</v>
      </c>
      <c r="G297" t="s">
        <v>13</v>
      </c>
      <c r="H297" t="s">
        <v>13</v>
      </c>
      <c r="I297" t="s">
        <v>13</v>
      </c>
      <c r="J297" t="s">
        <v>13</v>
      </c>
      <c r="K297" t="s">
        <v>13</v>
      </c>
      <c r="L297">
        <v>7</v>
      </c>
      <c r="Q297">
        <v>0.22223100000000001</v>
      </c>
    </row>
    <row r="298" spans="1:17" x14ac:dyDescent="0.3">
      <c r="A298" t="s">
        <v>54</v>
      </c>
      <c r="B298" t="s">
        <v>23</v>
      </c>
      <c r="C298" t="s">
        <v>13</v>
      </c>
      <c r="D298" t="s">
        <v>22</v>
      </c>
      <c r="F298" t="s">
        <v>13</v>
      </c>
      <c r="G298" t="s">
        <v>13</v>
      </c>
      <c r="H298" t="s">
        <v>13</v>
      </c>
      <c r="I298" t="s">
        <v>13</v>
      </c>
      <c r="J298" t="s">
        <v>13</v>
      </c>
      <c r="K298" t="s">
        <v>13</v>
      </c>
      <c r="L298">
        <v>8</v>
      </c>
      <c r="Q298">
        <v>0.250473</v>
      </c>
    </row>
    <row r="299" spans="1:17" x14ac:dyDescent="0.3">
      <c r="A299" t="s">
        <v>54</v>
      </c>
      <c r="B299" t="s">
        <v>23</v>
      </c>
      <c r="C299" t="s">
        <v>13</v>
      </c>
      <c r="D299" t="s">
        <v>22</v>
      </c>
      <c r="F299" t="s">
        <v>13</v>
      </c>
      <c r="G299" t="s">
        <v>13</v>
      </c>
      <c r="H299" t="s">
        <v>13</v>
      </c>
      <c r="I299" t="s">
        <v>13</v>
      </c>
      <c r="J299" t="s">
        <v>13</v>
      </c>
      <c r="K299" t="s">
        <v>13</v>
      </c>
      <c r="L299">
        <v>9</v>
      </c>
      <c r="Q299">
        <v>0.290217</v>
      </c>
    </row>
    <row r="300" spans="1:17" x14ac:dyDescent="0.3">
      <c r="A300" t="s">
        <v>54</v>
      </c>
      <c r="B300" t="s">
        <v>23</v>
      </c>
      <c r="C300" t="s">
        <v>13</v>
      </c>
      <c r="D300" t="s">
        <v>22</v>
      </c>
      <c r="F300" t="s">
        <v>13</v>
      </c>
      <c r="G300" t="s">
        <v>13</v>
      </c>
      <c r="H300" t="s">
        <v>13</v>
      </c>
      <c r="I300" t="s">
        <v>13</v>
      </c>
      <c r="J300" t="s">
        <v>13</v>
      </c>
      <c r="K300" t="s">
        <v>13</v>
      </c>
      <c r="L300">
        <v>10</v>
      </c>
      <c r="Q300">
        <v>0.39421600000000001</v>
      </c>
    </row>
    <row r="301" spans="1:17" x14ac:dyDescent="0.3">
      <c r="A301" t="s">
        <v>54</v>
      </c>
      <c r="B301" t="s">
        <v>23</v>
      </c>
      <c r="C301" t="s">
        <v>13</v>
      </c>
      <c r="D301" t="s">
        <v>22</v>
      </c>
      <c r="F301" t="s">
        <v>13</v>
      </c>
      <c r="G301" t="s">
        <v>13</v>
      </c>
      <c r="H301" t="s">
        <v>13</v>
      </c>
      <c r="I301" t="s">
        <v>13</v>
      </c>
      <c r="J301" t="s">
        <v>13</v>
      </c>
      <c r="K301" t="s">
        <v>13</v>
      </c>
      <c r="L301">
        <v>11</v>
      </c>
      <c r="Q301">
        <v>0.70987699999999998</v>
      </c>
    </row>
    <row r="302" spans="1:17" x14ac:dyDescent="0.3">
      <c r="A302" t="s">
        <v>54</v>
      </c>
      <c r="B302" t="s">
        <v>23</v>
      </c>
      <c r="C302" t="s">
        <v>13</v>
      </c>
      <c r="D302" t="s">
        <v>22</v>
      </c>
      <c r="F302" t="s">
        <v>13</v>
      </c>
      <c r="G302" t="s">
        <v>13</v>
      </c>
      <c r="H302" t="s">
        <v>13</v>
      </c>
      <c r="I302" t="s">
        <v>13</v>
      </c>
      <c r="J302" t="s">
        <v>13</v>
      </c>
      <c r="K302" t="s">
        <v>13</v>
      </c>
      <c r="L302">
        <v>12</v>
      </c>
      <c r="Q302">
        <v>0.299375</v>
      </c>
    </row>
    <row r="303" spans="1:17" x14ac:dyDescent="0.3">
      <c r="A303" t="s">
        <v>54</v>
      </c>
      <c r="B303" t="s">
        <v>23</v>
      </c>
      <c r="C303" t="s">
        <v>13</v>
      </c>
      <c r="D303" t="s">
        <v>22</v>
      </c>
      <c r="F303" t="s">
        <v>13</v>
      </c>
      <c r="G303" t="s">
        <v>13</v>
      </c>
      <c r="H303" t="s">
        <v>13</v>
      </c>
      <c r="I303" t="s">
        <v>13</v>
      </c>
      <c r="J303" t="s">
        <v>13</v>
      </c>
      <c r="K303" t="s">
        <v>13</v>
      </c>
      <c r="L303">
        <v>13</v>
      </c>
      <c r="Q303">
        <v>0.22547500000000001</v>
      </c>
    </row>
    <row r="304" spans="1:17" x14ac:dyDescent="0.3">
      <c r="A304" t="s">
        <v>54</v>
      </c>
      <c r="B304" t="s">
        <v>23</v>
      </c>
      <c r="C304" t="s">
        <v>13</v>
      </c>
      <c r="D304" t="s">
        <v>22</v>
      </c>
      <c r="F304" t="s">
        <v>13</v>
      </c>
      <c r="G304" t="s">
        <v>13</v>
      </c>
      <c r="H304" t="s">
        <v>13</v>
      </c>
      <c r="I304" t="s">
        <v>13</v>
      </c>
      <c r="J304" t="s">
        <v>13</v>
      </c>
      <c r="K304" t="s">
        <v>13</v>
      </c>
      <c r="L304">
        <v>14</v>
      </c>
      <c r="Q304">
        <v>0.181672</v>
      </c>
    </row>
    <row r="305" spans="1:17" x14ac:dyDescent="0.3">
      <c r="A305" t="s">
        <v>54</v>
      </c>
      <c r="B305" t="s">
        <v>23</v>
      </c>
      <c r="C305" t="s">
        <v>13</v>
      </c>
      <c r="D305" t="s">
        <v>22</v>
      </c>
      <c r="F305" t="s">
        <v>13</v>
      </c>
      <c r="G305" t="s">
        <v>13</v>
      </c>
      <c r="H305" t="s">
        <v>13</v>
      </c>
      <c r="I305" t="s">
        <v>13</v>
      </c>
      <c r="J305" t="s">
        <v>13</v>
      </c>
      <c r="K305" t="s">
        <v>13</v>
      </c>
      <c r="L305">
        <v>15</v>
      </c>
      <c r="Q305">
        <v>0.16284699999999999</v>
      </c>
    </row>
    <row r="306" spans="1:17" x14ac:dyDescent="0.3">
      <c r="A306" t="s">
        <v>54</v>
      </c>
      <c r="B306" t="s">
        <v>23</v>
      </c>
      <c r="C306" t="s">
        <v>13</v>
      </c>
      <c r="D306" t="s">
        <v>22</v>
      </c>
      <c r="F306" t="s">
        <v>13</v>
      </c>
      <c r="G306" t="s">
        <v>13</v>
      </c>
      <c r="H306" t="s">
        <v>13</v>
      </c>
      <c r="I306" t="s">
        <v>13</v>
      </c>
      <c r="J306" t="s">
        <v>13</v>
      </c>
      <c r="K306" t="s">
        <v>13</v>
      </c>
      <c r="L306">
        <v>16</v>
      </c>
      <c r="Q306">
        <v>0.148809</v>
      </c>
    </row>
    <row r="307" spans="1:17" x14ac:dyDescent="0.3">
      <c r="A307" t="s">
        <v>54</v>
      </c>
      <c r="B307" t="s">
        <v>23</v>
      </c>
      <c r="C307" t="s">
        <v>13</v>
      </c>
      <c r="D307" t="s">
        <v>22</v>
      </c>
      <c r="F307" t="s">
        <v>13</v>
      </c>
      <c r="G307" t="s">
        <v>13</v>
      </c>
      <c r="H307" t="s">
        <v>13</v>
      </c>
      <c r="I307" t="s">
        <v>13</v>
      </c>
      <c r="J307" t="s">
        <v>13</v>
      </c>
      <c r="K307" t="s">
        <v>13</v>
      </c>
      <c r="L307">
        <v>17</v>
      </c>
      <c r="Q307">
        <v>0.141656</v>
      </c>
    </row>
    <row r="308" spans="1:17" x14ac:dyDescent="0.3">
      <c r="A308" t="s">
        <v>54</v>
      </c>
      <c r="B308" t="s">
        <v>23</v>
      </c>
      <c r="C308" t="s">
        <v>13</v>
      </c>
      <c r="D308" t="s">
        <v>22</v>
      </c>
      <c r="F308" t="s">
        <v>13</v>
      </c>
      <c r="G308" t="s">
        <v>13</v>
      </c>
      <c r="H308" t="s">
        <v>13</v>
      </c>
      <c r="I308" t="s">
        <v>13</v>
      </c>
      <c r="J308" t="s">
        <v>13</v>
      </c>
      <c r="K308" t="s">
        <v>13</v>
      </c>
      <c r="L308">
        <v>18</v>
      </c>
      <c r="Q308">
        <v>0.13353200000000001</v>
      </c>
    </row>
    <row r="309" spans="1:17" x14ac:dyDescent="0.3">
      <c r="A309" t="s">
        <v>54</v>
      </c>
      <c r="B309" t="s">
        <v>23</v>
      </c>
      <c r="C309" t="s">
        <v>13</v>
      </c>
      <c r="D309" t="s">
        <v>22</v>
      </c>
      <c r="F309" t="s">
        <v>13</v>
      </c>
      <c r="G309" t="s">
        <v>13</v>
      </c>
      <c r="H309" t="s">
        <v>13</v>
      </c>
      <c r="I309" t="s">
        <v>13</v>
      </c>
      <c r="J309" t="s">
        <v>13</v>
      </c>
      <c r="K309" t="s">
        <v>13</v>
      </c>
      <c r="L309">
        <v>19</v>
      </c>
      <c r="Q309">
        <v>0.13290099999999999</v>
      </c>
    </row>
    <row r="310" spans="1:17" x14ac:dyDescent="0.3">
      <c r="A310" t="s">
        <v>54</v>
      </c>
      <c r="B310" t="s">
        <v>23</v>
      </c>
      <c r="C310" t="s">
        <v>13</v>
      </c>
      <c r="D310" t="s">
        <v>22</v>
      </c>
      <c r="F310" t="s">
        <v>13</v>
      </c>
      <c r="G310" t="s">
        <v>13</v>
      </c>
      <c r="H310" t="s">
        <v>13</v>
      </c>
      <c r="I310" t="s">
        <v>13</v>
      </c>
      <c r="J310" t="s">
        <v>13</v>
      </c>
      <c r="K310" t="s">
        <v>13</v>
      </c>
      <c r="L310">
        <v>20</v>
      </c>
      <c r="Q310">
        <v>0.12894700000000001</v>
      </c>
    </row>
    <row r="311" spans="1:17" x14ac:dyDescent="0.3">
      <c r="A311" t="s">
        <v>54</v>
      </c>
      <c r="B311" t="s">
        <v>23</v>
      </c>
      <c r="C311" t="s">
        <v>13</v>
      </c>
      <c r="D311" t="s">
        <v>22</v>
      </c>
      <c r="F311" t="s">
        <v>13</v>
      </c>
      <c r="G311" t="s">
        <v>13</v>
      </c>
      <c r="H311" t="s">
        <v>13</v>
      </c>
      <c r="I311" t="s">
        <v>13</v>
      </c>
      <c r="J311" t="s">
        <v>13</v>
      </c>
      <c r="K311" t="s">
        <v>13</v>
      </c>
      <c r="L311">
        <v>21</v>
      </c>
      <c r="Q311">
        <v>0.12914999999999999</v>
      </c>
    </row>
    <row r="312" spans="1:17" x14ac:dyDescent="0.3">
      <c r="A312" t="s">
        <v>54</v>
      </c>
      <c r="B312" t="s">
        <v>23</v>
      </c>
      <c r="C312" t="s">
        <v>13</v>
      </c>
      <c r="D312" t="s">
        <v>22</v>
      </c>
      <c r="F312" t="s">
        <v>13</v>
      </c>
      <c r="G312" t="s">
        <v>13</v>
      </c>
      <c r="H312" t="s">
        <v>13</v>
      </c>
      <c r="I312" t="s">
        <v>13</v>
      </c>
      <c r="J312" t="s">
        <v>13</v>
      </c>
      <c r="K312" t="s">
        <v>13</v>
      </c>
      <c r="L312">
        <v>22</v>
      </c>
      <c r="Q312">
        <v>0.117587</v>
      </c>
    </row>
    <row r="313" spans="1:17" x14ac:dyDescent="0.3">
      <c r="A313" t="s">
        <v>54</v>
      </c>
      <c r="B313" t="s">
        <v>23</v>
      </c>
      <c r="C313" t="s">
        <v>13</v>
      </c>
      <c r="D313" t="s">
        <v>22</v>
      </c>
      <c r="F313" t="s">
        <v>13</v>
      </c>
      <c r="G313" t="s">
        <v>13</v>
      </c>
      <c r="H313" t="s">
        <v>13</v>
      </c>
      <c r="I313" t="s">
        <v>13</v>
      </c>
      <c r="J313" t="s">
        <v>13</v>
      </c>
      <c r="K313" t="s">
        <v>13</v>
      </c>
      <c r="L313">
        <v>23</v>
      </c>
      <c r="Q313">
        <v>0.11783100000000001</v>
      </c>
    </row>
    <row r="314" spans="1:17" x14ac:dyDescent="0.3">
      <c r="A314" t="s">
        <v>54</v>
      </c>
      <c r="B314" t="s">
        <v>23</v>
      </c>
      <c r="C314" t="s">
        <v>13</v>
      </c>
      <c r="D314" t="s">
        <v>22</v>
      </c>
      <c r="F314" t="s">
        <v>13</v>
      </c>
      <c r="G314" t="s">
        <v>13</v>
      </c>
      <c r="H314" t="s">
        <v>13</v>
      </c>
      <c r="I314" t="s">
        <v>13</v>
      </c>
      <c r="J314" t="s">
        <v>13</v>
      </c>
      <c r="K314" t="s">
        <v>13</v>
      </c>
      <c r="L314">
        <v>24</v>
      </c>
      <c r="Q314">
        <v>0.118202</v>
      </c>
    </row>
    <row r="315" spans="1:17" x14ac:dyDescent="0.3">
      <c r="A315" t="s">
        <v>54</v>
      </c>
      <c r="B315" t="s">
        <v>23</v>
      </c>
      <c r="C315" t="s">
        <v>13</v>
      </c>
      <c r="D315" t="s">
        <v>22</v>
      </c>
      <c r="F315" t="s">
        <v>13</v>
      </c>
      <c r="G315" t="s">
        <v>13</v>
      </c>
      <c r="H315" t="s">
        <v>13</v>
      </c>
      <c r="I315" t="s">
        <v>13</v>
      </c>
      <c r="J315" t="s">
        <v>13</v>
      </c>
      <c r="K315" t="s">
        <v>13</v>
      </c>
      <c r="L315">
        <v>25</v>
      </c>
      <c r="Q315">
        <v>0.1167</v>
      </c>
    </row>
    <row r="316" spans="1:17" x14ac:dyDescent="0.3">
      <c r="A316" t="s">
        <v>54</v>
      </c>
      <c r="B316" t="s">
        <v>23</v>
      </c>
      <c r="C316" t="s">
        <v>13</v>
      </c>
      <c r="D316" t="s">
        <v>22</v>
      </c>
      <c r="F316" t="s">
        <v>13</v>
      </c>
      <c r="G316" t="s">
        <v>13</v>
      </c>
      <c r="H316" t="s">
        <v>13</v>
      </c>
      <c r="I316" t="s">
        <v>13</v>
      </c>
      <c r="J316" t="s">
        <v>13</v>
      </c>
      <c r="K316" t="s">
        <v>13</v>
      </c>
      <c r="L316">
        <v>26</v>
      </c>
      <c r="Q316">
        <v>0.112386</v>
      </c>
    </row>
    <row r="317" spans="1:17" x14ac:dyDescent="0.3">
      <c r="A317" t="s">
        <v>54</v>
      </c>
      <c r="B317" t="s">
        <v>23</v>
      </c>
      <c r="C317" t="s">
        <v>13</v>
      </c>
      <c r="D317" t="s">
        <v>22</v>
      </c>
      <c r="F317" t="s">
        <v>13</v>
      </c>
      <c r="G317" t="s">
        <v>13</v>
      </c>
      <c r="H317" t="s">
        <v>13</v>
      </c>
      <c r="I317" t="s">
        <v>13</v>
      </c>
      <c r="J317" t="s">
        <v>13</v>
      </c>
      <c r="K317" t="s">
        <v>13</v>
      </c>
      <c r="L317">
        <v>27</v>
      </c>
      <c r="Q317">
        <v>0.112511</v>
      </c>
    </row>
    <row r="318" spans="1:17" x14ac:dyDescent="0.3">
      <c r="A318" t="s">
        <v>54</v>
      </c>
      <c r="B318" t="s">
        <v>23</v>
      </c>
      <c r="C318" t="s">
        <v>13</v>
      </c>
      <c r="D318" t="s">
        <v>22</v>
      </c>
      <c r="F318" t="s">
        <v>13</v>
      </c>
      <c r="G318" t="s">
        <v>13</v>
      </c>
      <c r="H318" t="s">
        <v>13</v>
      </c>
      <c r="I318" t="s">
        <v>13</v>
      </c>
      <c r="J318" t="s">
        <v>13</v>
      </c>
      <c r="K318" t="s">
        <v>13</v>
      </c>
      <c r="L318">
        <v>28</v>
      </c>
      <c r="Q318">
        <v>0.10945299999999999</v>
      </c>
    </row>
    <row r="319" spans="1:17" x14ac:dyDescent="0.3">
      <c r="A319" t="s">
        <v>54</v>
      </c>
      <c r="B319" t="s">
        <v>23</v>
      </c>
      <c r="C319" t="s">
        <v>13</v>
      </c>
      <c r="D319" t="s">
        <v>22</v>
      </c>
      <c r="F319" t="s">
        <v>13</v>
      </c>
      <c r="G319" t="s">
        <v>13</v>
      </c>
      <c r="H319" t="s">
        <v>13</v>
      </c>
      <c r="I319" t="s">
        <v>13</v>
      </c>
      <c r="J319" t="s">
        <v>13</v>
      </c>
      <c r="K319" t="s">
        <v>13</v>
      </c>
      <c r="L319">
        <v>29</v>
      </c>
      <c r="Q319">
        <v>0.10775899999999999</v>
      </c>
    </row>
    <row r="320" spans="1:17" x14ac:dyDescent="0.3">
      <c r="A320" t="s">
        <v>54</v>
      </c>
      <c r="B320" t="s">
        <v>15</v>
      </c>
      <c r="C320" t="s">
        <v>13</v>
      </c>
      <c r="D320" t="s">
        <v>22</v>
      </c>
      <c r="F320" t="s">
        <v>13</v>
      </c>
      <c r="G320" t="s">
        <v>13</v>
      </c>
      <c r="H320" t="s">
        <v>13</v>
      </c>
      <c r="I320" t="s">
        <v>13</v>
      </c>
      <c r="J320" t="s">
        <v>13</v>
      </c>
      <c r="K320" t="s">
        <v>13</v>
      </c>
      <c r="L320">
        <v>1</v>
      </c>
      <c r="Q320">
        <v>0.205126</v>
      </c>
    </row>
    <row r="321" spans="1:17" x14ac:dyDescent="0.3">
      <c r="A321" t="s">
        <v>54</v>
      </c>
      <c r="B321" t="s">
        <v>15</v>
      </c>
      <c r="C321" t="s">
        <v>13</v>
      </c>
      <c r="D321" t="s">
        <v>22</v>
      </c>
      <c r="F321" t="s">
        <v>13</v>
      </c>
      <c r="G321" t="s">
        <v>13</v>
      </c>
      <c r="H321" t="s">
        <v>13</v>
      </c>
      <c r="I321" t="s">
        <v>13</v>
      </c>
      <c r="J321" t="s">
        <v>13</v>
      </c>
      <c r="K321" t="s">
        <v>13</v>
      </c>
      <c r="L321">
        <v>2</v>
      </c>
      <c r="Q321">
        <v>0.20474800000000001</v>
      </c>
    </row>
    <row r="322" spans="1:17" x14ac:dyDescent="0.3">
      <c r="A322" t="s">
        <v>54</v>
      </c>
      <c r="B322" t="s">
        <v>15</v>
      </c>
      <c r="C322" t="s">
        <v>13</v>
      </c>
      <c r="D322" t="s">
        <v>22</v>
      </c>
      <c r="F322" t="s">
        <v>13</v>
      </c>
      <c r="G322" t="s">
        <v>13</v>
      </c>
      <c r="H322" t="s">
        <v>13</v>
      </c>
      <c r="I322" t="s">
        <v>13</v>
      </c>
      <c r="J322" t="s">
        <v>13</v>
      </c>
      <c r="K322" t="s">
        <v>13</v>
      </c>
      <c r="L322">
        <v>3</v>
      </c>
      <c r="Q322">
        <v>0.21059900000000001</v>
      </c>
    </row>
    <row r="323" spans="1:17" x14ac:dyDescent="0.3">
      <c r="A323" t="s">
        <v>54</v>
      </c>
      <c r="B323" t="s">
        <v>15</v>
      </c>
      <c r="C323" t="s">
        <v>13</v>
      </c>
      <c r="D323" t="s">
        <v>22</v>
      </c>
      <c r="F323" t="s">
        <v>13</v>
      </c>
      <c r="G323" t="s">
        <v>13</v>
      </c>
      <c r="H323" t="s">
        <v>13</v>
      </c>
      <c r="I323" t="s">
        <v>13</v>
      </c>
      <c r="J323" t="s">
        <v>13</v>
      </c>
      <c r="K323" t="s">
        <v>13</v>
      </c>
      <c r="L323">
        <v>4</v>
      </c>
      <c r="Q323">
        <v>0.22012300000000001</v>
      </c>
    </row>
    <row r="324" spans="1:17" x14ac:dyDescent="0.3">
      <c r="A324" t="s">
        <v>54</v>
      </c>
      <c r="B324" t="s">
        <v>15</v>
      </c>
      <c r="C324" t="s">
        <v>13</v>
      </c>
      <c r="D324" t="s">
        <v>22</v>
      </c>
      <c r="F324" t="s">
        <v>13</v>
      </c>
      <c r="G324" t="s">
        <v>13</v>
      </c>
      <c r="H324" t="s">
        <v>13</v>
      </c>
      <c r="I324" t="s">
        <v>13</v>
      </c>
      <c r="J324" t="s">
        <v>13</v>
      </c>
      <c r="K324" t="s">
        <v>13</v>
      </c>
      <c r="L324">
        <v>5</v>
      </c>
      <c r="Q324">
        <v>0.244121</v>
      </c>
    </row>
    <row r="325" spans="1:17" x14ac:dyDescent="0.3">
      <c r="A325" t="s">
        <v>54</v>
      </c>
      <c r="B325" t="s">
        <v>15</v>
      </c>
      <c r="C325" t="s">
        <v>13</v>
      </c>
      <c r="D325" t="s">
        <v>22</v>
      </c>
      <c r="F325" t="s">
        <v>13</v>
      </c>
      <c r="G325" t="s">
        <v>13</v>
      </c>
      <c r="H325" t="s">
        <v>13</v>
      </c>
      <c r="I325" t="s">
        <v>13</v>
      </c>
      <c r="J325" t="s">
        <v>13</v>
      </c>
      <c r="K325" t="s">
        <v>13</v>
      </c>
      <c r="L325">
        <v>6</v>
      </c>
      <c r="Q325">
        <v>0.29522599999999999</v>
      </c>
    </row>
    <row r="326" spans="1:17" x14ac:dyDescent="0.3">
      <c r="A326" t="s">
        <v>54</v>
      </c>
      <c r="B326" t="s">
        <v>15</v>
      </c>
      <c r="C326" t="s">
        <v>13</v>
      </c>
      <c r="D326" t="s">
        <v>22</v>
      </c>
      <c r="F326" t="s">
        <v>13</v>
      </c>
      <c r="G326" t="s">
        <v>13</v>
      </c>
      <c r="H326" t="s">
        <v>13</v>
      </c>
      <c r="I326" t="s">
        <v>13</v>
      </c>
      <c r="J326" t="s">
        <v>13</v>
      </c>
      <c r="K326" t="s">
        <v>13</v>
      </c>
      <c r="L326">
        <v>7</v>
      </c>
      <c r="Q326">
        <v>0.380019</v>
      </c>
    </row>
    <row r="327" spans="1:17" x14ac:dyDescent="0.3">
      <c r="A327" t="s">
        <v>54</v>
      </c>
      <c r="B327" t="s">
        <v>15</v>
      </c>
      <c r="C327" t="s">
        <v>13</v>
      </c>
      <c r="D327" t="s">
        <v>22</v>
      </c>
      <c r="F327" t="s">
        <v>13</v>
      </c>
      <c r="G327" t="s">
        <v>13</v>
      </c>
      <c r="H327" t="s">
        <v>13</v>
      </c>
      <c r="I327" t="s">
        <v>13</v>
      </c>
      <c r="J327" t="s">
        <v>13</v>
      </c>
      <c r="K327" t="s">
        <v>13</v>
      </c>
      <c r="L327">
        <v>8</v>
      </c>
      <c r="Q327">
        <v>1.331464</v>
      </c>
    </row>
    <row r="328" spans="1:17" x14ac:dyDescent="0.3">
      <c r="A328" t="s">
        <v>54</v>
      </c>
      <c r="B328" t="s">
        <v>15</v>
      </c>
      <c r="C328" t="s">
        <v>13</v>
      </c>
      <c r="D328" t="s">
        <v>22</v>
      </c>
      <c r="F328" t="s">
        <v>13</v>
      </c>
      <c r="G328" t="s">
        <v>13</v>
      </c>
      <c r="H328" t="s">
        <v>13</v>
      </c>
      <c r="I328" t="s">
        <v>13</v>
      </c>
      <c r="J328" t="s">
        <v>13</v>
      </c>
      <c r="K328" t="s">
        <v>13</v>
      </c>
      <c r="L328">
        <v>9</v>
      </c>
      <c r="Q328">
        <v>0.29967500000000002</v>
      </c>
    </row>
    <row r="329" spans="1:17" x14ac:dyDescent="0.3">
      <c r="A329" t="s">
        <v>54</v>
      </c>
      <c r="B329" t="s">
        <v>15</v>
      </c>
      <c r="C329" t="s">
        <v>13</v>
      </c>
      <c r="D329" t="s">
        <v>22</v>
      </c>
      <c r="F329" t="s">
        <v>13</v>
      </c>
      <c r="G329" t="s">
        <v>13</v>
      </c>
      <c r="H329" t="s">
        <v>13</v>
      </c>
      <c r="I329" t="s">
        <v>13</v>
      </c>
      <c r="J329" t="s">
        <v>13</v>
      </c>
      <c r="K329" t="s">
        <v>13</v>
      </c>
      <c r="L329">
        <v>10</v>
      </c>
      <c r="Q329">
        <v>0.193049</v>
      </c>
    </row>
    <row r="330" spans="1:17" x14ac:dyDescent="0.3">
      <c r="A330" t="s">
        <v>54</v>
      </c>
      <c r="B330" t="s">
        <v>15</v>
      </c>
      <c r="C330" t="s">
        <v>13</v>
      </c>
      <c r="D330" t="s">
        <v>22</v>
      </c>
      <c r="F330" t="s">
        <v>13</v>
      </c>
      <c r="G330" t="s">
        <v>13</v>
      </c>
      <c r="H330" t="s">
        <v>13</v>
      </c>
      <c r="I330" t="s">
        <v>13</v>
      </c>
      <c r="J330" t="s">
        <v>13</v>
      </c>
      <c r="K330" t="s">
        <v>13</v>
      </c>
      <c r="L330">
        <v>11</v>
      </c>
      <c r="Q330">
        <v>0.16161400000000001</v>
      </c>
    </row>
    <row r="331" spans="1:17" x14ac:dyDescent="0.3">
      <c r="A331" t="s">
        <v>54</v>
      </c>
      <c r="B331" t="s">
        <v>15</v>
      </c>
      <c r="C331" t="s">
        <v>13</v>
      </c>
      <c r="D331" t="s">
        <v>22</v>
      </c>
      <c r="F331" t="s">
        <v>13</v>
      </c>
      <c r="G331" t="s">
        <v>13</v>
      </c>
      <c r="H331" t="s">
        <v>13</v>
      </c>
      <c r="I331" t="s">
        <v>13</v>
      </c>
      <c r="J331" t="s">
        <v>13</v>
      </c>
      <c r="K331" t="s">
        <v>13</v>
      </c>
      <c r="L331">
        <v>12</v>
      </c>
      <c r="Q331">
        <v>0.138596</v>
      </c>
    </row>
    <row r="332" spans="1:17" x14ac:dyDescent="0.3">
      <c r="A332" t="s">
        <v>54</v>
      </c>
      <c r="B332" t="s">
        <v>15</v>
      </c>
      <c r="C332" t="s">
        <v>13</v>
      </c>
      <c r="D332" t="s">
        <v>22</v>
      </c>
      <c r="F332" t="s">
        <v>13</v>
      </c>
      <c r="G332" t="s">
        <v>13</v>
      </c>
      <c r="H332" t="s">
        <v>13</v>
      </c>
      <c r="I332" t="s">
        <v>13</v>
      </c>
      <c r="J332" t="s">
        <v>13</v>
      </c>
      <c r="K332" t="s">
        <v>13</v>
      </c>
      <c r="L332">
        <v>13</v>
      </c>
      <c r="Q332">
        <v>0.125884</v>
      </c>
    </row>
    <row r="333" spans="1:17" x14ac:dyDescent="0.3">
      <c r="A333" t="s">
        <v>54</v>
      </c>
      <c r="B333" t="s">
        <v>15</v>
      </c>
      <c r="C333" t="s">
        <v>13</v>
      </c>
      <c r="D333" t="s">
        <v>22</v>
      </c>
      <c r="F333" t="s">
        <v>13</v>
      </c>
      <c r="G333" t="s">
        <v>13</v>
      </c>
      <c r="H333" t="s">
        <v>13</v>
      </c>
      <c r="I333" t="s">
        <v>13</v>
      </c>
      <c r="J333" t="s">
        <v>13</v>
      </c>
      <c r="K333" t="s">
        <v>13</v>
      </c>
      <c r="L333">
        <v>14</v>
      </c>
      <c r="Q333">
        <v>0.115865</v>
      </c>
    </row>
    <row r="334" spans="1:17" x14ac:dyDescent="0.3">
      <c r="A334" t="s">
        <v>54</v>
      </c>
      <c r="B334" t="s">
        <v>15</v>
      </c>
      <c r="C334" t="s">
        <v>13</v>
      </c>
      <c r="D334" t="s">
        <v>22</v>
      </c>
      <c r="F334" t="s">
        <v>13</v>
      </c>
      <c r="G334" t="s">
        <v>13</v>
      </c>
      <c r="H334" t="s">
        <v>13</v>
      </c>
      <c r="I334" t="s">
        <v>13</v>
      </c>
      <c r="J334" t="s">
        <v>13</v>
      </c>
      <c r="K334" t="s">
        <v>13</v>
      </c>
      <c r="L334">
        <v>15</v>
      </c>
      <c r="Q334">
        <v>0.107811</v>
      </c>
    </row>
    <row r="335" spans="1:17" x14ac:dyDescent="0.3">
      <c r="A335" t="s">
        <v>54</v>
      </c>
      <c r="B335" t="s">
        <v>15</v>
      </c>
      <c r="C335" t="s">
        <v>13</v>
      </c>
      <c r="D335" t="s">
        <v>22</v>
      </c>
      <c r="F335" t="s">
        <v>13</v>
      </c>
      <c r="G335" t="s">
        <v>13</v>
      </c>
      <c r="H335" t="s">
        <v>13</v>
      </c>
      <c r="I335" t="s">
        <v>13</v>
      </c>
      <c r="J335" t="s">
        <v>13</v>
      </c>
      <c r="K335" t="s">
        <v>13</v>
      </c>
      <c r="L335">
        <v>16</v>
      </c>
      <c r="Q335">
        <v>0.106476</v>
      </c>
    </row>
    <row r="336" spans="1:17" x14ac:dyDescent="0.3">
      <c r="A336" t="s">
        <v>54</v>
      </c>
      <c r="B336" t="s">
        <v>15</v>
      </c>
      <c r="C336" t="s">
        <v>13</v>
      </c>
      <c r="D336" t="s">
        <v>22</v>
      </c>
      <c r="F336" t="s">
        <v>13</v>
      </c>
      <c r="G336" t="s">
        <v>13</v>
      </c>
      <c r="H336" t="s">
        <v>13</v>
      </c>
      <c r="I336" t="s">
        <v>13</v>
      </c>
      <c r="J336" t="s">
        <v>13</v>
      </c>
      <c r="K336" t="s">
        <v>13</v>
      </c>
      <c r="L336">
        <v>17</v>
      </c>
      <c r="Q336">
        <v>0.103326</v>
      </c>
    </row>
    <row r="337" spans="1:17" x14ac:dyDescent="0.3">
      <c r="A337" t="s">
        <v>54</v>
      </c>
      <c r="B337" t="s">
        <v>15</v>
      </c>
      <c r="C337" t="s">
        <v>13</v>
      </c>
      <c r="D337" t="s">
        <v>22</v>
      </c>
      <c r="F337" t="s">
        <v>13</v>
      </c>
      <c r="G337" t="s">
        <v>13</v>
      </c>
      <c r="H337" t="s">
        <v>13</v>
      </c>
      <c r="I337" t="s">
        <v>13</v>
      </c>
      <c r="J337" t="s">
        <v>13</v>
      </c>
      <c r="K337" t="s">
        <v>13</v>
      </c>
      <c r="L337">
        <v>18</v>
      </c>
      <c r="Q337">
        <v>9.8218E-2</v>
      </c>
    </row>
    <row r="338" spans="1:17" x14ac:dyDescent="0.3">
      <c r="A338" t="s">
        <v>54</v>
      </c>
      <c r="B338" t="s">
        <v>15</v>
      </c>
      <c r="C338" t="s">
        <v>13</v>
      </c>
      <c r="D338" t="s">
        <v>22</v>
      </c>
      <c r="F338" t="s">
        <v>13</v>
      </c>
      <c r="G338" t="s">
        <v>13</v>
      </c>
      <c r="H338" t="s">
        <v>13</v>
      </c>
      <c r="I338" t="s">
        <v>13</v>
      </c>
      <c r="J338" t="s">
        <v>13</v>
      </c>
      <c r="K338" t="s">
        <v>13</v>
      </c>
      <c r="L338">
        <v>19</v>
      </c>
      <c r="Q338">
        <v>9.6795999999999993E-2</v>
      </c>
    </row>
    <row r="339" spans="1:17" x14ac:dyDescent="0.3">
      <c r="A339" t="s">
        <v>54</v>
      </c>
      <c r="B339" t="s">
        <v>15</v>
      </c>
      <c r="C339" t="s">
        <v>13</v>
      </c>
      <c r="D339" t="s">
        <v>22</v>
      </c>
      <c r="F339" t="s">
        <v>13</v>
      </c>
      <c r="G339" t="s">
        <v>13</v>
      </c>
      <c r="H339" t="s">
        <v>13</v>
      </c>
      <c r="I339" t="s">
        <v>13</v>
      </c>
      <c r="J339" t="s">
        <v>13</v>
      </c>
      <c r="K339" t="s">
        <v>13</v>
      </c>
      <c r="L339">
        <v>20</v>
      </c>
      <c r="Q339">
        <v>9.7112000000000004E-2</v>
      </c>
    </row>
    <row r="340" spans="1:17" x14ac:dyDescent="0.3">
      <c r="A340" t="s">
        <v>54</v>
      </c>
      <c r="B340" t="s">
        <v>15</v>
      </c>
      <c r="C340" t="s">
        <v>13</v>
      </c>
      <c r="D340" t="s">
        <v>22</v>
      </c>
      <c r="F340" t="s">
        <v>13</v>
      </c>
      <c r="G340" t="s">
        <v>13</v>
      </c>
      <c r="H340" t="s">
        <v>13</v>
      </c>
      <c r="I340" t="s">
        <v>13</v>
      </c>
      <c r="J340" t="s">
        <v>13</v>
      </c>
      <c r="K340" t="s">
        <v>13</v>
      </c>
      <c r="L340">
        <v>21</v>
      </c>
      <c r="Q340">
        <v>9.4645000000000007E-2</v>
      </c>
    </row>
    <row r="341" spans="1:17" x14ac:dyDescent="0.3">
      <c r="A341" t="s">
        <v>54</v>
      </c>
      <c r="B341" t="s">
        <v>15</v>
      </c>
      <c r="C341" t="s">
        <v>13</v>
      </c>
      <c r="D341" t="s">
        <v>22</v>
      </c>
      <c r="F341" t="s">
        <v>13</v>
      </c>
      <c r="G341" t="s">
        <v>13</v>
      </c>
      <c r="H341" t="s">
        <v>13</v>
      </c>
      <c r="I341" t="s">
        <v>13</v>
      </c>
      <c r="J341" t="s">
        <v>13</v>
      </c>
      <c r="K341" t="s">
        <v>13</v>
      </c>
      <c r="L341">
        <v>22</v>
      </c>
      <c r="Q341">
        <v>9.1717999999999994E-2</v>
      </c>
    </row>
    <row r="342" spans="1:17" x14ac:dyDescent="0.3">
      <c r="A342" t="s">
        <v>54</v>
      </c>
      <c r="B342" t="s">
        <v>15</v>
      </c>
      <c r="C342" t="s">
        <v>13</v>
      </c>
      <c r="D342" t="s">
        <v>22</v>
      </c>
      <c r="F342" t="s">
        <v>13</v>
      </c>
      <c r="G342" t="s">
        <v>13</v>
      </c>
      <c r="H342" t="s">
        <v>13</v>
      </c>
      <c r="I342" t="s">
        <v>13</v>
      </c>
      <c r="J342" t="s">
        <v>13</v>
      </c>
      <c r="K342" t="s">
        <v>13</v>
      </c>
      <c r="L342">
        <v>23</v>
      </c>
      <c r="Q342">
        <v>9.2865000000000003E-2</v>
      </c>
    </row>
    <row r="343" spans="1:17" x14ac:dyDescent="0.3">
      <c r="A343" t="s">
        <v>54</v>
      </c>
      <c r="B343" t="s">
        <v>15</v>
      </c>
      <c r="C343" t="s">
        <v>13</v>
      </c>
      <c r="D343" t="s">
        <v>22</v>
      </c>
      <c r="F343" t="s">
        <v>13</v>
      </c>
      <c r="G343" t="s">
        <v>13</v>
      </c>
      <c r="H343" t="s">
        <v>13</v>
      </c>
      <c r="I343" t="s">
        <v>13</v>
      </c>
      <c r="J343" t="s">
        <v>13</v>
      </c>
      <c r="K343" t="s">
        <v>13</v>
      </c>
      <c r="L343">
        <v>24</v>
      </c>
      <c r="Q343">
        <v>9.1491000000000003E-2</v>
      </c>
    </row>
    <row r="344" spans="1:17" x14ac:dyDescent="0.3">
      <c r="A344" t="s">
        <v>54</v>
      </c>
      <c r="B344" t="s">
        <v>15</v>
      </c>
      <c r="C344" t="s">
        <v>13</v>
      </c>
      <c r="D344" t="s">
        <v>22</v>
      </c>
      <c r="F344" t="s">
        <v>13</v>
      </c>
      <c r="G344" t="s">
        <v>13</v>
      </c>
      <c r="H344" t="s">
        <v>13</v>
      </c>
      <c r="I344" t="s">
        <v>13</v>
      </c>
      <c r="J344" t="s">
        <v>13</v>
      </c>
      <c r="K344" t="s">
        <v>13</v>
      </c>
      <c r="L344">
        <v>25</v>
      </c>
      <c r="Q344">
        <v>9.1202000000000005E-2</v>
      </c>
    </row>
    <row r="345" spans="1:17" x14ac:dyDescent="0.3">
      <c r="A345" t="s">
        <v>54</v>
      </c>
      <c r="B345" t="s">
        <v>15</v>
      </c>
      <c r="C345" t="s">
        <v>13</v>
      </c>
      <c r="D345" t="s">
        <v>22</v>
      </c>
      <c r="F345" t="s">
        <v>13</v>
      </c>
      <c r="G345" t="s">
        <v>13</v>
      </c>
      <c r="H345" t="s">
        <v>13</v>
      </c>
      <c r="I345" t="s">
        <v>13</v>
      </c>
      <c r="J345" t="s">
        <v>13</v>
      </c>
      <c r="K345" t="s">
        <v>13</v>
      </c>
      <c r="L345">
        <v>26</v>
      </c>
      <c r="Q345">
        <v>9.0586E-2</v>
      </c>
    </row>
    <row r="346" spans="1:17" x14ac:dyDescent="0.3">
      <c r="A346" t="s">
        <v>54</v>
      </c>
      <c r="B346" t="s">
        <v>15</v>
      </c>
      <c r="C346" t="s">
        <v>13</v>
      </c>
      <c r="D346" t="s">
        <v>22</v>
      </c>
      <c r="F346" t="s">
        <v>13</v>
      </c>
      <c r="G346" t="s">
        <v>13</v>
      </c>
      <c r="H346" t="s">
        <v>13</v>
      </c>
      <c r="I346" t="s">
        <v>13</v>
      </c>
      <c r="J346" t="s">
        <v>13</v>
      </c>
      <c r="K346" t="s">
        <v>13</v>
      </c>
      <c r="L346">
        <v>27</v>
      </c>
      <c r="Q346">
        <v>8.8693999999999995E-2</v>
      </c>
    </row>
    <row r="347" spans="1:17" x14ac:dyDescent="0.3">
      <c r="A347" t="s">
        <v>54</v>
      </c>
      <c r="B347" t="s">
        <v>15</v>
      </c>
      <c r="C347" t="s">
        <v>13</v>
      </c>
      <c r="D347" t="s">
        <v>22</v>
      </c>
      <c r="F347" t="s">
        <v>13</v>
      </c>
      <c r="G347" t="s">
        <v>13</v>
      </c>
      <c r="H347" t="s">
        <v>13</v>
      </c>
      <c r="I347" t="s">
        <v>13</v>
      </c>
      <c r="J347" t="s">
        <v>13</v>
      </c>
      <c r="K347" t="s">
        <v>13</v>
      </c>
      <c r="L347">
        <v>28</v>
      </c>
      <c r="Q347">
        <v>8.8925000000000004E-2</v>
      </c>
    </row>
    <row r="348" spans="1:17" x14ac:dyDescent="0.3">
      <c r="A348" t="s">
        <v>54</v>
      </c>
      <c r="B348" t="s">
        <v>15</v>
      </c>
      <c r="C348" t="s">
        <v>13</v>
      </c>
      <c r="D348" t="s">
        <v>22</v>
      </c>
      <c r="F348" t="s">
        <v>13</v>
      </c>
      <c r="G348" t="s">
        <v>13</v>
      </c>
      <c r="H348" t="s">
        <v>13</v>
      </c>
      <c r="I348" t="s">
        <v>13</v>
      </c>
      <c r="J348" t="s">
        <v>13</v>
      </c>
      <c r="K348" t="s">
        <v>13</v>
      </c>
      <c r="L348">
        <v>29</v>
      </c>
      <c r="Q348">
        <v>8.8544999999999999E-2</v>
      </c>
    </row>
    <row r="349" spans="1:17" x14ac:dyDescent="0.3">
      <c r="A349" t="s">
        <v>54</v>
      </c>
      <c r="B349" t="s">
        <v>23</v>
      </c>
      <c r="C349" t="s">
        <v>13</v>
      </c>
      <c r="D349" t="s">
        <v>22</v>
      </c>
      <c r="F349" t="s">
        <v>13</v>
      </c>
      <c r="G349" t="s">
        <v>13</v>
      </c>
      <c r="H349" t="s">
        <v>13</v>
      </c>
      <c r="I349" t="s">
        <v>13</v>
      </c>
      <c r="J349" t="s">
        <v>13</v>
      </c>
      <c r="K349" t="s">
        <v>13</v>
      </c>
      <c r="L349">
        <v>30</v>
      </c>
      <c r="Q349">
        <v>0.108471</v>
      </c>
    </row>
    <row r="350" spans="1:17" x14ac:dyDescent="0.3">
      <c r="A350" t="s">
        <v>54</v>
      </c>
      <c r="B350" t="s">
        <v>23</v>
      </c>
      <c r="C350" t="s">
        <v>13</v>
      </c>
      <c r="D350" t="s">
        <v>22</v>
      </c>
      <c r="F350" t="s">
        <v>13</v>
      </c>
      <c r="G350" t="s">
        <v>13</v>
      </c>
      <c r="H350" t="s">
        <v>13</v>
      </c>
      <c r="I350" t="s">
        <v>13</v>
      </c>
      <c r="J350" t="s">
        <v>13</v>
      </c>
      <c r="K350" t="s">
        <v>13</v>
      </c>
      <c r="L350">
        <v>31</v>
      </c>
      <c r="Q350">
        <v>0.105603</v>
      </c>
    </row>
    <row r="351" spans="1:17" x14ac:dyDescent="0.3">
      <c r="A351" t="s">
        <v>54</v>
      </c>
      <c r="B351" t="s">
        <v>23</v>
      </c>
      <c r="C351" t="s">
        <v>13</v>
      </c>
      <c r="D351" t="s">
        <v>22</v>
      </c>
      <c r="F351" t="s">
        <v>13</v>
      </c>
      <c r="G351" t="s">
        <v>13</v>
      </c>
      <c r="H351" t="s">
        <v>13</v>
      </c>
      <c r="I351" t="s">
        <v>13</v>
      </c>
      <c r="J351" t="s">
        <v>13</v>
      </c>
      <c r="K351" t="s">
        <v>13</v>
      </c>
      <c r="L351">
        <v>32</v>
      </c>
      <c r="Q351">
        <v>0.107847</v>
      </c>
    </row>
    <row r="352" spans="1:17" x14ac:dyDescent="0.3">
      <c r="A352" t="s">
        <v>54</v>
      </c>
      <c r="B352" t="s">
        <v>23</v>
      </c>
      <c r="C352" t="s">
        <v>13</v>
      </c>
      <c r="D352" t="s">
        <v>22</v>
      </c>
      <c r="F352" t="s">
        <v>13</v>
      </c>
      <c r="G352" t="s">
        <v>13</v>
      </c>
      <c r="H352" t="s">
        <v>13</v>
      </c>
      <c r="I352" t="s">
        <v>13</v>
      </c>
      <c r="J352" t="s">
        <v>13</v>
      </c>
      <c r="K352" t="s">
        <v>13</v>
      </c>
      <c r="L352">
        <v>33</v>
      </c>
      <c r="Q352">
        <v>0.10478700000000001</v>
      </c>
    </row>
    <row r="353" spans="1:17" x14ac:dyDescent="0.3">
      <c r="A353" t="s">
        <v>54</v>
      </c>
      <c r="B353" t="s">
        <v>23</v>
      </c>
      <c r="C353" t="s">
        <v>13</v>
      </c>
      <c r="D353" t="s">
        <v>22</v>
      </c>
      <c r="F353" t="s">
        <v>13</v>
      </c>
      <c r="G353" t="s">
        <v>13</v>
      </c>
      <c r="H353" t="s">
        <v>13</v>
      </c>
      <c r="I353" t="s">
        <v>13</v>
      </c>
      <c r="J353" t="s">
        <v>13</v>
      </c>
      <c r="K353" t="s">
        <v>13</v>
      </c>
      <c r="L353">
        <v>34</v>
      </c>
      <c r="Q353">
        <v>0.106658</v>
      </c>
    </row>
    <row r="354" spans="1:17" x14ac:dyDescent="0.3">
      <c r="A354" t="s">
        <v>54</v>
      </c>
      <c r="B354" t="s">
        <v>23</v>
      </c>
      <c r="C354" t="s">
        <v>13</v>
      </c>
      <c r="D354" t="s">
        <v>22</v>
      </c>
      <c r="F354" t="s">
        <v>13</v>
      </c>
      <c r="G354" t="s">
        <v>13</v>
      </c>
      <c r="H354" t="s">
        <v>13</v>
      </c>
      <c r="I354" t="s">
        <v>13</v>
      </c>
      <c r="J354" t="s">
        <v>13</v>
      </c>
      <c r="K354" t="s">
        <v>13</v>
      </c>
      <c r="L354">
        <v>35</v>
      </c>
      <c r="Q354">
        <v>0.10585799999999999</v>
      </c>
    </row>
    <row r="355" spans="1:17" x14ac:dyDescent="0.3">
      <c r="A355" t="s">
        <v>54</v>
      </c>
      <c r="B355" t="s">
        <v>23</v>
      </c>
      <c r="C355" t="s">
        <v>13</v>
      </c>
      <c r="D355" t="s">
        <v>22</v>
      </c>
      <c r="F355" t="s">
        <v>13</v>
      </c>
      <c r="G355" t="s">
        <v>13</v>
      </c>
      <c r="H355" t="s">
        <v>13</v>
      </c>
      <c r="I355" t="s">
        <v>13</v>
      </c>
      <c r="J355" t="s">
        <v>13</v>
      </c>
      <c r="K355" t="s">
        <v>13</v>
      </c>
      <c r="L355">
        <v>36</v>
      </c>
      <c r="Q355">
        <v>0.107431</v>
      </c>
    </row>
    <row r="356" spans="1:17" x14ac:dyDescent="0.3">
      <c r="A356" t="s">
        <v>54</v>
      </c>
      <c r="B356" t="s">
        <v>23</v>
      </c>
      <c r="C356" t="s">
        <v>13</v>
      </c>
      <c r="D356" t="s">
        <v>22</v>
      </c>
      <c r="F356" t="s">
        <v>13</v>
      </c>
      <c r="G356" t="s">
        <v>13</v>
      </c>
      <c r="H356" t="s">
        <v>13</v>
      </c>
      <c r="I356" t="s">
        <v>13</v>
      </c>
      <c r="J356" t="s">
        <v>13</v>
      </c>
      <c r="K356" t="s">
        <v>13</v>
      </c>
      <c r="L356">
        <v>37</v>
      </c>
      <c r="Q356">
        <v>0.10523299999999999</v>
      </c>
    </row>
    <row r="357" spans="1:17" x14ac:dyDescent="0.3">
      <c r="A357" t="s">
        <v>54</v>
      </c>
      <c r="B357" t="s">
        <v>23</v>
      </c>
      <c r="C357" t="s">
        <v>13</v>
      </c>
      <c r="D357" t="s">
        <v>22</v>
      </c>
      <c r="F357" t="s">
        <v>13</v>
      </c>
      <c r="G357" t="s">
        <v>13</v>
      </c>
      <c r="H357" t="s">
        <v>13</v>
      </c>
      <c r="I357" t="s">
        <v>13</v>
      </c>
      <c r="J357" t="s">
        <v>13</v>
      </c>
      <c r="K357" t="s">
        <v>13</v>
      </c>
      <c r="L357">
        <v>38</v>
      </c>
      <c r="Q357">
        <v>0.10420699999999999</v>
      </c>
    </row>
    <row r="358" spans="1:17" x14ac:dyDescent="0.3">
      <c r="A358" t="s">
        <v>54</v>
      </c>
      <c r="B358" t="s">
        <v>23</v>
      </c>
      <c r="C358" t="s">
        <v>13</v>
      </c>
      <c r="D358" t="s">
        <v>22</v>
      </c>
      <c r="F358" t="s">
        <v>13</v>
      </c>
      <c r="G358" t="s">
        <v>13</v>
      </c>
      <c r="H358" t="s">
        <v>13</v>
      </c>
      <c r="I358" t="s">
        <v>13</v>
      </c>
      <c r="J358" t="s">
        <v>13</v>
      </c>
      <c r="K358" t="s">
        <v>13</v>
      </c>
      <c r="L358">
        <v>39</v>
      </c>
      <c r="Q358">
        <v>0.101274</v>
      </c>
    </row>
    <row r="359" spans="1:17" x14ac:dyDescent="0.3">
      <c r="A359" t="s">
        <v>54</v>
      </c>
      <c r="B359" t="s">
        <v>23</v>
      </c>
      <c r="C359" t="s">
        <v>13</v>
      </c>
      <c r="D359" t="s">
        <v>22</v>
      </c>
      <c r="F359" t="s">
        <v>13</v>
      </c>
      <c r="G359" t="s">
        <v>13</v>
      </c>
      <c r="H359" t="s">
        <v>13</v>
      </c>
      <c r="I359" t="s">
        <v>13</v>
      </c>
      <c r="J359" t="s">
        <v>13</v>
      </c>
      <c r="K359" t="s">
        <v>13</v>
      </c>
      <c r="L359">
        <v>40</v>
      </c>
      <c r="Q359">
        <v>0.10499699999999999</v>
      </c>
    </row>
    <row r="360" spans="1:17" x14ac:dyDescent="0.3">
      <c r="A360" t="s">
        <v>54</v>
      </c>
      <c r="B360" t="s">
        <v>23</v>
      </c>
      <c r="C360" t="s">
        <v>13</v>
      </c>
      <c r="D360" t="s">
        <v>22</v>
      </c>
      <c r="F360" t="s">
        <v>13</v>
      </c>
      <c r="G360" t="s">
        <v>13</v>
      </c>
      <c r="H360" t="s">
        <v>13</v>
      </c>
      <c r="I360" t="s">
        <v>13</v>
      </c>
      <c r="J360" t="s">
        <v>13</v>
      </c>
      <c r="K360" t="s">
        <v>13</v>
      </c>
      <c r="L360">
        <v>41</v>
      </c>
      <c r="Q360">
        <v>0.103989</v>
      </c>
    </row>
    <row r="361" spans="1:17" x14ac:dyDescent="0.3">
      <c r="A361" t="s">
        <v>54</v>
      </c>
      <c r="B361" t="s">
        <v>23</v>
      </c>
      <c r="C361" t="s">
        <v>13</v>
      </c>
      <c r="D361" t="s">
        <v>22</v>
      </c>
      <c r="F361" t="s">
        <v>13</v>
      </c>
      <c r="G361" t="s">
        <v>13</v>
      </c>
      <c r="H361" t="s">
        <v>13</v>
      </c>
      <c r="I361" t="s">
        <v>13</v>
      </c>
      <c r="J361" t="s">
        <v>13</v>
      </c>
      <c r="K361" t="s">
        <v>13</v>
      </c>
      <c r="L361">
        <v>42</v>
      </c>
      <c r="Q361">
        <v>0.105531</v>
      </c>
    </row>
    <row r="362" spans="1:17" x14ac:dyDescent="0.3">
      <c r="A362" t="s">
        <v>54</v>
      </c>
      <c r="B362" t="s">
        <v>23</v>
      </c>
      <c r="C362" t="s">
        <v>13</v>
      </c>
      <c r="D362" t="s">
        <v>22</v>
      </c>
      <c r="F362" t="s">
        <v>13</v>
      </c>
      <c r="G362" t="s">
        <v>13</v>
      </c>
      <c r="H362" t="s">
        <v>13</v>
      </c>
      <c r="I362" t="s">
        <v>13</v>
      </c>
      <c r="J362" t="s">
        <v>13</v>
      </c>
      <c r="K362" t="s">
        <v>13</v>
      </c>
      <c r="L362">
        <v>43</v>
      </c>
      <c r="Q362">
        <v>0.10736999999999999</v>
      </c>
    </row>
    <row r="363" spans="1:17" x14ac:dyDescent="0.3">
      <c r="A363" t="s">
        <v>54</v>
      </c>
      <c r="B363" t="s">
        <v>23</v>
      </c>
      <c r="C363" t="s">
        <v>13</v>
      </c>
      <c r="D363" t="s">
        <v>22</v>
      </c>
      <c r="F363" t="s">
        <v>13</v>
      </c>
      <c r="G363" t="s">
        <v>13</v>
      </c>
      <c r="H363" t="s">
        <v>13</v>
      </c>
      <c r="I363" t="s">
        <v>13</v>
      </c>
      <c r="J363" t="s">
        <v>13</v>
      </c>
      <c r="K363" t="s">
        <v>13</v>
      </c>
      <c r="L363">
        <v>44</v>
      </c>
      <c r="Q363">
        <v>0.106545</v>
      </c>
    </row>
    <row r="364" spans="1:17" x14ac:dyDescent="0.3">
      <c r="A364" t="s">
        <v>54</v>
      </c>
      <c r="B364" t="s">
        <v>23</v>
      </c>
      <c r="C364" t="s">
        <v>13</v>
      </c>
      <c r="D364" t="s">
        <v>22</v>
      </c>
      <c r="F364" t="s">
        <v>13</v>
      </c>
      <c r="G364" t="s">
        <v>13</v>
      </c>
      <c r="H364" t="s">
        <v>13</v>
      </c>
      <c r="I364" t="s">
        <v>13</v>
      </c>
      <c r="J364" t="s">
        <v>13</v>
      </c>
      <c r="K364" t="s">
        <v>13</v>
      </c>
      <c r="L364">
        <v>45</v>
      </c>
      <c r="Q364">
        <v>0.101283</v>
      </c>
    </row>
    <row r="365" spans="1:17" x14ac:dyDescent="0.3">
      <c r="A365" t="s">
        <v>54</v>
      </c>
      <c r="B365" t="s">
        <v>23</v>
      </c>
      <c r="C365" t="s">
        <v>13</v>
      </c>
      <c r="D365" t="s">
        <v>22</v>
      </c>
      <c r="F365" t="s">
        <v>13</v>
      </c>
      <c r="G365" t="s">
        <v>13</v>
      </c>
      <c r="H365" t="s">
        <v>13</v>
      </c>
      <c r="I365" t="s">
        <v>13</v>
      </c>
      <c r="J365" t="s">
        <v>13</v>
      </c>
      <c r="K365" t="s">
        <v>13</v>
      </c>
      <c r="L365">
        <v>46</v>
      </c>
      <c r="Q365">
        <v>0.104667</v>
      </c>
    </row>
    <row r="366" spans="1:17" x14ac:dyDescent="0.3">
      <c r="A366" t="s">
        <v>54</v>
      </c>
      <c r="B366" t="s">
        <v>23</v>
      </c>
      <c r="C366" t="s">
        <v>13</v>
      </c>
      <c r="D366" t="s">
        <v>22</v>
      </c>
      <c r="F366" t="s">
        <v>13</v>
      </c>
      <c r="G366" t="s">
        <v>13</v>
      </c>
      <c r="H366" t="s">
        <v>13</v>
      </c>
      <c r="I366" t="s">
        <v>13</v>
      </c>
      <c r="J366" t="s">
        <v>13</v>
      </c>
      <c r="K366" t="s">
        <v>13</v>
      </c>
      <c r="L366">
        <v>47</v>
      </c>
      <c r="Q366">
        <v>0.105507</v>
      </c>
    </row>
    <row r="367" spans="1:17" x14ac:dyDescent="0.3">
      <c r="A367" t="s">
        <v>54</v>
      </c>
      <c r="B367" t="s">
        <v>23</v>
      </c>
      <c r="C367" t="s">
        <v>13</v>
      </c>
      <c r="D367" t="s">
        <v>22</v>
      </c>
      <c r="F367" t="s">
        <v>13</v>
      </c>
      <c r="G367" t="s">
        <v>13</v>
      </c>
      <c r="H367" t="s">
        <v>13</v>
      </c>
      <c r="I367" t="s">
        <v>13</v>
      </c>
      <c r="J367" t="s">
        <v>13</v>
      </c>
      <c r="K367" t="s">
        <v>13</v>
      </c>
      <c r="L367">
        <v>48</v>
      </c>
      <c r="Q367">
        <v>0.10402699999999999</v>
      </c>
    </row>
    <row r="368" spans="1:17" x14ac:dyDescent="0.3">
      <c r="A368" t="s">
        <v>54</v>
      </c>
      <c r="B368" t="s">
        <v>23</v>
      </c>
      <c r="C368" t="s">
        <v>13</v>
      </c>
      <c r="D368" t="s">
        <v>22</v>
      </c>
      <c r="F368" t="s">
        <v>13</v>
      </c>
      <c r="G368" t="s">
        <v>13</v>
      </c>
      <c r="H368" t="s">
        <v>13</v>
      </c>
      <c r="I368" t="s">
        <v>13</v>
      </c>
      <c r="J368" t="s">
        <v>13</v>
      </c>
      <c r="K368" t="s">
        <v>13</v>
      </c>
      <c r="L368">
        <v>49</v>
      </c>
      <c r="Q368">
        <v>0.103106</v>
      </c>
    </row>
    <row r="369" spans="1:17" x14ac:dyDescent="0.3">
      <c r="A369" t="s">
        <v>54</v>
      </c>
      <c r="B369" t="s">
        <v>23</v>
      </c>
      <c r="C369" t="s">
        <v>13</v>
      </c>
      <c r="D369" t="s">
        <v>22</v>
      </c>
      <c r="F369" t="s">
        <v>13</v>
      </c>
      <c r="G369" t="s">
        <v>13</v>
      </c>
      <c r="H369" t="s">
        <v>13</v>
      </c>
      <c r="I369" t="s">
        <v>13</v>
      </c>
      <c r="J369" t="s">
        <v>13</v>
      </c>
      <c r="K369" t="s">
        <v>13</v>
      </c>
      <c r="L369">
        <v>50</v>
      </c>
      <c r="Q369">
        <v>0.103283</v>
      </c>
    </row>
    <row r="370" spans="1:17" x14ac:dyDescent="0.3">
      <c r="A370" t="s">
        <v>54</v>
      </c>
      <c r="B370" t="s">
        <v>23</v>
      </c>
      <c r="C370" t="s">
        <v>13</v>
      </c>
      <c r="D370" t="s">
        <v>22</v>
      </c>
      <c r="F370" t="s">
        <v>13</v>
      </c>
      <c r="G370" t="s">
        <v>13</v>
      </c>
      <c r="H370" t="s">
        <v>13</v>
      </c>
      <c r="I370" t="s">
        <v>13</v>
      </c>
      <c r="J370" t="s">
        <v>13</v>
      </c>
      <c r="K370" t="s">
        <v>13</v>
      </c>
      <c r="L370">
        <v>51</v>
      </c>
      <c r="Q370">
        <v>0.104113</v>
      </c>
    </row>
    <row r="371" spans="1:17" x14ac:dyDescent="0.3">
      <c r="A371" t="s">
        <v>54</v>
      </c>
      <c r="B371" t="s">
        <v>23</v>
      </c>
      <c r="C371" t="s">
        <v>13</v>
      </c>
      <c r="D371" t="s">
        <v>22</v>
      </c>
      <c r="F371" t="s">
        <v>13</v>
      </c>
      <c r="G371" t="s">
        <v>13</v>
      </c>
      <c r="H371" t="s">
        <v>13</v>
      </c>
      <c r="I371" t="s">
        <v>13</v>
      </c>
      <c r="J371" t="s">
        <v>13</v>
      </c>
      <c r="K371" t="s">
        <v>13</v>
      </c>
      <c r="L371">
        <v>52</v>
      </c>
      <c r="Q371">
        <v>0.10435700000000001</v>
      </c>
    </row>
    <row r="372" spans="1:17" x14ac:dyDescent="0.3">
      <c r="A372" t="s">
        <v>54</v>
      </c>
      <c r="B372" t="s">
        <v>23</v>
      </c>
      <c r="C372" t="s">
        <v>13</v>
      </c>
      <c r="D372" t="s">
        <v>22</v>
      </c>
      <c r="F372" t="s">
        <v>13</v>
      </c>
      <c r="G372" t="s">
        <v>13</v>
      </c>
      <c r="H372" t="s">
        <v>13</v>
      </c>
      <c r="I372" t="s">
        <v>13</v>
      </c>
      <c r="J372" t="s">
        <v>13</v>
      </c>
      <c r="K372" t="s">
        <v>13</v>
      </c>
      <c r="L372">
        <v>53</v>
      </c>
      <c r="Q372">
        <v>0.104036</v>
      </c>
    </row>
    <row r="373" spans="1:17" x14ac:dyDescent="0.3">
      <c r="A373" t="s">
        <v>54</v>
      </c>
      <c r="B373" t="s">
        <v>23</v>
      </c>
      <c r="C373" t="s">
        <v>13</v>
      </c>
      <c r="D373" t="s">
        <v>22</v>
      </c>
      <c r="F373" t="s">
        <v>13</v>
      </c>
      <c r="G373" t="s">
        <v>13</v>
      </c>
      <c r="H373" t="s">
        <v>13</v>
      </c>
      <c r="I373" t="s">
        <v>13</v>
      </c>
      <c r="J373" t="s">
        <v>13</v>
      </c>
      <c r="K373" t="s">
        <v>13</v>
      </c>
      <c r="L373">
        <v>54</v>
      </c>
      <c r="Q373">
        <v>0.101504</v>
      </c>
    </row>
    <row r="374" spans="1:17" x14ac:dyDescent="0.3">
      <c r="A374" t="s">
        <v>54</v>
      </c>
      <c r="B374" t="s">
        <v>23</v>
      </c>
      <c r="C374" t="s">
        <v>13</v>
      </c>
      <c r="D374" t="s">
        <v>22</v>
      </c>
      <c r="F374" t="s">
        <v>13</v>
      </c>
      <c r="G374" t="s">
        <v>13</v>
      </c>
      <c r="H374" t="s">
        <v>13</v>
      </c>
      <c r="I374" t="s">
        <v>13</v>
      </c>
      <c r="J374" t="s">
        <v>13</v>
      </c>
      <c r="K374" t="s">
        <v>13</v>
      </c>
      <c r="L374">
        <v>55</v>
      </c>
      <c r="Q374">
        <v>0.104216</v>
      </c>
    </row>
    <row r="375" spans="1:17" x14ac:dyDescent="0.3">
      <c r="A375" t="s">
        <v>54</v>
      </c>
      <c r="B375" t="s">
        <v>23</v>
      </c>
      <c r="C375" t="s">
        <v>13</v>
      </c>
      <c r="D375" t="s">
        <v>22</v>
      </c>
      <c r="F375" t="s">
        <v>13</v>
      </c>
      <c r="G375" t="s">
        <v>13</v>
      </c>
      <c r="H375" t="s">
        <v>13</v>
      </c>
      <c r="I375" t="s">
        <v>13</v>
      </c>
      <c r="J375" t="s">
        <v>13</v>
      </c>
      <c r="K375" t="s">
        <v>13</v>
      </c>
      <c r="L375">
        <v>56</v>
      </c>
      <c r="Q375">
        <v>0.10369</v>
      </c>
    </row>
    <row r="376" spans="1:17" x14ac:dyDescent="0.3">
      <c r="A376" t="s">
        <v>54</v>
      </c>
      <c r="B376" t="s">
        <v>23</v>
      </c>
      <c r="C376" t="s">
        <v>13</v>
      </c>
      <c r="D376" t="s">
        <v>22</v>
      </c>
      <c r="F376" t="s">
        <v>13</v>
      </c>
      <c r="G376" t="s">
        <v>13</v>
      </c>
      <c r="H376" t="s">
        <v>13</v>
      </c>
      <c r="I376" t="s">
        <v>13</v>
      </c>
      <c r="J376" t="s">
        <v>13</v>
      </c>
      <c r="K376" t="s">
        <v>13</v>
      </c>
      <c r="L376">
        <v>57</v>
      </c>
      <c r="Q376">
        <v>0.104835</v>
      </c>
    </row>
    <row r="377" spans="1:17" x14ac:dyDescent="0.3">
      <c r="A377" t="s">
        <v>54</v>
      </c>
      <c r="B377" t="s">
        <v>23</v>
      </c>
      <c r="C377" t="s">
        <v>13</v>
      </c>
      <c r="D377" t="s">
        <v>22</v>
      </c>
      <c r="F377" t="s">
        <v>13</v>
      </c>
      <c r="G377" t="s">
        <v>13</v>
      </c>
      <c r="H377" t="s">
        <v>13</v>
      </c>
      <c r="I377" t="s">
        <v>13</v>
      </c>
      <c r="J377" t="s">
        <v>13</v>
      </c>
      <c r="K377" t="s">
        <v>13</v>
      </c>
      <c r="L377">
        <v>58</v>
      </c>
      <c r="Q377">
        <v>0.10581400000000001</v>
      </c>
    </row>
    <row r="378" spans="1:17" x14ac:dyDescent="0.3">
      <c r="A378" t="s">
        <v>54</v>
      </c>
      <c r="B378" t="s">
        <v>23</v>
      </c>
      <c r="C378" t="s">
        <v>13</v>
      </c>
      <c r="D378" t="s">
        <v>22</v>
      </c>
      <c r="F378" t="s">
        <v>13</v>
      </c>
      <c r="G378" t="s">
        <v>13</v>
      </c>
      <c r="H378" t="s">
        <v>13</v>
      </c>
      <c r="I378" t="s">
        <v>13</v>
      </c>
      <c r="J378" t="s">
        <v>13</v>
      </c>
      <c r="K378" t="s">
        <v>13</v>
      </c>
      <c r="L378">
        <v>59</v>
      </c>
      <c r="Q378">
        <v>0.104544</v>
      </c>
    </row>
    <row r="379" spans="1:17" x14ac:dyDescent="0.3">
      <c r="A379" t="s">
        <v>54</v>
      </c>
      <c r="B379" t="s">
        <v>23</v>
      </c>
      <c r="C379" t="s">
        <v>13</v>
      </c>
      <c r="D379" t="s">
        <v>22</v>
      </c>
      <c r="F379" t="s">
        <v>13</v>
      </c>
      <c r="G379" t="s">
        <v>13</v>
      </c>
      <c r="H379" t="s">
        <v>13</v>
      </c>
      <c r="I379" t="s">
        <v>13</v>
      </c>
      <c r="J379" t="s">
        <v>13</v>
      </c>
      <c r="K379" t="s">
        <v>13</v>
      </c>
      <c r="L379">
        <v>60</v>
      </c>
      <c r="Q379">
        <v>0.102093</v>
      </c>
    </row>
    <row r="380" spans="1:17" x14ac:dyDescent="0.3">
      <c r="A380" t="s">
        <v>54</v>
      </c>
      <c r="B380" t="s">
        <v>23</v>
      </c>
      <c r="C380" t="s">
        <v>13</v>
      </c>
      <c r="D380" t="s">
        <v>22</v>
      </c>
      <c r="F380" t="s">
        <v>13</v>
      </c>
      <c r="G380" t="s">
        <v>13</v>
      </c>
      <c r="H380" t="s">
        <v>13</v>
      </c>
      <c r="I380" t="s">
        <v>13</v>
      </c>
      <c r="J380" t="s">
        <v>13</v>
      </c>
      <c r="K380" t="s">
        <v>13</v>
      </c>
      <c r="L380">
        <v>61</v>
      </c>
      <c r="Q380">
        <v>0.104479</v>
      </c>
    </row>
    <row r="381" spans="1:17" x14ac:dyDescent="0.3">
      <c r="A381" t="s">
        <v>54</v>
      </c>
      <c r="B381" t="s">
        <v>23</v>
      </c>
      <c r="C381" t="s">
        <v>13</v>
      </c>
      <c r="D381" t="s">
        <v>22</v>
      </c>
      <c r="F381" t="s">
        <v>13</v>
      </c>
      <c r="G381" t="s">
        <v>13</v>
      </c>
      <c r="H381" t="s">
        <v>13</v>
      </c>
      <c r="I381" t="s">
        <v>13</v>
      </c>
      <c r="J381" t="s">
        <v>13</v>
      </c>
      <c r="K381" t="s">
        <v>13</v>
      </c>
      <c r="L381">
        <v>62</v>
      </c>
      <c r="Q381">
        <v>0.105127</v>
      </c>
    </row>
    <row r="382" spans="1:17" x14ac:dyDescent="0.3">
      <c r="A382" t="s">
        <v>54</v>
      </c>
      <c r="B382" t="s">
        <v>23</v>
      </c>
      <c r="C382" t="s">
        <v>13</v>
      </c>
      <c r="D382" t="s">
        <v>22</v>
      </c>
      <c r="F382" t="s">
        <v>13</v>
      </c>
      <c r="G382" t="s">
        <v>13</v>
      </c>
      <c r="H382" t="s">
        <v>13</v>
      </c>
      <c r="I382" t="s">
        <v>13</v>
      </c>
      <c r="J382" t="s">
        <v>13</v>
      </c>
      <c r="K382" t="s">
        <v>13</v>
      </c>
      <c r="L382">
        <v>63</v>
      </c>
      <c r="Q382">
        <v>0.104881</v>
      </c>
    </row>
    <row r="383" spans="1:17" x14ac:dyDescent="0.3">
      <c r="A383" t="s">
        <v>54</v>
      </c>
      <c r="B383" t="s">
        <v>23</v>
      </c>
      <c r="C383" t="s">
        <v>13</v>
      </c>
      <c r="D383" t="s">
        <v>22</v>
      </c>
      <c r="F383" t="s">
        <v>13</v>
      </c>
      <c r="G383" t="s">
        <v>13</v>
      </c>
      <c r="H383" t="s">
        <v>13</v>
      </c>
      <c r="I383" t="s">
        <v>13</v>
      </c>
      <c r="J383" t="s">
        <v>13</v>
      </c>
      <c r="K383" t="s">
        <v>13</v>
      </c>
      <c r="L383">
        <v>64</v>
      </c>
      <c r="Q383">
        <v>0.103323</v>
      </c>
    </row>
    <row r="384" spans="1:17" x14ac:dyDescent="0.3">
      <c r="A384" t="s">
        <v>54</v>
      </c>
      <c r="B384" t="s">
        <v>23</v>
      </c>
      <c r="C384" t="s">
        <v>13</v>
      </c>
      <c r="D384" t="s">
        <v>22</v>
      </c>
      <c r="F384" t="s">
        <v>13</v>
      </c>
      <c r="G384" t="s">
        <v>13</v>
      </c>
      <c r="H384" t="s">
        <v>13</v>
      </c>
      <c r="I384" t="s">
        <v>13</v>
      </c>
      <c r="J384" t="s">
        <v>13</v>
      </c>
      <c r="K384" t="s">
        <v>13</v>
      </c>
      <c r="L384">
        <v>65</v>
      </c>
      <c r="Q384">
        <v>0.10507900000000001</v>
      </c>
    </row>
    <row r="385" spans="1:17" x14ac:dyDescent="0.3">
      <c r="A385" t="s">
        <v>54</v>
      </c>
      <c r="B385" t="s">
        <v>23</v>
      </c>
      <c r="C385" t="s">
        <v>13</v>
      </c>
      <c r="D385" t="s">
        <v>22</v>
      </c>
      <c r="F385" t="s">
        <v>13</v>
      </c>
      <c r="G385" t="s">
        <v>13</v>
      </c>
      <c r="H385" t="s">
        <v>13</v>
      </c>
      <c r="I385" t="s">
        <v>13</v>
      </c>
      <c r="J385" t="s">
        <v>13</v>
      </c>
      <c r="K385" t="s">
        <v>13</v>
      </c>
      <c r="L385">
        <v>66</v>
      </c>
      <c r="Q385">
        <v>0.104076</v>
      </c>
    </row>
    <row r="386" spans="1:17" x14ac:dyDescent="0.3">
      <c r="A386" t="s">
        <v>54</v>
      </c>
      <c r="B386" t="s">
        <v>23</v>
      </c>
      <c r="C386" t="s">
        <v>13</v>
      </c>
      <c r="D386" t="s">
        <v>22</v>
      </c>
      <c r="F386" t="s">
        <v>13</v>
      </c>
      <c r="G386" t="s">
        <v>13</v>
      </c>
      <c r="H386" t="s">
        <v>13</v>
      </c>
      <c r="I386" t="s">
        <v>13</v>
      </c>
      <c r="J386" t="s">
        <v>13</v>
      </c>
      <c r="K386" t="s">
        <v>13</v>
      </c>
      <c r="L386">
        <v>67</v>
      </c>
      <c r="Q386">
        <v>0.10380399999999999</v>
      </c>
    </row>
    <row r="387" spans="1:17" x14ac:dyDescent="0.3">
      <c r="A387" t="s">
        <v>54</v>
      </c>
      <c r="B387" t="s">
        <v>23</v>
      </c>
      <c r="C387" t="s">
        <v>13</v>
      </c>
      <c r="D387" t="s">
        <v>22</v>
      </c>
      <c r="F387" t="s">
        <v>13</v>
      </c>
      <c r="G387" t="s">
        <v>13</v>
      </c>
      <c r="H387" t="s">
        <v>13</v>
      </c>
      <c r="I387" t="s">
        <v>13</v>
      </c>
      <c r="J387" t="s">
        <v>13</v>
      </c>
      <c r="K387" t="s">
        <v>13</v>
      </c>
      <c r="L387">
        <v>68</v>
      </c>
      <c r="Q387">
        <v>0.105521</v>
      </c>
    </row>
    <row r="388" spans="1:17" x14ac:dyDescent="0.3">
      <c r="A388" t="s">
        <v>54</v>
      </c>
      <c r="B388" t="s">
        <v>23</v>
      </c>
      <c r="C388" t="s">
        <v>13</v>
      </c>
      <c r="D388" t="s">
        <v>22</v>
      </c>
      <c r="F388" t="s">
        <v>13</v>
      </c>
      <c r="G388" t="s">
        <v>13</v>
      </c>
      <c r="H388" t="s">
        <v>13</v>
      </c>
      <c r="I388" t="s">
        <v>13</v>
      </c>
      <c r="J388" t="s">
        <v>13</v>
      </c>
      <c r="K388" t="s">
        <v>13</v>
      </c>
      <c r="L388">
        <v>69</v>
      </c>
      <c r="Q388">
        <v>0.10477</v>
      </c>
    </row>
    <row r="389" spans="1:17" x14ac:dyDescent="0.3">
      <c r="A389" t="s">
        <v>54</v>
      </c>
      <c r="B389" t="s">
        <v>23</v>
      </c>
      <c r="C389" t="s">
        <v>13</v>
      </c>
      <c r="D389" t="s">
        <v>22</v>
      </c>
      <c r="F389" t="s">
        <v>13</v>
      </c>
      <c r="G389" t="s">
        <v>13</v>
      </c>
      <c r="H389" t="s">
        <v>13</v>
      </c>
      <c r="I389" t="s">
        <v>13</v>
      </c>
      <c r="J389" t="s">
        <v>13</v>
      </c>
      <c r="K389" t="s">
        <v>13</v>
      </c>
      <c r="L389">
        <v>70</v>
      </c>
      <c r="Q389">
        <v>0.105089</v>
      </c>
    </row>
    <row r="390" spans="1:17" x14ac:dyDescent="0.3">
      <c r="A390" t="s">
        <v>54</v>
      </c>
      <c r="B390" t="s">
        <v>23</v>
      </c>
      <c r="C390" t="s">
        <v>13</v>
      </c>
      <c r="D390" t="s">
        <v>22</v>
      </c>
      <c r="F390" t="s">
        <v>13</v>
      </c>
      <c r="G390" t="s">
        <v>13</v>
      </c>
      <c r="H390" t="s">
        <v>13</v>
      </c>
      <c r="I390" t="s">
        <v>13</v>
      </c>
      <c r="J390" t="s">
        <v>13</v>
      </c>
      <c r="K390" t="s">
        <v>13</v>
      </c>
      <c r="L390">
        <v>71</v>
      </c>
      <c r="Q390">
        <v>0.104837</v>
      </c>
    </row>
    <row r="391" spans="1:17" x14ac:dyDescent="0.3">
      <c r="A391" t="s">
        <v>54</v>
      </c>
      <c r="B391" t="s">
        <v>23</v>
      </c>
      <c r="C391" t="s">
        <v>13</v>
      </c>
      <c r="D391" t="s">
        <v>22</v>
      </c>
      <c r="F391" t="s">
        <v>13</v>
      </c>
      <c r="G391" t="s">
        <v>13</v>
      </c>
      <c r="H391" t="s">
        <v>13</v>
      </c>
      <c r="I391" t="s">
        <v>13</v>
      </c>
      <c r="J391" t="s">
        <v>13</v>
      </c>
      <c r="K391" t="s">
        <v>13</v>
      </c>
      <c r="L391">
        <v>72</v>
      </c>
      <c r="Q391">
        <v>0.105563</v>
      </c>
    </row>
    <row r="392" spans="1:17" x14ac:dyDescent="0.3">
      <c r="A392" t="s">
        <v>54</v>
      </c>
      <c r="B392" t="s">
        <v>23</v>
      </c>
      <c r="C392" t="s">
        <v>13</v>
      </c>
      <c r="D392" t="s">
        <v>22</v>
      </c>
      <c r="F392" t="s">
        <v>13</v>
      </c>
      <c r="G392" t="s">
        <v>13</v>
      </c>
      <c r="H392" t="s">
        <v>13</v>
      </c>
      <c r="I392" t="s">
        <v>13</v>
      </c>
      <c r="J392" t="s">
        <v>13</v>
      </c>
      <c r="K392" t="s">
        <v>13</v>
      </c>
      <c r="L392">
        <v>73</v>
      </c>
      <c r="Q392">
        <v>0.104355</v>
      </c>
    </row>
    <row r="393" spans="1:17" x14ac:dyDescent="0.3">
      <c r="A393" t="s">
        <v>54</v>
      </c>
      <c r="B393" t="s">
        <v>23</v>
      </c>
      <c r="C393" t="s">
        <v>13</v>
      </c>
      <c r="D393" t="s">
        <v>22</v>
      </c>
      <c r="F393" t="s">
        <v>13</v>
      </c>
      <c r="G393" t="s">
        <v>13</v>
      </c>
      <c r="H393" t="s">
        <v>13</v>
      </c>
      <c r="I393" t="s">
        <v>13</v>
      </c>
      <c r="J393" t="s">
        <v>13</v>
      </c>
      <c r="K393" t="s">
        <v>13</v>
      </c>
      <c r="L393">
        <v>74</v>
      </c>
      <c r="Q393">
        <v>0.10387</v>
      </c>
    </row>
    <row r="394" spans="1:17" x14ac:dyDescent="0.3">
      <c r="A394" t="s">
        <v>54</v>
      </c>
      <c r="B394" t="s">
        <v>23</v>
      </c>
      <c r="C394" t="s">
        <v>13</v>
      </c>
      <c r="D394" t="s">
        <v>22</v>
      </c>
      <c r="F394" t="s">
        <v>13</v>
      </c>
      <c r="G394" t="s">
        <v>13</v>
      </c>
      <c r="H394" t="s">
        <v>13</v>
      </c>
      <c r="I394" t="s">
        <v>13</v>
      </c>
      <c r="J394" t="s">
        <v>13</v>
      </c>
      <c r="K394" t="s">
        <v>13</v>
      </c>
      <c r="L394">
        <v>75</v>
      </c>
      <c r="Q394">
        <v>0.103589</v>
      </c>
    </row>
    <row r="395" spans="1:17" x14ac:dyDescent="0.3">
      <c r="A395" t="s">
        <v>54</v>
      </c>
      <c r="B395" t="s">
        <v>23</v>
      </c>
      <c r="C395" t="s">
        <v>13</v>
      </c>
      <c r="D395" t="s">
        <v>22</v>
      </c>
      <c r="F395" t="s">
        <v>13</v>
      </c>
      <c r="G395" t="s">
        <v>13</v>
      </c>
      <c r="H395" t="s">
        <v>13</v>
      </c>
      <c r="I395" t="s">
        <v>13</v>
      </c>
      <c r="J395" t="s">
        <v>13</v>
      </c>
      <c r="K395" t="s">
        <v>13</v>
      </c>
      <c r="L395">
        <v>76</v>
      </c>
      <c r="Q395">
        <v>0.10470400000000001</v>
      </c>
    </row>
    <row r="396" spans="1:17" x14ac:dyDescent="0.3">
      <c r="A396" t="s">
        <v>54</v>
      </c>
      <c r="B396" t="s">
        <v>23</v>
      </c>
      <c r="C396" t="s">
        <v>13</v>
      </c>
      <c r="D396" t="s">
        <v>22</v>
      </c>
      <c r="F396" t="s">
        <v>13</v>
      </c>
      <c r="G396" t="s">
        <v>13</v>
      </c>
      <c r="H396" t="s">
        <v>13</v>
      </c>
      <c r="I396" t="s">
        <v>13</v>
      </c>
      <c r="J396" t="s">
        <v>13</v>
      </c>
      <c r="K396" t="s">
        <v>13</v>
      </c>
      <c r="L396">
        <v>77</v>
      </c>
      <c r="Q396">
        <v>0.10408100000000001</v>
      </c>
    </row>
    <row r="397" spans="1:17" x14ac:dyDescent="0.3">
      <c r="A397" t="s">
        <v>54</v>
      </c>
      <c r="B397" t="s">
        <v>23</v>
      </c>
      <c r="C397" t="s">
        <v>13</v>
      </c>
      <c r="D397" t="s">
        <v>22</v>
      </c>
      <c r="F397" t="s">
        <v>13</v>
      </c>
      <c r="G397" t="s">
        <v>13</v>
      </c>
      <c r="H397" t="s">
        <v>13</v>
      </c>
      <c r="I397" t="s">
        <v>13</v>
      </c>
      <c r="J397" t="s">
        <v>13</v>
      </c>
      <c r="K397" t="s">
        <v>13</v>
      </c>
      <c r="L397">
        <v>78</v>
      </c>
      <c r="Q397">
        <v>0.101217</v>
      </c>
    </row>
    <row r="398" spans="1:17" x14ac:dyDescent="0.3">
      <c r="A398" t="s">
        <v>54</v>
      </c>
      <c r="B398" t="s">
        <v>23</v>
      </c>
      <c r="C398" t="s">
        <v>13</v>
      </c>
      <c r="D398" t="s">
        <v>22</v>
      </c>
      <c r="F398" t="s">
        <v>13</v>
      </c>
      <c r="G398" t="s">
        <v>13</v>
      </c>
      <c r="H398" t="s">
        <v>13</v>
      </c>
      <c r="I398" t="s">
        <v>13</v>
      </c>
      <c r="J398" t="s">
        <v>13</v>
      </c>
      <c r="K398" t="s">
        <v>13</v>
      </c>
      <c r="L398">
        <v>79</v>
      </c>
      <c r="Q398">
        <v>0.102316</v>
      </c>
    </row>
    <row r="399" spans="1:17" x14ac:dyDescent="0.3">
      <c r="A399" t="s">
        <v>54</v>
      </c>
      <c r="B399" t="s">
        <v>15</v>
      </c>
      <c r="C399" t="s">
        <v>13</v>
      </c>
      <c r="D399" t="s">
        <v>22</v>
      </c>
      <c r="F399" t="s">
        <v>13</v>
      </c>
      <c r="G399" t="s">
        <v>13</v>
      </c>
      <c r="H399" t="s">
        <v>13</v>
      </c>
      <c r="I399" t="s">
        <v>13</v>
      </c>
      <c r="J399" t="s">
        <v>13</v>
      </c>
      <c r="K399" t="s">
        <v>13</v>
      </c>
      <c r="L399">
        <v>30</v>
      </c>
      <c r="Q399">
        <v>8.8915999999999995E-2</v>
      </c>
    </row>
    <row r="400" spans="1:17" x14ac:dyDescent="0.3">
      <c r="A400" t="s">
        <v>54</v>
      </c>
      <c r="B400" t="s">
        <v>15</v>
      </c>
      <c r="C400" t="s">
        <v>13</v>
      </c>
      <c r="D400" t="s">
        <v>22</v>
      </c>
      <c r="F400" t="s">
        <v>13</v>
      </c>
      <c r="G400" t="s">
        <v>13</v>
      </c>
      <c r="H400" t="s">
        <v>13</v>
      </c>
      <c r="I400" t="s">
        <v>13</v>
      </c>
      <c r="J400" t="s">
        <v>13</v>
      </c>
      <c r="K400" t="s">
        <v>13</v>
      </c>
      <c r="L400">
        <v>31</v>
      </c>
      <c r="Q400">
        <v>8.8158E-2</v>
      </c>
    </row>
    <row r="401" spans="1:17" x14ac:dyDescent="0.3">
      <c r="A401" t="s">
        <v>54</v>
      </c>
      <c r="B401" t="s">
        <v>15</v>
      </c>
      <c r="C401" t="s">
        <v>13</v>
      </c>
      <c r="D401" t="s">
        <v>22</v>
      </c>
      <c r="F401" t="s">
        <v>13</v>
      </c>
      <c r="G401" t="s">
        <v>13</v>
      </c>
      <c r="H401" t="s">
        <v>13</v>
      </c>
      <c r="I401" t="s">
        <v>13</v>
      </c>
      <c r="J401" t="s">
        <v>13</v>
      </c>
      <c r="K401" t="s">
        <v>13</v>
      </c>
      <c r="L401">
        <v>32</v>
      </c>
      <c r="Q401">
        <v>8.7297E-2</v>
      </c>
    </row>
    <row r="402" spans="1:17" x14ac:dyDescent="0.3">
      <c r="A402" t="s">
        <v>54</v>
      </c>
      <c r="B402" t="s">
        <v>15</v>
      </c>
      <c r="C402" t="s">
        <v>13</v>
      </c>
      <c r="D402" t="s">
        <v>22</v>
      </c>
      <c r="F402" t="s">
        <v>13</v>
      </c>
      <c r="G402" t="s">
        <v>13</v>
      </c>
      <c r="H402" t="s">
        <v>13</v>
      </c>
      <c r="I402" t="s">
        <v>13</v>
      </c>
      <c r="J402" t="s">
        <v>13</v>
      </c>
      <c r="K402" t="s">
        <v>13</v>
      </c>
      <c r="L402">
        <v>33</v>
      </c>
      <c r="Q402">
        <v>8.8245000000000004E-2</v>
      </c>
    </row>
    <row r="403" spans="1:17" x14ac:dyDescent="0.3">
      <c r="A403" t="s">
        <v>54</v>
      </c>
      <c r="B403" t="s">
        <v>15</v>
      </c>
      <c r="C403" t="s">
        <v>13</v>
      </c>
      <c r="D403" t="s">
        <v>22</v>
      </c>
      <c r="F403" t="s">
        <v>13</v>
      </c>
      <c r="G403" t="s">
        <v>13</v>
      </c>
      <c r="H403" t="s">
        <v>13</v>
      </c>
      <c r="I403" t="s">
        <v>13</v>
      </c>
      <c r="J403" t="s">
        <v>13</v>
      </c>
      <c r="K403" t="s">
        <v>13</v>
      </c>
      <c r="L403">
        <v>34</v>
      </c>
      <c r="Q403">
        <v>8.6921999999999999E-2</v>
      </c>
    </row>
    <row r="404" spans="1:17" x14ac:dyDescent="0.3">
      <c r="A404" t="s">
        <v>54</v>
      </c>
      <c r="B404" t="s">
        <v>15</v>
      </c>
      <c r="C404" t="s">
        <v>13</v>
      </c>
      <c r="D404" t="s">
        <v>22</v>
      </c>
      <c r="F404" t="s">
        <v>13</v>
      </c>
      <c r="G404" t="s">
        <v>13</v>
      </c>
      <c r="H404" t="s">
        <v>13</v>
      </c>
      <c r="I404" t="s">
        <v>13</v>
      </c>
      <c r="J404" t="s">
        <v>13</v>
      </c>
      <c r="K404" t="s">
        <v>13</v>
      </c>
      <c r="L404">
        <v>35</v>
      </c>
      <c r="Q404">
        <v>8.6942000000000005E-2</v>
      </c>
    </row>
    <row r="405" spans="1:17" x14ac:dyDescent="0.3">
      <c r="A405" t="s">
        <v>54</v>
      </c>
      <c r="B405" t="s">
        <v>15</v>
      </c>
      <c r="C405" t="s">
        <v>13</v>
      </c>
      <c r="D405" t="s">
        <v>22</v>
      </c>
      <c r="F405" t="s">
        <v>13</v>
      </c>
      <c r="G405" t="s">
        <v>13</v>
      </c>
      <c r="H405" t="s">
        <v>13</v>
      </c>
      <c r="I405" t="s">
        <v>13</v>
      </c>
      <c r="J405" t="s">
        <v>13</v>
      </c>
      <c r="K405" t="s">
        <v>13</v>
      </c>
      <c r="L405">
        <v>36</v>
      </c>
      <c r="Q405">
        <v>8.5382E-2</v>
      </c>
    </row>
    <row r="406" spans="1:17" x14ac:dyDescent="0.3">
      <c r="A406" t="s">
        <v>54</v>
      </c>
      <c r="B406" t="s">
        <v>15</v>
      </c>
      <c r="C406" t="s">
        <v>13</v>
      </c>
      <c r="D406" t="s">
        <v>22</v>
      </c>
      <c r="F406" t="s">
        <v>13</v>
      </c>
      <c r="G406" t="s">
        <v>13</v>
      </c>
      <c r="H406" t="s">
        <v>13</v>
      </c>
      <c r="I406" t="s">
        <v>13</v>
      </c>
      <c r="J406" t="s">
        <v>13</v>
      </c>
      <c r="K406" t="s">
        <v>13</v>
      </c>
      <c r="L406">
        <v>37</v>
      </c>
      <c r="Q406">
        <v>8.7419999999999998E-2</v>
      </c>
    </row>
    <row r="407" spans="1:17" x14ac:dyDescent="0.3">
      <c r="A407" t="s">
        <v>54</v>
      </c>
      <c r="B407" t="s">
        <v>15</v>
      </c>
      <c r="C407" t="s">
        <v>13</v>
      </c>
      <c r="D407" t="s">
        <v>22</v>
      </c>
      <c r="F407" t="s">
        <v>13</v>
      </c>
      <c r="G407" t="s">
        <v>13</v>
      </c>
      <c r="H407" t="s">
        <v>13</v>
      </c>
      <c r="I407" t="s">
        <v>13</v>
      </c>
      <c r="J407" t="s">
        <v>13</v>
      </c>
      <c r="K407" t="s">
        <v>13</v>
      </c>
      <c r="L407">
        <v>38</v>
      </c>
      <c r="Q407">
        <v>8.6299000000000001E-2</v>
      </c>
    </row>
    <row r="408" spans="1:17" x14ac:dyDescent="0.3">
      <c r="A408" t="s">
        <v>54</v>
      </c>
      <c r="B408" t="s">
        <v>15</v>
      </c>
      <c r="C408" t="s">
        <v>13</v>
      </c>
      <c r="D408" t="s">
        <v>22</v>
      </c>
      <c r="F408" t="s">
        <v>13</v>
      </c>
      <c r="G408" t="s">
        <v>13</v>
      </c>
      <c r="H408" t="s">
        <v>13</v>
      </c>
      <c r="I408" t="s">
        <v>13</v>
      </c>
      <c r="J408" t="s">
        <v>13</v>
      </c>
      <c r="K408" t="s">
        <v>13</v>
      </c>
      <c r="L408">
        <v>39</v>
      </c>
      <c r="Q408">
        <v>8.5824999999999999E-2</v>
      </c>
    </row>
    <row r="409" spans="1:17" x14ac:dyDescent="0.3">
      <c r="A409" t="s">
        <v>54</v>
      </c>
      <c r="B409" t="s">
        <v>15</v>
      </c>
      <c r="C409" t="s">
        <v>13</v>
      </c>
      <c r="D409" t="s">
        <v>22</v>
      </c>
      <c r="F409" t="s">
        <v>13</v>
      </c>
      <c r="G409" t="s">
        <v>13</v>
      </c>
      <c r="H409" t="s">
        <v>13</v>
      </c>
      <c r="I409" t="s">
        <v>13</v>
      </c>
      <c r="J409" t="s">
        <v>13</v>
      </c>
      <c r="K409" t="s">
        <v>13</v>
      </c>
      <c r="L409">
        <v>40</v>
      </c>
      <c r="Q409">
        <v>8.5591E-2</v>
      </c>
    </row>
    <row r="410" spans="1:17" x14ac:dyDescent="0.3">
      <c r="A410" t="s">
        <v>54</v>
      </c>
      <c r="B410" t="s">
        <v>15</v>
      </c>
      <c r="C410" t="s">
        <v>13</v>
      </c>
      <c r="D410" t="s">
        <v>22</v>
      </c>
      <c r="F410" t="s">
        <v>13</v>
      </c>
      <c r="G410" t="s">
        <v>13</v>
      </c>
      <c r="H410" t="s">
        <v>13</v>
      </c>
      <c r="I410" t="s">
        <v>13</v>
      </c>
      <c r="J410" t="s">
        <v>13</v>
      </c>
      <c r="K410" t="s">
        <v>13</v>
      </c>
      <c r="L410">
        <v>41</v>
      </c>
      <c r="Q410">
        <v>8.6495000000000002E-2</v>
      </c>
    </row>
    <row r="411" spans="1:17" x14ac:dyDescent="0.3">
      <c r="A411" t="s">
        <v>54</v>
      </c>
      <c r="B411" t="s">
        <v>15</v>
      </c>
      <c r="C411" t="s">
        <v>13</v>
      </c>
      <c r="D411" t="s">
        <v>22</v>
      </c>
      <c r="F411" t="s">
        <v>13</v>
      </c>
      <c r="G411" t="s">
        <v>13</v>
      </c>
      <c r="H411" t="s">
        <v>13</v>
      </c>
      <c r="I411" t="s">
        <v>13</v>
      </c>
      <c r="J411" t="s">
        <v>13</v>
      </c>
      <c r="K411" t="s">
        <v>13</v>
      </c>
      <c r="L411">
        <v>42</v>
      </c>
      <c r="Q411">
        <v>8.5253999999999996E-2</v>
      </c>
    </row>
    <row r="412" spans="1:17" x14ac:dyDescent="0.3">
      <c r="A412" t="s">
        <v>54</v>
      </c>
      <c r="B412" t="s">
        <v>15</v>
      </c>
      <c r="C412" t="s">
        <v>13</v>
      </c>
      <c r="D412" t="s">
        <v>22</v>
      </c>
      <c r="F412" t="s">
        <v>13</v>
      </c>
      <c r="G412" t="s">
        <v>13</v>
      </c>
      <c r="H412" t="s">
        <v>13</v>
      </c>
      <c r="I412" t="s">
        <v>13</v>
      </c>
      <c r="J412" t="s">
        <v>13</v>
      </c>
      <c r="K412" t="s">
        <v>13</v>
      </c>
      <c r="L412">
        <v>43</v>
      </c>
      <c r="Q412">
        <v>8.5664000000000004E-2</v>
      </c>
    </row>
    <row r="413" spans="1:17" x14ac:dyDescent="0.3">
      <c r="A413" t="s">
        <v>54</v>
      </c>
      <c r="B413" t="s">
        <v>15</v>
      </c>
      <c r="C413" t="s">
        <v>13</v>
      </c>
      <c r="D413" t="s">
        <v>22</v>
      </c>
      <c r="F413" t="s">
        <v>13</v>
      </c>
      <c r="G413" t="s">
        <v>13</v>
      </c>
      <c r="H413" t="s">
        <v>13</v>
      </c>
      <c r="I413" t="s">
        <v>13</v>
      </c>
      <c r="J413" t="s">
        <v>13</v>
      </c>
      <c r="K413" t="s">
        <v>13</v>
      </c>
      <c r="L413">
        <v>44</v>
      </c>
      <c r="Q413">
        <v>8.6594000000000004E-2</v>
      </c>
    </row>
    <row r="414" spans="1:17" x14ac:dyDescent="0.3">
      <c r="A414" t="s">
        <v>54</v>
      </c>
      <c r="B414" t="s">
        <v>15</v>
      </c>
      <c r="C414" t="s">
        <v>13</v>
      </c>
      <c r="D414" t="s">
        <v>22</v>
      </c>
      <c r="F414" t="s">
        <v>13</v>
      </c>
      <c r="G414" t="s">
        <v>13</v>
      </c>
      <c r="H414" t="s">
        <v>13</v>
      </c>
      <c r="I414" t="s">
        <v>13</v>
      </c>
      <c r="J414" t="s">
        <v>13</v>
      </c>
      <c r="K414" t="s">
        <v>13</v>
      </c>
      <c r="L414">
        <v>45</v>
      </c>
      <c r="Q414">
        <v>8.7357000000000004E-2</v>
      </c>
    </row>
    <row r="415" spans="1:17" x14ac:dyDescent="0.3">
      <c r="A415" t="s">
        <v>54</v>
      </c>
      <c r="B415" t="s">
        <v>15</v>
      </c>
      <c r="C415" t="s">
        <v>13</v>
      </c>
      <c r="D415" t="s">
        <v>22</v>
      </c>
      <c r="F415" t="s">
        <v>13</v>
      </c>
      <c r="G415" t="s">
        <v>13</v>
      </c>
      <c r="H415" t="s">
        <v>13</v>
      </c>
      <c r="I415" t="s">
        <v>13</v>
      </c>
      <c r="J415" t="s">
        <v>13</v>
      </c>
      <c r="K415" t="s">
        <v>13</v>
      </c>
      <c r="L415">
        <v>46</v>
      </c>
      <c r="Q415">
        <v>8.6299000000000001E-2</v>
      </c>
    </row>
    <row r="416" spans="1:17" x14ac:dyDescent="0.3">
      <c r="A416" t="s">
        <v>54</v>
      </c>
      <c r="B416" t="s">
        <v>15</v>
      </c>
      <c r="C416" t="s">
        <v>13</v>
      </c>
      <c r="D416" t="s">
        <v>22</v>
      </c>
      <c r="F416" t="s">
        <v>13</v>
      </c>
      <c r="G416" t="s">
        <v>13</v>
      </c>
      <c r="H416" t="s">
        <v>13</v>
      </c>
      <c r="I416" t="s">
        <v>13</v>
      </c>
      <c r="J416" t="s">
        <v>13</v>
      </c>
      <c r="K416" t="s">
        <v>13</v>
      </c>
      <c r="L416">
        <v>47</v>
      </c>
      <c r="Q416">
        <v>8.6287000000000003E-2</v>
      </c>
    </row>
    <row r="417" spans="1:17" x14ac:dyDescent="0.3">
      <c r="A417" t="s">
        <v>54</v>
      </c>
      <c r="B417" t="s">
        <v>15</v>
      </c>
      <c r="C417" t="s">
        <v>13</v>
      </c>
      <c r="D417" t="s">
        <v>22</v>
      </c>
      <c r="F417" t="s">
        <v>13</v>
      </c>
      <c r="G417" t="s">
        <v>13</v>
      </c>
      <c r="H417" t="s">
        <v>13</v>
      </c>
      <c r="I417" t="s">
        <v>13</v>
      </c>
      <c r="J417" t="s">
        <v>13</v>
      </c>
      <c r="K417" t="s">
        <v>13</v>
      </c>
      <c r="L417">
        <v>48</v>
      </c>
      <c r="Q417">
        <v>8.8267999999999999E-2</v>
      </c>
    </row>
    <row r="418" spans="1:17" x14ac:dyDescent="0.3">
      <c r="A418" t="s">
        <v>54</v>
      </c>
      <c r="B418" t="s">
        <v>15</v>
      </c>
      <c r="C418" t="s">
        <v>13</v>
      </c>
      <c r="D418" t="s">
        <v>22</v>
      </c>
      <c r="F418" t="s">
        <v>13</v>
      </c>
      <c r="G418" t="s">
        <v>13</v>
      </c>
      <c r="H418" t="s">
        <v>13</v>
      </c>
      <c r="I418" t="s">
        <v>13</v>
      </c>
      <c r="J418" t="s">
        <v>13</v>
      </c>
      <c r="K418" t="s">
        <v>13</v>
      </c>
      <c r="L418">
        <v>49</v>
      </c>
      <c r="Q418">
        <v>8.5363999999999995E-2</v>
      </c>
    </row>
    <row r="419" spans="1:17" x14ac:dyDescent="0.3">
      <c r="A419" t="s">
        <v>54</v>
      </c>
      <c r="B419" t="s">
        <v>15</v>
      </c>
      <c r="C419" t="s">
        <v>13</v>
      </c>
      <c r="D419" t="s">
        <v>22</v>
      </c>
      <c r="F419" t="s">
        <v>13</v>
      </c>
      <c r="G419" t="s">
        <v>13</v>
      </c>
      <c r="H419" t="s">
        <v>13</v>
      </c>
      <c r="I419" t="s">
        <v>13</v>
      </c>
      <c r="J419" t="s">
        <v>13</v>
      </c>
      <c r="K419" t="s">
        <v>13</v>
      </c>
      <c r="L419">
        <v>50</v>
      </c>
      <c r="Q419">
        <v>8.6236999999999994E-2</v>
      </c>
    </row>
    <row r="420" spans="1:17" x14ac:dyDescent="0.3">
      <c r="A420" t="s">
        <v>54</v>
      </c>
      <c r="B420" t="s">
        <v>15</v>
      </c>
      <c r="C420" t="s">
        <v>13</v>
      </c>
      <c r="D420" t="s">
        <v>22</v>
      </c>
      <c r="F420" t="s">
        <v>13</v>
      </c>
      <c r="G420" t="s">
        <v>13</v>
      </c>
      <c r="H420" t="s">
        <v>13</v>
      </c>
      <c r="I420" t="s">
        <v>13</v>
      </c>
      <c r="J420" t="s">
        <v>13</v>
      </c>
      <c r="K420" t="s">
        <v>13</v>
      </c>
      <c r="L420">
        <v>51</v>
      </c>
      <c r="Q420">
        <v>8.5371000000000002E-2</v>
      </c>
    </row>
    <row r="421" spans="1:17" x14ac:dyDescent="0.3">
      <c r="A421" t="s">
        <v>54</v>
      </c>
      <c r="B421" t="s">
        <v>15</v>
      </c>
      <c r="C421" t="s">
        <v>13</v>
      </c>
      <c r="D421" t="s">
        <v>22</v>
      </c>
      <c r="F421" t="s">
        <v>13</v>
      </c>
      <c r="G421" t="s">
        <v>13</v>
      </c>
      <c r="H421" t="s">
        <v>13</v>
      </c>
      <c r="I421" t="s">
        <v>13</v>
      </c>
      <c r="J421" t="s">
        <v>13</v>
      </c>
      <c r="K421" t="s">
        <v>13</v>
      </c>
      <c r="L421">
        <v>52</v>
      </c>
      <c r="Q421">
        <v>8.7248000000000006E-2</v>
      </c>
    </row>
    <row r="422" spans="1:17" x14ac:dyDescent="0.3">
      <c r="A422" t="s">
        <v>54</v>
      </c>
      <c r="B422" t="s">
        <v>15</v>
      </c>
      <c r="C422" t="s">
        <v>13</v>
      </c>
      <c r="D422" t="s">
        <v>22</v>
      </c>
      <c r="F422" t="s">
        <v>13</v>
      </c>
      <c r="G422" t="s">
        <v>13</v>
      </c>
      <c r="H422" t="s">
        <v>13</v>
      </c>
      <c r="I422" t="s">
        <v>13</v>
      </c>
      <c r="J422" t="s">
        <v>13</v>
      </c>
      <c r="K422" t="s">
        <v>13</v>
      </c>
      <c r="L422">
        <v>53</v>
      </c>
      <c r="Q422">
        <v>8.5315000000000002E-2</v>
      </c>
    </row>
    <row r="423" spans="1:17" x14ac:dyDescent="0.3">
      <c r="A423" t="s">
        <v>54</v>
      </c>
      <c r="B423" t="s">
        <v>15</v>
      </c>
      <c r="C423" t="s">
        <v>13</v>
      </c>
      <c r="D423" t="s">
        <v>22</v>
      </c>
      <c r="F423" t="s">
        <v>13</v>
      </c>
      <c r="G423" t="s">
        <v>13</v>
      </c>
      <c r="H423" t="s">
        <v>13</v>
      </c>
      <c r="I423" t="s">
        <v>13</v>
      </c>
      <c r="J423" t="s">
        <v>13</v>
      </c>
      <c r="K423" t="s">
        <v>13</v>
      </c>
      <c r="L423">
        <v>54</v>
      </c>
      <c r="Q423">
        <v>8.7443999999999994E-2</v>
      </c>
    </row>
    <row r="424" spans="1:17" x14ac:dyDescent="0.3">
      <c r="A424" t="s">
        <v>54</v>
      </c>
      <c r="B424" t="s">
        <v>15</v>
      </c>
      <c r="C424" t="s">
        <v>13</v>
      </c>
      <c r="D424" t="s">
        <v>22</v>
      </c>
      <c r="F424" t="s">
        <v>13</v>
      </c>
      <c r="G424" t="s">
        <v>13</v>
      </c>
      <c r="H424" t="s">
        <v>13</v>
      </c>
      <c r="I424" t="s">
        <v>13</v>
      </c>
      <c r="J424" t="s">
        <v>13</v>
      </c>
      <c r="K424" t="s">
        <v>13</v>
      </c>
      <c r="L424">
        <v>55</v>
      </c>
      <c r="Q424">
        <v>8.6935999999999999E-2</v>
      </c>
    </row>
    <row r="425" spans="1:17" x14ac:dyDescent="0.3">
      <c r="A425" t="s">
        <v>54</v>
      </c>
      <c r="B425" t="s">
        <v>15</v>
      </c>
      <c r="C425" t="s">
        <v>13</v>
      </c>
      <c r="D425" t="s">
        <v>22</v>
      </c>
      <c r="F425" t="s">
        <v>13</v>
      </c>
      <c r="G425" t="s">
        <v>13</v>
      </c>
      <c r="H425" t="s">
        <v>13</v>
      </c>
      <c r="I425" t="s">
        <v>13</v>
      </c>
      <c r="J425" t="s">
        <v>13</v>
      </c>
      <c r="K425" t="s">
        <v>13</v>
      </c>
      <c r="L425">
        <v>56</v>
      </c>
      <c r="Q425">
        <v>8.7026999999999993E-2</v>
      </c>
    </row>
    <row r="426" spans="1:17" x14ac:dyDescent="0.3">
      <c r="A426" t="s">
        <v>54</v>
      </c>
      <c r="B426" t="s">
        <v>15</v>
      </c>
      <c r="C426" t="s">
        <v>13</v>
      </c>
      <c r="D426" t="s">
        <v>22</v>
      </c>
      <c r="F426" t="s">
        <v>13</v>
      </c>
      <c r="G426" t="s">
        <v>13</v>
      </c>
      <c r="H426" t="s">
        <v>13</v>
      </c>
      <c r="I426" t="s">
        <v>13</v>
      </c>
      <c r="J426" t="s">
        <v>13</v>
      </c>
      <c r="K426" t="s">
        <v>13</v>
      </c>
      <c r="L426">
        <v>57</v>
      </c>
      <c r="Q426">
        <v>8.6517999999999998E-2</v>
      </c>
    </row>
    <row r="427" spans="1:17" x14ac:dyDescent="0.3">
      <c r="A427" t="s">
        <v>54</v>
      </c>
      <c r="B427" t="s">
        <v>15</v>
      </c>
      <c r="C427" t="s">
        <v>13</v>
      </c>
      <c r="D427" t="s">
        <v>22</v>
      </c>
      <c r="F427" t="s">
        <v>13</v>
      </c>
      <c r="G427" t="s">
        <v>13</v>
      </c>
      <c r="H427" t="s">
        <v>13</v>
      </c>
      <c r="I427" t="s">
        <v>13</v>
      </c>
      <c r="J427" t="s">
        <v>13</v>
      </c>
      <c r="K427" t="s">
        <v>13</v>
      </c>
      <c r="L427">
        <v>58</v>
      </c>
      <c r="Q427">
        <v>8.6255999999999999E-2</v>
      </c>
    </row>
    <row r="428" spans="1:17" x14ac:dyDescent="0.3">
      <c r="A428" t="s">
        <v>54</v>
      </c>
      <c r="B428" t="s">
        <v>15</v>
      </c>
      <c r="C428" t="s">
        <v>13</v>
      </c>
      <c r="D428" t="s">
        <v>22</v>
      </c>
      <c r="F428" t="s">
        <v>13</v>
      </c>
      <c r="G428" t="s">
        <v>13</v>
      </c>
      <c r="H428" t="s">
        <v>13</v>
      </c>
      <c r="I428" t="s">
        <v>13</v>
      </c>
      <c r="J428" t="s">
        <v>13</v>
      </c>
      <c r="K428" t="s">
        <v>13</v>
      </c>
      <c r="L428">
        <v>59</v>
      </c>
      <c r="Q428">
        <v>8.6531999999999998E-2</v>
      </c>
    </row>
    <row r="429" spans="1:17" x14ac:dyDescent="0.3">
      <c r="A429" t="s">
        <v>54</v>
      </c>
      <c r="B429" t="s">
        <v>15</v>
      </c>
      <c r="C429" t="s">
        <v>13</v>
      </c>
      <c r="D429" t="s">
        <v>22</v>
      </c>
      <c r="F429" t="s">
        <v>13</v>
      </c>
      <c r="G429" t="s">
        <v>13</v>
      </c>
      <c r="H429" t="s">
        <v>13</v>
      </c>
      <c r="I429" t="s">
        <v>13</v>
      </c>
      <c r="J429" t="s">
        <v>13</v>
      </c>
      <c r="K429" t="s">
        <v>13</v>
      </c>
      <c r="L429">
        <v>60</v>
      </c>
      <c r="Q429">
        <v>8.5583999999999993E-2</v>
      </c>
    </row>
    <row r="430" spans="1:17" x14ac:dyDescent="0.3">
      <c r="A430" t="s">
        <v>54</v>
      </c>
      <c r="B430" t="s">
        <v>15</v>
      </c>
      <c r="C430" t="s">
        <v>13</v>
      </c>
      <c r="D430" t="s">
        <v>22</v>
      </c>
      <c r="F430" t="s">
        <v>13</v>
      </c>
      <c r="G430" t="s">
        <v>13</v>
      </c>
      <c r="H430" t="s">
        <v>13</v>
      </c>
      <c r="I430" t="s">
        <v>13</v>
      </c>
      <c r="J430" t="s">
        <v>13</v>
      </c>
      <c r="K430" t="s">
        <v>13</v>
      </c>
      <c r="L430">
        <v>61</v>
      </c>
      <c r="Q430">
        <v>8.6153999999999994E-2</v>
      </c>
    </row>
    <row r="431" spans="1:17" x14ac:dyDescent="0.3">
      <c r="A431" t="s">
        <v>54</v>
      </c>
      <c r="B431" t="s">
        <v>15</v>
      </c>
      <c r="C431" t="s">
        <v>13</v>
      </c>
      <c r="D431" t="s">
        <v>22</v>
      </c>
      <c r="F431" t="s">
        <v>13</v>
      </c>
      <c r="G431" t="s">
        <v>13</v>
      </c>
      <c r="H431" t="s">
        <v>13</v>
      </c>
      <c r="I431" t="s">
        <v>13</v>
      </c>
      <c r="J431" t="s">
        <v>13</v>
      </c>
      <c r="K431" t="s">
        <v>13</v>
      </c>
      <c r="L431">
        <v>62</v>
      </c>
      <c r="Q431">
        <v>8.7078000000000003E-2</v>
      </c>
    </row>
    <row r="432" spans="1:17" x14ac:dyDescent="0.3">
      <c r="A432" t="s">
        <v>54</v>
      </c>
      <c r="B432" t="s">
        <v>15</v>
      </c>
      <c r="C432" t="s">
        <v>13</v>
      </c>
      <c r="D432" t="s">
        <v>22</v>
      </c>
      <c r="F432" t="s">
        <v>13</v>
      </c>
      <c r="G432" t="s">
        <v>13</v>
      </c>
      <c r="H432" t="s">
        <v>13</v>
      </c>
      <c r="I432" t="s">
        <v>13</v>
      </c>
      <c r="J432" t="s">
        <v>13</v>
      </c>
      <c r="K432" t="s">
        <v>13</v>
      </c>
      <c r="L432">
        <v>63</v>
      </c>
      <c r="Q432">
        <v>8.6328000000000002E-2</v>
      </c>
    </row>
    <row r="433" spans="1:17" x14ac:dyDescent="0.3">
      <c r="A433" t="s">
        <v>54</v>
      </c>
      <c r="B433" t="s">
        <v>15</v>
      </c>
      <c r="C433" t="s">
        <v>13</v>
      </c>
      <c r="D433" t="s">
        <v>22</v>
      </c>
      <c r="F433" t="s">
        <v>13</v>
      </c>
      <c r="G433" t="s">
        <v>13</v>
      </c>
      <c r="H433" t="s">
        <v>13</v>
      </c>
      <c r="I433" t="s">
        <v>13</v>
      </c>
      <c r="J433" t="s">
        <v>13</v>
      </c>
      <c r="K433" t="s">
        <v>13</v>
      </c>
      <c r="L433">
        <v>64</v>
      </c>
      <c r="Q433">
        <v>8.6813000000000001E-2</v>
      </c>
    </row>
    <row r="434" spans="1:17" x14ac:dyDescent="0.3">
      <c r="A434" t="s">
        <v>54</v>
      </c>
      <c r="B434" t="s">
        <v>15</v>
      </c>
      <c r="C434" t="s">
        <v>13</v>
      </c>
      <c r="D434" t="s">
        <v>22</v>
      </c>
      <c r="F434" t="s">
        <v>13</v>
      </c>
      <c r="G434" t="s">
        <v>13</v>
      </c>
      <c r="H434" t="s">
        <v>13</v>
      </c>
      <c r="I434" t="s">
        <v>13</v>
      </c>
      <c r="J434" t="s">
        <v>13</v>
      </c>
      <c r="K434" t="s">
        <v>13</v>
      </c>
      <c r="L434">
        <v>65</v>
      </c>
      <c r="Q434">
        <v>8.7476999999999999E-2</v>
      </c>
    </row>
    <row r="435" spans="1:17" x14ac:dyDescent="0.3">
      <c r="A435" t="s">
        <v>54</v>
      </c>
      <c r="B435" t="s">
        <v>15</v>
      </c>
      <c r="C435" t="s">
        <v>13</v>
      </c>
      <c r="D435" t="s">
        <v>22</v>
      </c>
      <c r="F435" t="s">
        <v>13</v>
      </c>
      <c r="G435" t="s">
        <v>13</v>
      </c>
      <c r="H435" t="s">
        <v>13</v>
      </c>
      <c r="I435" t="s">
        <v>13</v>
      </c>
      <c r="J435" t="s">
        <v>13</v>
      </c>
      <c r="K435" t="s">
        <v>13</v>
      </c>
      <c r="L435">
        <v>66</v>
      </c>
      <c r="Q435">
        <v>8.8249999999999995E-2</v>
      </c>
    </row>
    <row r="436" spans="1:17" x14ac:dyDescent="0.3">
      <c r="A436" t="s">
        <v>54</v>
      </c>
      <c r="B436" t="s">
        <v>15</v>
      </c>
      <c r="C436" t="s">
        <v>13</v>
      </c>
      <c r="D436" t="s">
        <v>22</v>
      </c>
      <c r="F436" t="s">
        <v>13</v>
      </c>
      <c r="G436" t="s">
        <v>13</v>
      </c>
      <c r="H436" t="s">
        <v>13</v>
      </c>
      <c r="I436" t="s">
        <v>13</v>
      </c>
      <c r="J436" t="s">
        <v>13</v>
      </c>
      <c r="K436" t="s">
        <v>13</v>
      </c>
      <c r="L436">
        <v>67</v>
      </c>
      <c r="Q436">
        <v>8.7179999999999994E-2</v>
      </c>
    </row>
    <row r="437" spans="1:17" x14ac:dyDescent="0.3">
      <c r="A437" t="s">
        <v>54</v>
      </c>
      <c r="B437" t="s">
        <v>15</v>
      </c>
      <c r="C437" t="s">
        <v>13</v>
      </c>
      <c r="D437" t="s">
        <v>22</v>
      </c>
      <c r="F437" t="s">
        <v>13</v>
      </c>
      <c r="G437" t="s">
        <v>13</v>
      </c>
      <c r="H437" t="s">
        <v>13</v>
      </c>
      <c r="I437" t="s">
        <v>13</v>
      </c>
      <c r="J437" t="s">
        <v>13</v>
      </c>
      <c r="K437" t="s">
        <v>13</v>
      </c>
      <c r="L437">
        <v>68</v>
      </c>
      <c r="Q437">
        <v>8.7494000000000002E-2</v>
      </c>
    </row>
    <row r="438" spans="1:17" x14ac:dyDescent="0.3">
      <c r="A438" t="s">
        <v>54</v>
      </c>
      <c r="B438" t="s">
        <v>15</v>
      </c>
      <c r="C438" t="s">
        <v>13</v>
      </c>
      <c r="D438" t="s">
        <v>22</v>
      </c>
      <c r="F438" t="s">
        <v>13</v>
      </c>
      <c r="G438" t="s">
        <v>13</v>
      </c>
      <c r="H438" t="s">
        <v>13</v>
      </c>
      <c r="I438" t="s">
        <v>13</v>
      </c>
      <c r="J438" t="s">
        <v>13</v>
      </c>
      <c r="K438" t="s">
        <v>13</v>
      </c>
      <c r="L438">
        <v>69</v>
      </c>
      <c r="Q438">
        <v>8.8390999999999997E-2</v>
      </c>
    </row>
    <row r="439" spans="1:17" x14ac:dyDescent="0.3">
      <c r="A439" t="s">
        <v>54</v>
      </c>
      <c r="B439" t="s">
        <v>15</v>
      </c>
      <c r="C439" t="s">
        <v>13</v>
      </c>
      <c r="D439" t="s">
        <v>22</v>
      </c>
      <c r="F439" t="s">
        <v>13</v>
      </c>
      <c r="G439" t="s">
        <v>13</v>
      </c>
      <c r="H439" t="s">
        <v>13</v>
      </c>
      <c r="I439" t="s">
        <v>13</v>
      </c>
      <c r="J439" t="s">
        <v>13</v>
      </c>
      <c r="K439" t="s">
        <v>13</v>
      </c>
      <c r="L439">
        <v>70</v>
      </c>
      <c r="Q439">
        <v>8.7577000000000002E-2</v>
      </c>
    </row>
    <row r="440" spans="1:17" x14ac:dyDescent="0.3">
      <c r="A440" t="s">
        <v>54</v>
      </c>
      <c r="B440" t="s">
        <v>15</v>
      </c>
      <c r="C440" t="s">
        <v>13</v>
      </c>
      <c r="D440" t="s">
        <v>22</v>
      </c>
      <c r="F440" t="s">
        <v>13</v>
      </c>
      <c r="G440" t="s">
        <v>13</v>
      </c>
      <c r="H440" t="s">
        <v>13</v>
      </c>
      <c r="I440" t="s">
        <v>13</v>
      </c>
      <c r="J440" t="s">
        <v>13</v>
      </c>
      <c r="K440" t="s">
        <v>13</v>
      </c>
      <c r="L440">
        <v>71</v>
      </c>
      <c r="Q440">
        <v>8.6971999999999994E-2</v>
      </c>
    </row>
    <row r="441" spans="1:17" x14ac:dyDescent="0.3">
      <c r="A441" t="s">
        <v>54</v>
      </c>
      <c r="B441" t="s">
        <v>15</v>
      </c>
      <c r="C441" t="s">
        <v>13</v>
      </c>
      <c r="D441" t="s">
        <v>22</v>
      </c>
      <c r="F441" t="s">
        <v>13</v>
      </c>
      <c r="G441" t="s">
        <v>13</v>
      </c>
      <c r="H441" t="s">
        <v>13</v>
      </c>
      <c r="I441" t="s">
        <v>13</v>
      </c>
      <c r="J441" t="s">
        <v>13</v>
      </c>
      <c r="K441" t="s">
        <v>13</v>
      </c>
      <c r="L441">
        <v>72</v>
      </c>
      <c r="Q441">
        <v>8.7960999999999998E-2</v>
      </c>
    </row>
    <row r="442" spans="1:17" x14ac:dyDescent="0.3">
      <c r="A442" t="s">
        <v>54</v>
      </c>
      <c r="B442" t="s">
        <v>15</v>
      </c>
      <c r="C442" t="s">
        <v>13</v>
      </c>
      <c r="D442" t="s">
        <v>22</v>
      </c>
      <c r="F442" t="s">
        <v>13</v>
      </c>
      <c r="G442" t="s">
        <v>13</v>
      </c>
      <c r="H442" t="s">
        <v>13</v>
      </c>
      <c r="I442" t="s">
        <v>13</v>
      </c>
      <c r="J442" t="s">
        <v>13</v>
      </c>
      <c r="K442" t="s">
        <v>13</v>
      </c>
      <c r="L442">
        <v>73</v>
      </c>
      <c r="Q442">
        <v>8.7251999999999996E-2</v>
      </c>
    </row>
    <row r="443" spans="1:17" x14ac:dyDescent="0.3">
      <c r="A443" t="s">
        <v>54</v>
      </c>
      <c r="B443" t="s">
        <v>15</v>
      </c>
      <c r="C443" t="s">
        <v>13</v>
      </c>
      <c r="D443" t="s">
        <v>22</v>
      </c>
      <c r="F443" t="s">
        <v>13</v>
      </c>
      <c r="G443" t="s">
        <v>13</v>
      </c>
      <c r="H443" t="s">
        <v>13</v>
      </c>
      <c r="I443" t="s">
        <v>13</v>
      </c>
      <c r="J443" t="s">
        <v>13</v>
      </c>
      <c r="K443" t="s">
        <v>13</v>
      </c>
      <c r="L443">
        <v>74</v>
      </c>
      <c r="Q443">
        <v>8.6785000000000001E-2</v>
      </c>
    </row>
    <row r="444" spans="1:17" x14ac:dyDescent="0.3">
      <c r="A444" t="s">
        <v>54</v>
      </c>
      <c r="B444" t="s">
        <v>15</v>
      </c>
      <c r="C444" t="s">
        <v>13</v>
      </c>
      <c r="D444" t="s">
        <v>22</v>
      </c>
      <c r="F444" t="s">
        <v>13</v>
      </c>
      <c r="G444" t="s">
        <v>13</v>
      </c>
      <c r="H444" t="s">
        <v>13</v>
      </c>
      <c r="I444" t="s">
        <v>13</v>
      </c>
      <c r="J444" t="s">
        <v>13</v>
      </c>
      <c r="K444" t="s">
        <v>13</v>
      </c>
      <c r="L444">
        <v>75</v>
      </c>
      <c r="Q444">
        <v>8.7297E-2</v>
      </c>
    </row>
    <row r="445" spans="1:17" x14ac:dyDescent="0.3">
      <c r="A445" t="s">
        <v>54</v>
      </c>
      <c r="B445" t="s">
        <v>15</v>
      </c>
      <c r="C445" t="s">
        <v>13</v>
      </c>
      <c r="D445" t="s">
        <v>22</v>
      </c>
      <c r="F445" t="s">
        <v>13</v>
      </c>
      <c r="G445" t="s">
        <v>13</v>
      </c>
      <c r="H445" t="s">
        <v>13</v>
      </c>
      <c r="I445" t="s">
        <v>13</v>
      </c>
      <c r="J445" t="s">
        <v>13</v>
      </c>
      <c r="K445" t="s">
        <v>13</v>
      </c>
      <c r="L445">
        <v>76</v>
      </c>
      <c r="Q445">
        <v>8.7721999999999994E-2</v>
      </c>
    </row>
    <row r="446" spans="1:17" x14ac:dyDescent="0.3">
      <c r="A446" t="s">
        <v>54</v>
      </c>
      <c r="B446" t="s">
        <v>15</v>
      </c>
      <c r="C446" t="s">
        <v>13</v>
      </c>
      <c r="D446" t="s">
        <v>22</v>
      </c>
      <c r="F446" t="s">
        <v>13</v>
      </c>
      <c r="G446" t="s">
        <v>13</v>
      </c>
      <c r="H446" t="s">
        <v>13</v>
      </c>
      <c r="I446" t="s">
        <v>13</v>
      </c>
      <c r="J446" t="s">
        <v>13</v>
      </c>
      <c r="K446" t="s">
        <v>13</v>
      </c>
      <c r="L446">
        <v>77</v>
      </c>
      <c r="Q446">
        <v>8.7044999999999997E-2</v>
      </c>
    </row>
    <row r="447" spans="1:17" x14ac:dyDescent="0.3">
      <c r="A447" t="s">
        <v>54</v>
      </c>
      <c r="B447" t="s">
        <v>15</v>
      </c>
      <c r="C447" t="s">
        <v>13</v>
      </c>
      <c r="D447" t="s">
        <v>22</v>
      </c>
      <c r="F447" t="s">
        <v>13</v>
      </c>
      <c r="G447" t="s">
        <v>13</v>
      </c>
      <c r="H447" t="s">
        <v>13</v>
      </c>
      <c r="I447" t="s">
        <v>13</v>
      </c>
      <c r="J447" t="s">
        <v>13</v>
      </c>
      <c r="K447" t="s">
        <v>13</v>
      </c>
      <c r="L447">
        <v>78</v>
      </c>
      <c r="Q447">
        <v>8.7265999999999996E-2</v>
      </c>
    </row>
    <row r="448" spans="1:17" x14ac:dyDescent="0.3">
      <c r="A448" t="s">
        <v>54</v>
      </c>
      <c r="B448" t="s">
        <v>15</v>
      </c>
      <c r="C448" t="s">
        <v>13</v>
      </c>
      <c r="D448" t="s">
        <v>22</v>
      </c>
      <c r="F448" t="s">
        <v>13</v>
      </c>
      <c r="G448" t="s">
        <v>13</v>
      </c>
      <c r="H448" t="s">
        <v>13</v>
      </c>
      <c r="I448" t="s">
        <v>13</v>
      </c>
      <c r="J448" t="s">
        <v>13</v>
      </c>
      <c r="K448" t="s">
        <v>13</v>
      </c>
      <c r="L448">
        <v>79</v>
      </c>
      <c r="Q448">
        <v>8.7619000000000002E-2</v>
      </c>
    </row>
  </sheetData>
  <mergeCells count="4">
    <mergeCell ref="M1:O1"/>
    <mergeCell ref="F2:H2"/>
    <mergeCell ref="F1:J1"/>
    <mergeCell ref="K1:L1"/>
  </mergeCells>
  <conditionalFormatting sqref="Q4:Q42">
    <cfRule type="colorScale" priority="23">
      <colorScale>
        <cfvo type="min"/>
        <cfvo type="percentile" val="20"/>
        <cfvo type="max"/>
        <color rgb="FF00B050"/>
        <color rgb="FFFFEB84"/>
        <color theme="0"/>
      </colorScale>
    </cfRule>
  </conditionalFormatting>
  <conditionalFormatting sqref="Q43:Q77">
    <cfRule type="colorScale" priority="18">
      <colorScale>
        <cfvo type="min"/>
        <cfvo type="percentile" val="20"/>
        <cfvo type="max"/>
        <color rgb="FF63BE7B"/>
        <color rgb="FFFFEB84"/>
        <color rgb="FFFCFCFF"/>
      </colorScale>
    </cfRule>
  </conditionalFormatting>
  <conditionalFormatting sqref="Q155:Q196">
    <cfRule type="colorScale" priority="3">
      <colorScale>
        <cfvo type="min"/>
        <cfvo type="percentile" val="20"/>
        <cfvo type="max"/>
        <color rgb="FF00B050"/>
        <color rgb="FFFFEB84"/>
        <color theme="0"/>
      </colorScale>
    </cfRule>
    <cfRule type="colorScale" priority="4">
      <colorScale>
        <cfvo type="min"/>
        <cfvo type="max"/>
        <color rgb="FF63BE7B"/>
        <color rgb="FFFCFCFF"/>
      </colorScale>
    </cfRule>
  </conditionalFormatting>
  <conditionalFormatting sqref="Q197:Q222">
    <cfRule type="colorScale" priority="17">
      <colorScale>
        <cfvo type="min"/>
        <cfvo type="percentile" val="20"/>
        <cfvo type="max"/>
        <color rgb="FF63BE7B"/>
        <color rgb="FFFFEB84"/>
        <color rgb="FFFCFCFF"/>
      </colorScale>
    </cfRule>
  </conditionalFormatting>
  <conditionalFormatting sqref="Q227:Q262">
    <cfRule type="colorScale" priority="24">
      <colorScale>
        <cfvo type="min"/>
        <cfvo type="percentile" val="20"/>
        <cfvo type="max"/>
        <color rgb="FF00B050"/>
        <color rgb="FFFFEB84"/>
        <color theme="0"/>
      </colorScale>
    </cfRule>
  </conditionalFormatting>
  <conditionalFormatting sqref="U30:U40">
    <cfRule type="colorScale" priority="21">
      <colorScale>
        <cfvo type="min"/>
        <cfvo type="percentile" val="20"/>
        <cfvo type="max"/>
        <color rgb="FF00B050"/>
        <color rgb="FFFFEB84"/>
        <color theme="0"/>
      </colorScale>
    </cfRule>
  </conditionalFormatting>
  <dataValidations count="12">
    <dataValidation type="list" allowBlank="1" showInputMessage="1" showErrorMessage="1" sqref="K223:K253 K258:K262 L223:L261" xr:uid="{6B710993-AE5D-4385-8B7B-2834BAE9C86C}">
      <formula1>"none, 2, 5, 10, 20"</formula1>
    </dataValidation>
    <dataValidation type="list" allowBlank="1" showInputMessage="1" showErrorMessage="1" sqref="K254:K256" xr:uid="{F064001D-377D-4102-B75D-1CB50F576E62}">
      <formula1>"none, 2, 5, 10, 20, 30, 40, 50"</formula1>
    </dataValidation>
    <dataValidation type="list" allowBlank="1" showInputMessage="1" showErrorMessage="1" sqref="K257" xr:uid="{BC7EB8DA-1622-42CE-9C91-0564B7C18E46}">
      <formula1>"none, 2, 5, 10, 20, 30, 40, 50, 60"</formula1>
    </dataValidation>
    <dataValidation type="list" allowBlank="1" showInputMessage="1" showErrorMessage="1" sqref="L262" xr:uid="{D1A03ABF-411A-47E6-8973-B807ECC87943}">
      <formula1>"none, 2, 5, 10, 20,50"</formula1>
    </dataValidation>
    <dataValidation type="list" allowBlank="1" showInputMessage="1" showErrorMessage="1" sqref="B223:B262" xr:uid="{AE953973-67FE-44F8-960F-213FF57F6710}">
      <formula1>"dried, fresh"</formula1>
    </dataValidation>
    <dataValidation type="list" allowBlank="1" showInputMessage="1" showErrorMessage="1" sqref="C223:C262" xr:uid="{9E139194-7569-4D6E-8352-24300E397C2B}">
      <formula1>"none, targets, features, both"</formula1>
    </dataValidation>
    <dataValidation type="list" allowBlank="1" showInputMessage="1" showErrorMessage="1" sqref="F223:F448" xr:uid="{745B5C1B-5FA1-4429-9FC5-AEFF086F1015}">
      <formula1>"none, 1000,10000,100000, 1000000, 10000000"</formula1>
    </dataValidation>
    <dataValidation type="list" allowBlank="1" showInputMessage="1" showErrorMessage="1" sqref="G223:G448" xr:uid="{F16E4CE6-A691-45FB-A25B-49122988EEBA}">
      <formula1>"none, 0.001, 0.01, 0.1"</formula1>
    </dataValidation>
    <dataValidation type="list" allowBlank="1" showInputMessage="1" showErrorMessage="1" sqref="H223:H448" xr:uid="{D11AF584-78FA-4B63-B4D6-14627DA29EDC}">
      <formula1>"none, 5"</formula1>
    </dataValidation>
    <dataValidation type="list" allowBlank="1" showInputMessage="1" showErrorMessage="1" sqref="D223:E448" xr:uid="{3A4104A8-00D5-4B34-B043-040017BE5EE0}">
      <formula1>"none, minmax, standard, quantile"</formula1>
    </dataValidation>
    <dataValidation type="list" allowBlank="1" showInputMessage="1" showErrorMessage="1" sqref="I223:I448" xr:uid="{6985DA48-FC6C-41AC-B6E8-23C4E5C93910}">
      <formula1>"none, 2,3,4"</formula1>
    </dataValidation>
    <dataValidation type="list" allowBlank="1" showInputMessage="1" showErrorMessage="1" sqref="J223:J448 K291:K448" xr:uid="{431DCBEB-FB71-4FEA-B803-9FAB860A916D}">
      <formula1>"none, True, False"</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4495C-3D92-4E24-8852-B92E40BE2C09}">
  <sheetPr>
    <tabColor theme="6"/>
  </sheetPr>
  <dimension ref="A1:A32"/>
  <sheetViews>
    <sheetView workbookViewId="0">
      <selection activeCell="A2" sqref="A2:A14"/>
    </sheetView>
  </sheetViews>
  <sheetFormatPr defaultRowHeight="14.4" x14ac:dyDescent="0.3"/>
  <sheetData>
    <row r="1" spans="1:1" x14ac:dyDescent="0.3">
      <c r="A1" t="s">
        <v>68</v>
      </c>
    </row>
    <row r="2" spans="1:1" x14ac:dyDescent="0.3">
      <c r="A2" t="s">
        <v>168</v>
      </c>
    </row>
    <row r="3" spans="1:1" x14ac:dyDescent="0.3">
      <c r="A3" t="s">
        <v>169</v>
      </c>
    </row>
    <row r="4" spans="1:1" x14ac:dyDescent="0.3">
      <c r="A4" t="s">
        <v>170</v>
      </c>
    </row>
    <row r="5" spans="1:1" x14ac:dyDescent="0.3">
      <c r="A5" t="s">
        <v>171</v>
      </c>
    </row>
    <row r="6" spans="1:1" x14ac:dyDescent="0.3">
      <c r="A6" t="s">
        <v>172</v>
      </c>
    </row>
    <row r="7" spans="1:1" x14ac:dyDescent="0.3">
      <c r="A7" t="s">
        <v>173</v>
      </c>
    </row>
    <row r="8" spans="1:1" x14ac:dyDescent="0.3">
      <c r="A8" t="s">
        <v>174</v>
      </c>
    </row>
    <row r="9" spans="1:1" x14ac:dyDescent="0.3">
      <c r="A9" t="s">
        <v>175</v>
      </c>
    </row>
    <row r="10" spans="1:1" x14ac:dyDescent="0.3">
      <c r="A10" t="s">
        <v>176</v>
      </c>
    </row>
    <row r="11" spans="1:1" x14ac:dyDescent="0.3">
      <c r="A11" t="s">
        <v>177</v>
      </c>
    </row>
    <row r="12" spans="1:1" x14ac:dyDescent="0.3">
      <c r="A12" t="s">
        <v>178</v>
      </c>
    </row>
    <row r="13" spans="1:1" x14ac:dyDescent="0.3">
      <c r="A13" t="s">
        <v>179</v>
      </c>
    </row>
    <row r="14" spans="1:1" x14ac:dyDescent="0.3">
      <c r="A14" t="s">
        <v>180</v>
      </c>
    </row>
    <row r="16" spans="1:1" x14ac:dyDescent="0.3">
      <c r="A16" t="s">
        <v>67</v>
      </c>
    </row>
    <row r="17" spans="1:1" x14ac:dyDescent="0.3">
      <c r="A17" t="s">
        <v>181</v>
      </c>
    </row>
    <row r="18" spans="1:1" x14ac:dyDescent="0.3">
      <c r="A18" t="s">
        <v>150</v>
      </c>
    </row>
    <row r="19" spans="1:1" x14ac:dyDescent="0.3">
      <c r="A19" t="s">
        <v>151</v>
      </c>
    </row>
    <row r="20" spans="1:1" x14ac:dyDescent="0.3">
      <c r="A20" t="s">
        <v>182</v>
      </c>
    </row>
    <row r="21" spans="1:1" x14ac:dyDescent="0.3">
      <c r="A21" t="s">
        <v>183</v>
      </c>
    </row>
    <row r="22" spans="1:1" x14ac:dyDescent="0.3">
      <c r="A22" t="s">
        <v>184</v>
      </c>
    </row>
    <row r="23" spans="1:1" x14ac:dyDescent="0.3">
      <c r="A23" t="s">
        <v>185</v>
      </c>
    </row>
    <row r="24" spans="1:1" x14ac:dyDescent="0.3">
      <c r="A24" t="s">
        <v>186</v>
      </c>
    </row>
    <row r="25" spans="1:1" x14ac:dyDescent="0.3">
      <c r="A25" t="s">
        <v>187</v>
      </c>
    </row>
    <row r="26" spans="1:1" x14ac:dyDescent="0.3">
      <c r="A26" t="s">
        <v>188</v>
      </c>
    </row>
    <row r="27" spans="1:1" x14ac:dyDescent="0.3">
      <c r="A27" t="s">
        <v>189</v>
      </c>
    </row>
    <row r="28" spans="1:1" x14ac:dyDescent="0.3">
      <c r="A28" t="s">
        <v>190</v>
      </c>
    </row>
    <row r="29" spans="1:1" x14ac:dyDescent="0.3">
      <c r="A29" t="s">
        <v>191</v>
      </c>
    </row>
    <row r="30" spans="1:1" x14ac:dyDescent="0.3">
      <c r="A30" t="s">
        <v>192</v>
      </c>
    </row>
    <row r="31" spans="1:1" x14ac:dyDescent="0.3">
      <c r="A31" t="s">
        <v>193</v>
      </c>
    </row>
    <row r="32" spans="1:1" x14ac:dyDescent="0.3">
      <c r="A32" t="s">
        <v>194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48BC6-DDF9-465A-B2C7-CE71F78F8231}">
  <sheetPr>
    <tabColor theme="6"/>
  </sheetPr>
  <dimension ref="A2:H67"/>
  <sheetViews>
    <sheetView topLeftCell="A27" workbookViewId="0">
      <selection activeCell="A2" sqref="A2:A14"/>
    </sheetView>
  </sheetViews>
  <sheetFormatPr defaultRowHeight="14.4" x14ac:dyDescent="0.3"/>
  <sheetData>
    <row r="2" spans="1:8" x14ac:dyDescent="0.3">
      <c r="A2" t="s">
        <v>68</v>
      </c>
    </row>
    <row r="3" spans="1:8" x14ac:dyDescent="0.3">
      <c r="A3" t="s">
        <v>69</v>
      </c>
    </row>
    <row r="4" spans="1:8" x14ac:dyDescent="0.3">
      <c r="A4" t="s">
        <v>63</v>
      </c>
    </row>
    <row r="5" spans="1:8" x14ac:dyDescent="0.3">
      <c r="A5" t="s">
        <v>64</v>
      </c>
    </row>
    <row r="6" spans="1:8" x14ac:dyDescent="0.3">
      <c r="B6" t="s">
        <v>82</v>
      </c>
      <c r="C6" t="s">
        <v>83</v>
      </c>
      <c r="D6" t="s">
        <v>84</v>
      </c>
      <c r="E6" t="s">
        <v>85</v>
      </c>
      <c r="F6" t="s">
        <v>86</v>
      </c>
      <c r="G6" t="s">
        <v>87</v>
      </c>
      <c r="H6" t="s">
        <v>88</v>
      </c>
    </row>
    <row r="7" spans="1:8" x14ac:dyDescent="0.3">
      <c r="A7" t="s">
        <v>89</v>
      </c>
      <c r="B7" t="s">
        <v>90</v>
      </c>
      <c r="C7" t="s">
        <v>90</v>
      </c>
      <c r="D7" t="s">
        <v>90</v>
      </c>
      <c r="E7" t="s">
        <v>91</v>
      </c>
      <c r="F7" t="s">
        <v>90</v>
      </c>
      <c r="G7" t="s">
        <v>92</v>
      </c>
      <c r="H7" t="s">
        <v>91</v>
      </c>
    </row>
    <row r="8" spans="1:8" x14ac:dyDescent="0.3">
      <c r="A8" t="s">
        <v>93</v>
      </c>
      <c r="B8">
        <v>0.28689999999999999</v>
      </c>
      <c r="C8">
        <v>5.7000000000000002E-3</v>
      </c>
      <c r="D8">
        <v>7.5499999999999998E-2</v>
      </c>
      <c r="E8">
        <v>1.6799999999999999E-2</v>
      </c>
      <c r="F8">
        <v>6.1899999999999997E-2</v>
      </c>
      <c r="G8">
        <v>0.1303</v>
      </c>
      <c r="H8">
        <v>5.8500000000000003E-2</v>
      </c>
    </row>
    <row r="9" spans="1:8" x14ac:dyDescent="0.3">
      <c r="A9" t="s">
        <v>94</v>
      </c>
      <c r="B9">
        <v>0.58250000000000002</v>
      </c>
      <c r="C9">
        <v>4.5999999999999999E-3</v>
      </c>
      <c r="D9">
        <v>6.7599999999999993E-2</v>
      </c>
      <c r="E9">
        <v>1.6E-2</v>
      </c>
      <c r="F9">
        <v>4.8500000000000001E-2</v>
      </c>
      <c r="G9">
        <v>20177619231727.301</v>
      </c>
      <c r="H9">
        <v>6.0499999999999998E-2</v>
      </c>
    </row>
    <row r="10" spans="1:8" x14ac:dyDescent="0.3">
      <c r="A10" t="s">
        <v>95</v>
      </c>
      <c r="B10">
        <v>0.33150000000000002</v>
      </c>
      <c r="C10">
        <v>8.0999999999999996E-3</v>
      </c>
      <c r="D10">
        <v>8.9800000000000005E-2</v>
      </c>
      <c r="E10">
        <v>2.1499999999999998E-2</v>
      </c>
      <c r="F10">
        <v>7.0400000000000004E-2</v>
      </c>
      <c r="G10">
        <v>0.1797</v>
      </c>
      <c r="H10">
        <v>6.9500000000000006E-2</v>
      </c>
    </row>
    <row r="11" spans="1:8" x14ac:dyDescent="0.3">
      <c r="A11" t="s">
        <v>96</v>
      </c>
      <c r="B11">
        <v>0.33910000000000001</v>
      </c>
      <c r="C11">
        <v>1.24E-2</v>
      </c>
      <c r="D11">
        <v>0.1113</v>
      </c>
      <c r="E11">
        <v>2.52E-2</v>
      </c>
      <c r="F11">
        <v>8.1799999999999998E-2</v>
      </c>
      <c r="G11">
        <v>63929084414185.102</v>
      </c>
      <c r="H11">
        <v>8.6199999999999999E-2</v>
      </c>
    </row>
    <row r="12" spans="1:8" x14ac:dyDescent="0.3">
      <c r="A12" t="s">
        <v>97</v>
      </c>
      <c r="B12">
        <v>0.15210000000000001</v>
      </c>
      <c r="C12">
        <v>1.0999999999999999E-2</v>
      </c>
      <c r="D12">
        <v>0.105</v>
      </c>
      <c r="E12">
        <v>2.35E-2</v>
      </c>
      <c r="F12">
        <v>7.4999999999999997E-2</v>
      </c>
      <c r="G12">
        <v>22809069566455.602</v>
      </c>
      <c r="H12">
        <v>8.1299999999999997E-2</v>
      </c>
    </row>
    <row r="13" spans="1:8" x14ac:dyDescent="0.3">
      <c r="A13" t="s">
        <v>98</v>
      </c>
      <c r="B13">
        <v>0.47289999999999999</v>
      </c>
      <c r="C13">
        <v>9.1000000000000004E-3</v>
      </c>
      <c r="D13">
        <v>9.5299999999999996E-2</v>
      </c>
      <c r="E13">
        <v>2.24E-2</v>
      </c>
      <c r="F13">
        <v>6.6600000000000006E-2</v>
      </c>
      <c r="G13">
        <v>49742415859455.602</v>
      </c>
      <c r="H13">
        <v>7.3800000000000004E-2</v>
      </c>
    </row>
    <row r="14" spans="1:8" x14ac:dyDescent="0.3">
      <c r="A14" t="s">
        <v>99</v>
      </c>
      <c r="B14">
        <v>0.49630000000000002</v>
      </c>
      <c r="C14">
        <v>7.3000000000000001E-3</v>
      </c>
      <c r="D14">
        <v>8.5199999999999998E-2</v>
      </c>
      <c r="E14">
        <v>1.9E-2</v>
      </c>
      <c r="F14">
        <v>5.8799999999999998E-2</v>
      </c>
      <c r="G14">
        <v>21172324367746.398</v>
      </c>
      <c r="H14">
        <v>7.6200000000000004E-2</v>
      </c>
    </row>
    <row r="15" spans="1:8" x14ac:dyDescent="0.3">
      <c r="A15" t="s">
        <v>100</v>
      </c>
      <c r="B15">
        <v>0.46</v>
      </c>
      <c r="C15">
        <v>5.4000000000000003E-3</v>
      </c>
      <c r="D15">
        <v>7.3300000000000004E-2</v>
      </c>
      <c r="E15">
        <v>1.6799999999999999E-2</v>
      </c>
      <c r="F15">
        <v>5.0799999999999998E-2</v>
      </c>
      <c r="G15">
        <v>0.1229</v>
      </c>
      <c r="H15">
        <v>7.3300000000000004E-2</v>
      </c>
    </row>
    <row r="16" spans="1:8" x14ac:dyDescent="0.3">
      <c r="A16" t="s">
        <v>101</v>
      </c>
      <c r="B16">
        <v>0.42309999999999998</v>
      </c>
      <c r="C16">
        <v>7.4999999999999997E-3</v>
      </c>
      <c r="D16">
        <v>8.6300000000000002E-2</v>
      </c>
      <c r="E16">
        <v>1.9199999999999998E-2</v>
      </c>
      <c r="F16">
        <v>6.2899999999999998E-2</v>
      </c>
      <c r="G16">
        <v>21055656580929.602</v>
      </c>
      <c r="H16">
        <v>8.6300000000000002E-2</v>
      </c>
    </row>
    <row r="17" spans="1:8" x14ac:dyDescent="0.3">
      <c r="A17" t="s">
        <v>102</v>
      </c>
      <c r="B17">
        <v>0.49909999999999999</v>
      </c>
      <c r="C17">
        <v>6.0000000000000001E-3</v>
      </c>
      <c r="D17">
        <v>7.7299999999999994E-2</v>
      </c>
      <c r="E17">
        <v>1.7100000000000001E-2</v>
      </c>
      <c r="F17">
        <v>6.1600000000000002E-2</v>
      </c>
      <c r="G17">
        <v>0.1217</v>
      </c>
      <c r="H17">
        <v>7.7299999999999994E-2</v>
      </c>
    </row>
    <row r="18" spans="1:8" x14ac:dyDescent="0.3">
      <c r="A18" t="s">
        <v>103</v>
      </c>
      <c r="B18">
        <v>0.28089999999999998</v>
      </c>
      <c r="C18">
        <v>5.7999999999999996E-3</v>
      </c>
      <c r="D18">
        <v>7.6300000000000007E-2</v>
      </c>
      <c r="E18">
        <v>1.7899999999999999E-2</v>
      </c>
      <c r="F18">
        <v>5.21E-2</v>
      </c>
      <c r="G18">
        <v>26893809971238.199</v>
      </c>
      <c r="H18">
        <v>0</v>
      </c>
    </row>
    <row r="19" spans="1:8" x14ac:dyDescent="0.3">
      <c r="A19" t="s">
        <v>104</v>
      </c>
      <c r="B19">
        <v>0.2311</v>
      </c>
      <c r="C19">
        <v>8.9999999999999993E-3</v>
      </c>
      <c r="D19">
        <v>9.4899999999999998E-2</v>
      </c>
      <c r="E19">
        <v>2.1100000000000001E-2</v>
      </c>
      <c r="F19">
        <v>7.3999999999999996E-2</v>
      </c>
      <c r="G19">
        <v>16195506034195.4</v>
      </c>
      <c r="H19">
        <v>7.3499999999999996E-2</v>
      </c>
    </row>
    <row r="20" spans="1:8" x14ac:dyDescent="0.3">
      <c r="A20" t="s">
        <v>105</v>
      </c>
      <c r="B20">
        <v>0.25330000000000003</v>
      </c>
      <c r="C20">
        <v>8.5000000000000006E-3</v>
      </c>
      <c r="D20">
        <v>9.2299999999999993E-2</v>
      </c>
      <c r="E20">
        <v>2.0500000000000001E-2</v>
      </c>
      <c r="F20">
        <v>6.8699999999999997E-2</v>
      </c>
      <c r="G20">
        <v>21490768630975.199</v>
      </c>
      <c r="H20">
        <v>7.1499999999999994E-2</v>
      </c>
    </row>
    <row r="21" spans="1:8" x14ac:dyDescent="0.3">
      <c r="A21" t="s">
        <v>106</v>
      </c>
      <c r="B21" t="s">
        <v>82</v>
      </c>
      <c r="C21" t="s">
        <v>83</v>
      </c>
      <c r="D21" t="s">
        <v>84</v>
      </c>
      <c r="E21" t="s">
        <v>85</v>
      </c>
      <c r="F21" t="s">
        <v>86</v>
      </c>
      <c r="G21" t="s">
        <v>87</v>
      </c>
      <c r="H21" t="s">
        <v>88</v>
      </c>
    </row>
    <row r="22" spans="1:8" x14ac:dyDescent="0.3">
      <c r="A22" t="s">
        <v>91</v>
      </c>
      <c r="B22" t="s">
        <v>90</v>
      </c>
      <c r="C22" t="s">
        <v>90</v>
      </c>
      <c r="D22" t="s">
        <v>90</v>
      </c>
      <c r="E22" t="s">
        <v>91</v>
      </c>
      <c r="F22" t="s">
        <v>90</v>
      </c>
      <c r="G22" t="s">
        <v>92</v>
      </c>
      <c r="H22" t="s">
        <v>91</v>
      </c>
    </row>
    <row r="23" spans="1:8" x14ac:dyDescent="0.3">
      <c r="A23" t="s">
        <v>107</v>
      </c>
      <c r="B23">
        <v>0.38550000000000001</v>
      </c>
      <c r="C23">
        <v>7.3000000000000001E-3</v>
      </c>
      <c r="D23">
        <v>8.4699999999999998E-2</v>
      </c>
      <c r="E23">
        <v>1.9400000000000001E-2</v>
      </c>
      <c r="F23">
        <v>6.2600000000000003E-2</v>
      </c>
      <c r="G23">
        <v>16269626920831.301</v>
      </c>
      <c r="H23">
        <v>6.4799999999999996E-2</v>
      </c>
    </row>
    <row r="24" spans="1:8" x14ac:dyDescent="0.3">
      <c r="A24" t="s">
        <v>108</v>
      </c>
      <c r="B24">
        <v>0.35170000000000001</v>
      </c>
      <c r="C24">
        <v>8.2000000000000007E-3</v>
      </c>
      <c r="D24">
        <v>8.9499999999999996E-2</v>
      </c>
      <c r="E24">
        <v>2.0199999999999999E-2</v>
      </c>
      <c r="F24">
        <v>6.5799999999999997E-2</v>
      </c>
      <c r="G24">
        <v>24929811035181.602</v>
      </c>
      <c r="H24">
        <v>7.2400000000000006E-2</v>
      </c>
    </row>
    <row r="25" spans="1:8" x14ac:dyDescent="0.3">
      <c r="B25" t="s">
        <v>60</v>
      </c>
    </row>
    <row r="26" spans="1:8" x14ac:dyDescent="0.3">
      <c r="A26" t="s">
        <v>109</v>
      </c>
      <c r="B26" t="s">
        <v>92</v>
      </c>
    </row>
    <row r="27" spans="1:8" x14ac:dyDescent="0.3">
      <c r="A27" t="s">
        <v>82</v>
      </c>
      <c r="B27">
        <v>0.36990000000000001</v>
      </c>
    </row>
    <row r="28" spans="1:8" x14ac:dyDescent="0.3">
      <c r="A28" t="s">
        <v>83</v>
      </c>
      <c r="B28">
        <v>7.7000000000000002E-3</v>
      </c>
    </row>
    <row r="29" spans="1:8" x14ac:dyDescent="0.3">
      <c r="A29" t="s">
        <v>84</v>
      </c>
      <c r="B29">
        <v>8.6900000000000005E-2</v>
      </c>
    </row>
    <row r="30" spans="1:8" x14ac:dyDescent="0.3">
      <c r="A30" t="s">
        <v>85</v>
      </c>
      <c r="B30">
        <v>1.9800000000000002E-2</v>
      </c>
    </row>
    <row r="31" spans="1:8" x14ac:dyDescent="0.3">
      <c r="A31" t="s">
        <v>86</v>
      </c>
      <c r="B31">
        <v>6.4100000000000004E-2</v>
      </c>
    </row>
    <row r="32" spans="1:8" x14ac:dyDescent="0.3">
      <c r="A32" t="s">
        <v>87</v>
      </c>
      <c r="B32">
        <v>20266634973608.398</v>
      </c>
    </row>
    <row r="33" spans="1:8" x14ac:dyDescent="0.3">
      <c r="A33" t="s">
        <v>88</v>
      </c>
      <c r="B33">
        <v>6.83E-2</v>
      </c>
    </row>
    <row r="36" spans="1:8" x14ac:dyDescent="0.3">
      <c r="A36" t="s">
        <v>67</v>
      </c>
    </row>
    <row r="37" spans="1:8" x14ac:dyDescent="0.3">
      <c r="A37" t="s">
        <v>65</v>
      </c>
    </row>
    <row r="38" spans="1:8" x14ac:dyDescent="0.3">
      <c r="A38" t="s">
        <v>66</v>
      </c>
    </row>
    <row r="39" spans="1:8" x14ac:dyDescent="0.3">
      <c r="A39" t="s">
        <v>64</v>
      </c>
    </row>
    <row r="40" spans="1:8" x14ac:dyDescent="0.3">
      <c r="B40" t="s">
        <v>82</v>
      </c>
      <c r="C40" t="s">
        <v>83</v>
      </c>
      <c r="D40" t="s">
        <v>84</v>
      </c>
      <c r="E40" t="s">
        <v>85</v>
      </c>
      <c r="F40" t="s">
        <v>86</v>
      </c>
      <c r="G40" t="s">
        <v>87</v>
      </c>
      <c r="H40" t="s">
        <v>88</v>
      </c>
    </row>
    <row r="41" spans="1:8" x14ac:dyDescent="0.3">
      <c r="A41" t="s">
        <v>89</v>
      </c>
      <c r="B41" t="s">
        <v>91</v>
      </c>
      <c r="C41" t="s">
        <v>90</v>
      </c>
      <c r="D41" t="s">
        <v>90</v>
      </c>
      <c r="E41" t="s">
        <v>91</v>
      </c>
      <c r="F41" t="s">
        <v>90</v>
      </c>
      <c r="G41" t="s">
        <v>92</v>
      </c>
      <c r="H41" t="s">
        <v>91</v>
      </c>
    </row>
    <row r="42" spans="1:8" x14ac:dyDescent="0.3">
      <c r="A42" t="s">
        <v>93</v>
      </c>
      <c r="B42">
        <v>-1.3775999999999999</v>
      </c>
      <c r="C42">
        <v>1.8599999999999998E-2</v>
      </c>
      <c r="D42">
        <v>0.13650000000000001</v>
      </c>
      <c r="E42">
        <v>3.5799999999999998E-2</v>
      </c>
      <c r="F42">
        <v>0.1183</v>
      </c>
      <c r="G42">
        <v>0.25409999999999999</v>
      </c>
      <c r="H42">
        <v>0.1057</v>
      </c>
    </row>
    <row r="43" spans="1:8" x14ac:dyDescent="0.3">
      <c r="A43" t="s">
        <v>94</v>
      </c>
      <c r="B43">
        <v>-3.2837999999999998</v>
      </c>
      <c r="C43">
        <v>5.7799999999999997E-2</v>
      </c>
      <c r="D43">
        <v>0.24049999999999999</v>
      </c>
      <c r="E43">
        <v>6.59E-2</v>
      </c>
      <c r="F43">
        <v>0.22739999999999999</v>
      </c>
      <c r="G43">
        <v>9143098293067.0801</v>
      </c>
      <c r="H43">
        <v>0.21510000000000001</v>
      </c>
    </row>
    <row r="44" spans="1:8" x14ac:dyDescent="0.3">
      <c r="A44" t="s">
        <v>95</v>
      </c>
      <c r="B44">
        <v>-8.2721</v>
      </c>
      <c r="C44">
        <v>9.8799999999999999E-2</v>
      </c>
      <c r="D44">
        <v>0.31440000000000001</v>
      </c>
      <c r="E44">
        <v>8.6099999999999996E-2</v>
      </c>
      <c r="F44">
        <v>0.30359999999999998</v>
      </c>
      <c r="G44">
        <v>0.69869999999999999</v>
      </c>
      <c r="H44">
        <v>0.24349999999999999</v>
      </c>
    </row>
    <row r="45" spans="1:8" x14ac:dyDescent="0.3">
      <c r="A45" t="s">
        <v>96</v>
      </c>
      <c r="B45">
        <v>-8.5400000000000004E-2</v>
      </c>
      <c r="C45">
        <v>3.8899999999999997E-2</v>
      </c>
      <c r="D45">
        <v>0.1971</v>
      </c>
      <c r="E45">
        <v>5.04E-2</v>
      </c>
      <c r="F45">
        <v>0.1328</v>
      </c>
      <c r="G45">
        <v>86615348034474.703</v>
      </c>
      <c r="H45">
        <v>0.1527</v>
      </c>
    </row>
    <row r="46" spans="1:8" x14ac:dyDescent="0.3">
      <c r="A46" t="s">
        <v>97</v>
      </c>
      <c r="B46">
        <v>-0.61929999999999996</v>
      </c>
      <c r="C46">
        <v>2.1700000000000001E-2</v>
      </c>
      <c r="D46">
        <v>0.14729999999999999</v>
      </c>
      <c r="E46">
        <v>3.8600000000000002E-2</v>
      </c>
      <c r="F46">
        <v>0.1036</v>
      </c>
      <c r="G46">
        <v>27428375434219.398</v>
      </c>
      <c r="H46">
        <v>0.11409999999999999</v>
      </c>
    </row>
    <row r="47" spans="1:8" x14ac:dyDescent="0.3">
      <c r="A47" t="s">
        <v>98</v>
      </c>
      <c r="B47">
        <v>-0.20380000000000001</v>
      </c>
      <c r="C47">
        <v>1.2E-2</v>
      </c>
      <c r="D47">
        <v>0.1096</v>
      </c>
      <c r="E47">
        <v>2.9100000000000001E-2</v>
      </c>
      <c r="F47">
        <v>9.3100000000000002E-2</v>
      </c>
      <c r="G47">
        <v>0.1867</v>
      </c>
      <c r="H47">
        <v>8.4900000000000003E-2</v>
      </c>
    </row>
    <row r="48" spans="1:8" x14ac:dyDescent="0.3">
      <c r="A48" t="s">
        <v>99</v>
      </c>
      <c r="B48">
        <v>0.32150000000000001</v>
      </c>
      <c r="C48">
        <v>8.9999999999999993E-3</v>
      </c>
      <c r="D48">
        <v>9.4899999999999998E-2</v>
      </c>
      <c r="E48">
        <v>2.5399999999999999E-2</v>
      </c>
      <c r="F48">
        <v>7.1900000000000006E-2</v>
      </c>
      <c r="G48">
        <v>24572239731742.699</v>
      </c>
      <c r="H48">
        <v>8.4900000000000003E-2</v>
      </c>
    </row>
    <row r="49" spans="1:8" x14ac:dyDescent="0.3">
      <c r="A49" t="s">
        <v>100</v>
      </c>
      <c r="B49">
        <v>-0.44629999999999997</v>
      </c>
      <c r="C49">
        <v>9.1999999999999998E-3</v>
      </c>
      <c r="D49">
        <v>9.6000000000000002E-2</v>
      </c>
      <c r="E49">
        <v>2.46E-2</v>
      </c>
      <c r="F49">
        <v>7.3599999999999999E-2</v>
      </c>
      <c r="G49">
        <v>0.1399</v>
      </c>
      <c r="H49">
        <v>9.6000000000000002E-2</v>
      </c>
    </row>
    <row r="50" spans="1:8" x14ac:dyDescent="0.3">
      <c r="A50" t="s">
        <v>101</v>
      </c>
      <c r="B50">
        <v>-6.3367000000000004</v>
      </c>
      <c r="C50">
        <v>8.4400000000000003E-2</v>
      </c>
      <c r="D50">
        <v>0.29039999999999999</v>
      </c>
      <c r="E50">
        <v>7.4899999999999994E-2</v>
      </c>
      <c r="F50">
        <v>0.2676</v>
      </c>
      <c r="G50">
        <v>9310573902676.3691</v>
      </c>
      <c r="H50">
        <v>0.29039999999999999</v>
      </c>
    </row>
    <row r="51" spans="1:8" x14ac:dyDescent="0.3">
      <c r="A51" t="s">
        <v>102</v>
      </c>
      <c r="B51">
        <v>-0.58299999999999996</v>
      </c>
      <c r="C51">
        <v>1.32E-2</v>
      </c>
      <c r="D51">
        <v>0.1149</v>
      </c>
      <c r="E51">
        <v>2.9499999999999998E-2</v>
      </c>
      <c r="F51">
        <v>9.5600000000000004E-2</v>
      </c>
      <c r="G51">
        <v>0.20349999999999999</v>
      </c>
      <c r="H51">
        <v>0.1149</v>
      </c>
    </row>
    <row r="52" spans="1:8" x14ac:dyDescent="0.3">
      <c r="A52" t="s">
        <v>103</v>
      </c>
      <c r="B52">
        <v>-0.19409999999999999</v>
      </c>
      <c r="C52">
        <v>7.7999999999999996E-3</v>
      </c>
      <c r="D52">
        <v>8.8499999999999995E-2</v>
      </c>
      <c r="E52">
        <v>2.29E-2</v>
      </c>
      <c r="F52">
        <v>6.7799999999999999E-2</v>
      </c>
      <c r="G52">
        <v>0.13139999999999999</v>
      </c>
      <c r="H52">
        <v>0</v>
      </c>
    </row>
    <row r="53" spans="1:8" x14ac:dyDescent="0.3">
      <c r="A53" t="s">
        <v>104</v>
      </c>
      <c r="B53">
        <v>-2.6560000000000001</v>
      </c>
      <c r="C53">
        <v>2.06E-2</v>
      </c>
      <c r="D53">
        <v>0.14369999999999999</v>
      </c>
      <c r="E53">
        <v>3.6799999999999999E-2</v>
      </c>
      <c r="F53">
        <v>0.1173</v>
      </c>
      <c r="G53">
        <v>0.22819999999999999</v>
      </c>
      <c r="H53">
        <v>0.1113</v>
      </c>
    </row>
    <row r="54" spans="1:8" x14ac:dyDescent="0.3">
      <c r="A54" t="s">
        <v>105</v>
      </c>
      <c r="B54">
        <v>-5.2554999999999996</v>
      </c>
      <c r="C54">
        <v>4.4299999999999999E-2</v>
      </c>
      <c r="D54">
        <v>0.21060000000000001</v>
      </c>
      <c r="E54">
        <v>5.4199999999999998E-2</v>
      </c>
      <c r="F54">
        <v>0.19389999999999999</v>
      </c>
      <c r="G54">
        <v>0.38819999999999999</v>
      </c>
      <c r="H54">
        <v>0.16309999999999999</v>
      </c>
    </row>
    <row r="55" spans="1:8" x14ac:dyDescent="0.3">
      <c r="A55" t="s">
        <v>106</v>
      </c>
      <c r="B55" t="s">
        <v>82</v>
      </c>
      <c r="C55" t="s">
        <v>83</v>
      </c>
      <c r="D55" t="s">
        <v>84</v>
      </c>
      <c r="E55" t="s">
        <v>85</v>
      </c>
      <c r="F55" t="s">
        <v>86</v>
      </c>
      <c r="G55" t="s">
        <v>87</v>
      </c>
      <c r="H55" t="s">
        <v>88</v>
      </c>
    </row>
    <row r="56" spans="1:8" x14ac:dyDescent="0.3">
      <c r="A56" t="s">
        <v>91</v>
      </c>
      <c r="B56" t="s">
        <v>91</v>
      </c>
      <c r="C56" t="s">
        <v>90</v>
      </c>
      <c r="D56" t="s">
        <v>90</v>
      </c>
      <c r="E56" t="s">
        <v>91</v>
      </c>
      <c r="F56" t="s">
        <v>90</v>
      </c>
      <c r="G56" t="s">
        <v>92</v>
      </c>
      <c r="H56" t="s">
        <v>91</v>
      </c>
    </row>
    <row r="57" spans="1:8" x14ac:dyDescent="0.3">
      <c r="A57" t="s">
        <v>107</v>
      </c>
      <c r="B57">
        <v>-2.6703000000000001</v>
      </c>
      <c r="C57">
        <v>3.5200000000000002E-2</v>
      </c>
      <c r="D57">
        <v>0.16539999999999999</v>
      </c>
      <c r="E57">
        <v>4.3400000000000001E-2</v>
      </c>
      <c r="F57">
        <v>0.14549999999999999</v>
      </c>
      <c r="G57">
        <v>1330081986096.8501</v>
      </c>
      <c r="H57">
        <v>0.13439999999999999</v>
      </c>
    </row>
    <row r="58" spans="1:8" x14ac:dyDescent="0.3">
      <c r="A58" t="s">
        <v>108</v>
      </c>
      <c r="B58">
        <v>-1.7166999999999999</v>
      </c>
      <c r="C58">
        <v>3.1699999999999999E-2</v>
      </c>
      <c r="D58">
        <v>0.1711</v>
      </c>
      <c r="E58">
        <v>4.5100000000000001E-2</v>
      </c>
      <c r="F58">
        <v>0.14130000000000001</v>
      </c>
      <c r="G58">
        <v>24626510248917.398</v>
      </c>
      <c r="H58">
        <v>0.13930000000000001</v>
      </c>
    </row>
    <row r="59" spans="1:8" x14ac:dyDescent="0.3">
      <c r="B59" t="s">
        <v>60</v>
      </c>
    </row>
    <row r="60" spans="1:8" x14ac:dyDescent="0.3">
      <c r="A60" t="s">
        <v>109</v>
      </c>
      <c r="B60" t="s">
        <v>92</v>
      </c>
    </row>
    <row r="61" spans="1:8" x14ac:dyDescent="0.3">
      <c r="A61" t="s">
        <v>82</v>
      </c>
      <c r="B61">
        <v>-2.2302</v>
      </c>
    </row>
    <row r="62" spans="1:8" x14ac:dyDescent="0.3">
      <c r="A62" t="s">
        <v>83</v>
      </c>
      <c r="B62">
        <v>3.3599999999999998E-2</v>
      </c>
    </row>
    <row r="63" spans="1:8" x14ac:dyDescent="0.3">
      <c r="A63" t="s">
        <v>84</v>
      </c>
      <c r="B63">
        <v>0.16800000000000001</v>
      </c>
    </row>
    <row r="64" spans="1:8" x14ac:dyDescent="0.3">
      <c r="A64" t="s">
        <v>85</v>
      </c>
      <c r="B64">
        <v>4.4200000000000003E-2</v>
      </c>
    </row>
    <row r="65" spans="1:2" x14ac:dyDescent="0.3">
      <c r="A65" t="s">
        <v>86</v>
      </c>
      <c r="B65">
        <v>0.14360000000000001</v>
      </c>
    </row>
    <row r="66" spans="1:2" x14ac:dyDescent="0.3">
      <c r="A66" t="s">
        <v>87</v>
      </c>
      <c r="B66">
        <v>12082279645860.199</v>
      </c>
    </row>
    <row r="67" spans="1:2" x14ac:dyDescent="0.3">
      <c r="A67" t="s">
        <v>88</v>
      </c>
      <c r="B67">
        <v>0.13669999999999999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90586-68C1-4A81-9F00-EAD881CA3854}">
  <sheetPr>
    <tabColor theme="6"/>
  </sheetPr>
  <dimension ref="A1:H109"/>
  <sheetViews>
    <sheetView workbookViewId="0">
      <selection sqref="A1:H109"/>
    </sheetView>
  </sheetViews>
  <sheetFormatPr defaultRowHeight="14.4" x14ac:dyDescent="0.3"/>
  <sheetData>
    <row r="1" spans="1:8" x14ac:dyDescent="0.3">
      <c r="A1" t="s">
        <v>68</v>
      </c>
    </row>
    <row r="2" spans="1:8" x14ac:dyDescent="0.3">
      <c r="A2" t="s">
        <v>69</v>
      </c>
    </row>
    <row r="3" spans="1:8" x14ac:dyDescent="0.3">
      <c r="A3" t="s">
        <v>70</v>
      </c>
    </row>
    <row r="4" spans="1:8" x14ac:dyDescent="0.3">
      <c r="A4" t="s">
        <v>71</v>
      </c>
    </row>
    <row r="5" spans="1:8" x14ac:dyDescent="0.3">
      <c r="A5" t="s">
        <v>72</v>
      </c>
    </row>
    <row r="6" spans="1:8" x14ac:dyDescent="0.3">
      <c r="B6" t="s">
        <v>82</v>
      </c>
      <c r="C6" t="s">
        <v>83</v>
      </c>
      <c r="D6" t="s">
        <v>84</v>
      </c>
      <c r="E6" t="s">
        <v>85</v>
      </c>
      <c r="F6" t="s">
        <v>86</v>
      </c>
      <c r="G6" t="s">
        <v>87</v>
      </c>
      <c r="H6" t="s">
        <v>88</v>
      </c>
    </row>
    <row r="7" spans="1:8" x14ac:dyDescent="0.3">
      <c r="A7" t="s">
        <v>89</v>
      </c>
      <c r="B7" t="s">
        <v>90</v>
      </c>
      <c r="C7" t="s">
        <v>90</v>
      </c>
      <c r="D7" t="s">
        <v>90</v>
      </c>
      <c r="E7" t="s">
        <v>91</v>
      </c>
      <c r="F7" t="s">
        <v>90</v>
      </c>
      <c r="G7" t="s">
        <v>92</v>
      </c>
      <c r="H7" t="s">
        <v>91</v>
      </c>
    </row>
    <row r="8" spans="1:8" x14ac:dyDescent="0.3">
      <c r="A8" t="s">
        <v>93</v>
      </c>
      <c r="B8">
        <v>0.45269999999999999</v>
      </c>
      <c r="C8">
        <v>4.4000000000000003E-3</v>
      </c>
      <c r="D8">
        <v>6.6100000000000006E-2</v>
      </c>
      <c r="E8">
        <v>1.4800000000000001E-2</v>
      </c>
      <c r="F8">
        <v>5.2299999999999999E-2</v>
      </c>
      <c r="G8">
        <v>0.1115</v>
      </c>
      <c r="H8">
        <v>5.1200000000000002E-2</v>
      </c>
    </row>
    <row r="9" spans="1:8" x14ac:dyDescent="0.3">
      <c r="A9" t="s">
        <v>94</v>
      </c>
      <c r="B9">
        <v>0.59230000000000005</v>
      </c>
      <c r="C9">
        <v>4.4999999999999997E-3</v>
      </c>
      <c r="D9">
        <v>6.6799999999999998E-2</v>
      </c>
      <c r="E9">
        <v>1.5800000000000002E-2</v>
      </c>
      <c r="F9">
        <v>4.9200000000000001E-2</v>
      </c>
      <c r="G9">
        <v>19969658117879.301</v>
      </c>
      <c r="H9">
        <v>5.9799999999999999E-2</v>
      </c>
    </row>
    <row r="10" spans="1:8" x14ac:dyDescent="0.3">
      <c r="A10" t="s">
        <v>95</v>
      </c>
      <c r="B10">
        <v>0.40849999999999997</v>
      </c>
      <c r="C10">
        <v>7.1000000000000004E-3</v>
      </c>
      <c r="D10">
        <v>8.4400000000000003E-2</v>
      </c>
      <c r="E10">
        <v>2.0199999999999999E-2</v>
      </c>
      <c r="F10">
        <v>6.2300000000000001E-2</v>
      </c>
      <c r="G10">
        <v>0.1608</v>
      </c>
      <c r="H10">
        <v>6.54E-2</v>
      </c>
    </row>
    <row r="11" spans="1:8" x14ac:dyDescent="0.3">
      <c r="A11" t="s">
        <v>96</v>
      </c>
      <c r="B11">
        <v>0.24379999999999999</v>
      </c>
      <c r="C11">
        <v>1.4200000000000001E-2</v>
      </c>
      <c r="D11">
        <v>0.1191</v>
      </c>
      <c r="E11">
        <v>2.69E-2</v>
      </c>
      <c r="F11">
        <v>8.14E-2</v>
      </c>
      <c r="G11">
        <v>73170054505849.203</v>
      </c>
      <c r="H11">
        <v>9.2200000000000004E-2</v>
      </c>
    </row>
    <row r="12" spans="1:8" x14ac:dyDescent="0.3">
      <c r="A12" t="s">
        <v>97</v>
      </c>
      <c r="B12">
        <v>0.26440000000000002</v>
      </c>
      <c r="C12">
        <v>9.5999999999999992E-3</v>
      </c>
      <c r="D12">
        <v>9.7799999999999998E-2</v>
      </c>
      <c r="E12">
        <v>2.1899999999999999E-2</v>
      </c>
      <c r="F12">
        <v>6.5100000000000005E-2</v>
      </c>
      <c r="G12">
        <v>23436388301264.602</v>
      </c>
      <c r="H12">
        <v>7.5800000000000006E-2</v>
      </c>
    </row>
    <row r="13" spans="1:8" x14ac:dyDescent="0.3">
      <c r="A13" t="s">
        <v>98</v>
      </c>
      <c r="B13">
        <v>0.49430000000000002</v>
      </c>
      <c r="C13">
        <v>8.6999999999999994E-3</v>
      </c>
      <c r="D13">
        <v>9.3299999999999994E-2</v>
      </c>
      <c r="E13">
        <v>2.1999999999999999E-2</v>
      </c>
      <c r="F13">
        <v>6.3E-2</v>
      </c>
      <c r="G13">
        <v>50456309511569.297</v>
      </c>
      <c r="H13">
        <v>7.2300000000000003E-2</v>
      </c>
    </row>
    <row r="14" spans="1:8" x14ac:dyDescent="0.3">
      <c r="A14" t="s">
        <v>99</v>
      </c>
      <c r="B14">
        <v>0.4602</v>
      </c>
      <c r="C14">
        <v>7.7999999999999996E-3</v>
      </c>
      <c r="D14">
        <v>8.8200000000000001E-2</v>
      </c>
      <c r="E14">
        <v>1.9699999999999999E-2</v>
      </c>
      <c r="F14">
        <v>6.2300000000000001E-2</v>
      </c>
      <c r="G14">
        <v>23467730654719.301</v>
      </c>
      <c r="H14">
        <v>7.8899999999999998E-2</v>
      </c>
    </row>
    <row r="15" spans="1:8" x14ac:dyDescent="0.3">
      <c r="A15" t="s">
        <v>100</v>
      </c>
      <c r="B15">
        <v>0.3387</v>
      </c>
      <c r="C15">
        <v>6.6E-3</v>
      </c>
      <c r="D15">
        <v>8.1100000000000005E-2</v>
      </c>
      <c r="E15">
        <v>1.8599999999999998E-2</v>
      </c>
      <c r="F15">
        <v>5.5800000000000002E-2</v>
      </c>
      <c r="G15">
        <v>0.13819999999999999</v>
      </c>
      <c r="H15">
        <v>8.1100000000000005E-2</v>
      </c>
    </row>
    <row r="16" spans="1:8" x14ac:dyDescent="0.3">
      <c r="A16" t="s">
        <v>101</v>
      </c>
      <c r="B16">
        <v>0.40139999999999998</v>
      </c>
      <c r="C16">
        <v>7.7000000000000002E-3</v>
      </c>
      <c r="D16">
        <v>8.7999999999999995E-2</v>
      </c>
      <c r="E16">
        <v>1.95E-2</v>
      </c>
      <c r="F16">
        <v>6.0199999999999997E-2</v>
      </c>
      <c r="G16">
        <v>24360138439106.301</v>
      </c>
      <c r="H16">
        <v>8.7999999999999995E-2</v>
      </c>
    </row>
    <row r="17" spans="1:8" x14ac:dyDescent="0.3">
      <c r="A17" t="s">
        <v>102</v>
      </c>
      <c r="B17">
        <v>0.52639999999999998</v>
      </c>
      <c r="C17">
        <v>5.7000000000000002E-3</v>
      </c>
      <c r="D17">
        <v>7.5200000000000003E-2</v>
      </c>
      <c r="E17">
        <v>1.66E-2</v>
      </c>
      <c r="F17">
        <v>5.7500000000000002E-2</v>
      </c>
      <c r="G17">
        <v>0.115</v>
      </c>
      <c r="H17">
        <v>7.5200000000000003E-2</v>
      </c>
    </row>
    <row r="18" spans="1:8" x14ac:dyDescent="0.3">
      <c r="A18" t="s">
        <v>103</v>
      </c>
      <c r="B18">
        <v>0.2384</v>
      </c>
      <c r="C18">
        <v>6.1999999999999998E-3</v>
      </c>
      <c r="D18">
        <v>7.85E-2</v>
      </c>
      <c r="E18">
        <v>1.84E-2</v>
      </c>
      <c r="F18">
        <v>5.1499999999999997E-2</v>
      </c>
      <c r="G18">
        <v>28280601129597.102</v>
      </c>
      <c r="H18">
        <v>0</v>
      </c>
    </row>
    <row r="19" spans="1:8" x14ac:dyDescent="0.3">
      <c r="A19" t="s">
        <v>104</v>
      </c>
      <c r="B19">
        <v>0.217</v>
      </c>
      <c r="C19">
        <v>9.1999999999999998E-3</v>
      </c>
      <c r="D19">
        <v>9.5799999999999996E-2</v>
      </c>
      <c r="E19">
        <v>2.1299999999999999E-2</v>
      </c>
      <c r="F19">
        <v>7.17E-2</v>
      </c>
      <c r="G19">
        <v>23235714800135.398</v>
      </c>
      <c r="H19">
        <v>7.4200000000000002E-2</v>
      </c>
    </row>
    <row r="20" spans="1:8" x14ac:dyDescent="0.3">
      <c r="A20" t="s">
        <v>105</v>
      </c>
      <c r="B20">
        <v>0.22850000000000001</v>
      </c>
      <c r="C20">
        <v>8.8000000000000005E-3</v>
      </c>
      <c r="D20">
        <v>9.3899999999999997E-2</v>
      </c>
      <c r="E20">
        <v>2.0899999999999998E-2</v>
      </c>
      <c r="F20">
        <v>6.7199999999999996E-2</v>
      </c>
      <c r="G20">
        <v>23304259609317.801</v>
      </c>
      <c r="H20">
        <v>7.2700000000000001E-2</v>
      </c>
    </row>
    <row r="21" spans="1:8" x14ac:dyDescent="0.3">
      <c r="A21" t="s">
        <v>106</v>
      </c>
      <c r="B21" t="s">
        <v>82</v>
      </c>
      <c r="C21" t="s">
        <v>83</v>
      </c>
      <c r="D21" t="s">
        <v>84</v>
      </c>
      <c r="E21" t="s">
        <v>85</v>
      </c>
      <c r="F21" t="s">
        <v>86</v>
      </c>
      <c r="G21" t="s">
        <v>87</v>
      </c>
      <c r="H21" t="s">
        <v>88</v>
      </c>
    </row>
    <row r="22" spans="1:8" x14ac:dyDescent="0.3">
      <c r="A22" t="s">
        <v>91</v>
      </c>
      <c r="B22" t="s">
        <v>90</v>
      </c>
      <c r="C22" t="s">
        <v>90</v>
      </c>
      <c r="D22" t="s">
        <v>90</v>
      </c>
      <c r="E22" t="s">
        <v>91</v>
      </c>
      <c r="F22" t="s">
        <v>90</v>
      </c>
      <c r="G22" t="s">
        <v>92</v>
      </c>
      <c r="H22" t="s">
        <v>91</v>
      </c>
    </row>
    <row r="23" spans="1:8" x14ac:dyDescent="0.3">
      <c r="A23" t="s">
        <v>107</v>
      </c>
      <c r="B23">
        <v>0.375</v>
      </c>
      <c r="C23">
        <v>7.3000000000000001E-3</v>
      </c>
      <c r="D23">
        <v>8.5199999999999998E-2</v>
      </c>
      <c r="E23">
        <v>1.95E-2</v>
      </c>
      <c r="F23">
        <v>6.0299999999999999E-2</v>
      </c>
      <c r="G23">
        <v>18047537697201.199</v>
      </c>
      <c r="H23">
        <v>6.5199999999999994E-2</v>
      </c>
    </row>
    <row r="24" spans="1:8" x14ac:dyDescent="0.3">
      <c r="A24" t="s">
        <v>108</v>
      </c>
      <c r="B24">
        <v>0.37359999999999999</v>
      </c>
      <c r="C24">
        <v>8.2000000000000007E-3</v>
      </c>
      <c r="D24">
        <v>8.8700000000000001E-2</v>
      </c>
      <c r="E24">
        <v>0.02</v>
      </c>
      <c r="F24">
        <v>6.2899999999999998E-2</v>
      </c>
      <c r="G24">
        <v>27224681864838.398</v>
      </c>
      <c r="H24">
        <v>7.1800000000000003E-2</v>
      </c>
    </row>
    <row r="25" spans="1:8" x14ac:dyDescent="0.3">
      <c r="B25" t="s">
        <v>60</v>
      </c>
    </row>
    <row r="26" spans="1:8" x14ac:dyDescent="0.3">
      <c r="A26" t="s">
        <v>109</v>
      </c>
      <c r="B26" t="s">
        <v>92</v>
      </c>
    </row>
    <row r="27" spans="1:8" x14ac:dyDescent="0.3">
      <c r="A27" t="s">
        <v>82</v>
      </c>
      <c r="B27">
        <v>0.37430000000000002</v>
      </c>
    </row>
    <row r="28" spans="1:8" x14ac:dyDescent="0.3">
      <c r="A28" t="s">
        <v>83</v>
      </c>
      <c r="B28">
        <v>7.7000000000000002E-3</v>
      </c>
    </row>
    <row r="29" spans="1:8" x14ac:dyDescent="0.3">
      <c r="A29" t="s">
        <v>84</v>
      </c>
      <c r="B29">
        <v>8.6800000000000002E-2</v>
      </c>
    </row>
    <row r="30" spans="1:8" x14ac:dyDescent="0.3">
      <c r="A30" t="s">
        <v>85</v>
      </c>
      <c r="B30">
        <v>1.9699999999999999E-2</v>
      </c>
    </row>
    <row r="31" spans="1:8" x14ac:dyDescent="0.3">
      <c r="A31" t="s">
        <v>86</v>
      </c>
      <c r="B31">
        <v>6.1499999999999999E-2</v>
      </c>
    </row>
    <row r="32" spans="1:8" x14ac:dyDescent="0.3">
      <c r="A32" t="s">
        <v>87</v>
      </c>
      <c r="B32">
        <v>22283142697649.102</v>
      </c>
    </row>
    <row r="33" spans="1:8" x14ac:dyDescent="0.3">
      <c r="A33" t="s">
        <v>88</v>
      </c>
      <c r="B33">
        <v>6.8199999999999997E-2</v>
      </c>
    </row>
    <row r="35" spans="1:8" x14ac:dyDescent="0.3">
      <c r="A35" t="s">
        <v>67</v>
      </c>
    </row>
    <row r="36" spans="1:8" x14ac:dyDescent="0.3">
      <c r="A36" t="s">
        <v>65</v>
      </c>
    </row>
    <row r="37" spans="1:8" x14ac:dyDescent="0.3">
      <c r="A37" t="s">
        <v>73</v>
      </c>
    </row>
    <row r="38" spans="1:8" x14ac:dyDescent="0.3">
      <c r="A38" t="s">
        <v>71</v>
      </c>
    </row>
    <row r="39" spans="1:8" x14ac:dyDescent="0.3">
      <c r="A39" t="s">
        <v>74</v>
      </c>
    </row>
    <row r="40" spans="1:8" x14ac:dyDescent="0.3">
      <c r="B40" t="s">
        <v>82</v>
      </c>
      <c r="C40" t="s">
        <v>83</v>
      </c>
      <c r="D40" t="s">
        <v>84</v>
      </c>
      <c r="E40" t="s">
        <v>85</v>
      </c>
      <c r="F40" t="s">
        <v>86</v>
      </c>
      <c r="G40" t="s">
        <v>87</v>
      </c>
      <c r="H40" t="s">
        <v>88</v>
      </c>
    </row>
    <row r="41" spans="1:8" x14ac:dyDescent="0.3">
      <c r="A41" t="s">
        <v>89</v>
      </c>
      <c r="B41" t="s">
        <v>91</v>
      </c>
      <c r="C41" t="s">
        <v>90</v>
      </c>
      <c r="D41" t="s">
        <v>90</v>
      </c>
      <c r="E41" t="s">
        <v>91</v>
      </c>
      <c r="F41" t="s">
        <v>90</v>
      </c>
      <c r="G41" t="s">
        <v>92</v>
      </c>
      <c r="H41" t="s">
        <v>91</v>
      </c>
    </row>
    <row r="42" spans="1:8" x14ac:dyDescent="0.3">
      <c r="A42" t="s">
        <v>93</v>
      </c>
      <c r="B42">
        <v>-0.16239999999999999</v>
      </c>
      <c r="C42">
        <v>9.1000000000000004E-3</v>
      </c>
      <c r="D42">
        <v>9.5500000000000002E-2</v>
      </c>
      <c r="E42">
        <v>2.5000000000000001E-2</v>
      </c>
      <c r="F42">
        <v>7.4300000000000005E-2</v>
      </c>
      <c r="G42">
        <v>0.14849999999999999</v>
      </c>
      <c r="H42">
        <v>7.3899999999999993E-2</v>
      </c>
    </row>
    <row r="43" spans="1:8" x14ac:dyDescent="0.3">
      <c r="A43" t="s">
        <v>94</v>
      </c>
      <c r="B43">
        <v>9.8199999999999996E-2</v>
      </c>
      <c r="C43">
        <v>1.2200000000000001E-2</v>
      </c>
      <c r="D43">
        <v>0.1103</v>
      </c>
      <c r="E43">
        <v>3.0200000000000001E-2</v>
      </c>
      <c r="F43">
        <v>8.5199999999999998E-2</v>
      </c>
      <c r="G43">
        <v>33474346802550.898</v>
      </c>
      <c r="H43">
        <v>9.8699999999999996E-2</v>
      </c>
    </row>
    <row r="44" spans="1:8" x14ac:dyDescent="0.3">
      <c r="A44" t="s">
        <v>95</v>
      </c>
      <c r="B44">
        <v>-0.41160000000000002</v>
      </c>
      <c r="C44">
        <v>1.4999999999999999E-2</v>
      </c>
      <c r="D44">
        <v>0.1227</v>
      </c>
      <c r="E44">
        <v>3.3599999999999998E-2</v>
      </c>
      <c r="F44">
        <v>9.8799999999999999E-2</v>
      </c>
      <c r="G44">
        <v>0.24859999999999999</v>
      </c>
      <c r="H44">
        <v>9.5000000000000001E-2</v>
      </c>
    </row>
    <row r="45" spans="1:8" x14ac:dyDescent="0.3">
      <c r="A45" t="s">
        <v>96</v>
      </c>
      <c r="B45">
        <v>-0.59499999999999997</v>
      </c>
      <c r="C45">
        <v>5.7099999999999998E-2</v>
      </c>
      <c r="D45">
        <v>0.23899999999999999</v>
      </c>
      <c r="E45">
        <v>6.1100000000000002E-2</v>
      </c>
      <c r="F45">
        <v>0.1837</v>
      </c>
      <c r="G45">
        <v>67801533903488.398</v>
      </c>
      <c r="H45">
        <v>0.18509999999999999</v>
      </c>
    </row>
    <row r="46" spans="1:8" x14ac:dyDescent="0.3">
      <c r="A46" t="s">
        <v>97</v>
      </c>
      <c r="B46">
        <v>-0.44690000000000002</v>
      </c>
      <c r="C46">
        <v>1.9400000000000001E-2</v>
      </c>
      <c r="D46">
        <v>0.13930000000000001</v>
      </c>
      <c r="E46">
        <v>3.6499999999999998E-2</v>
      </c>
      <c r="F46">
        <v>0.10009999999999999</v>
      </c>
      <c r="G46">
        <v>26704474416969.301</v>
      </c>
      <c r="H46">
        <v>0.1079</v>
      </c>
    </row>
    <row r="47" spans="1:8" x14ac:dyDescent="0.3">
      <c r="A47" t="s">
        <v>98</v>
      </c>
      <c r="B47">
        <v>0.3871</v>
      </c>
      <c r="C47">
        <v>6.1000000000000004E-3</v>
      </c>
      <c r="D47">
        <v>7.8200000000000006E-2</v>
      </c>
      <c r="E47">
        <v>2.0799999999999999E-2</v>
      </c>
      <c r="F47">
        <v>6.2700000000000006E-2</v>
      </c>
      <c r="G47">
        <v>0.12659999999999999</v>
      </c>
      <c r="H47">
        <v>6.0600000000000001E-2</v>
      </c>
    </row>
    <row r="48" spans="1:8" x14ac:dyDescent="0.3">
      <c r="A48" t="s">
        <v>99</v>
      </c>
      <c r="B48">
        <v>-0.1366</v>
      </c>
      <c r="C48">
        <v>1.5100000000000001E-2</v>
      </c>
      <c r="D48">
        <v>0.12280000000000001</v>
      </c>
      <c r="E48">
        <v>3.2899999999999999E-2</v>
      </c>
      <c r="F48">
        <v>9.3100000000000002E-2</v>
      </c>
      <c r="G48">
        <v>36763789283481.602</v>
      </c>
      <c r="H48">
        <v>0.10979999999999999</v>
      </c>
    </row>
    <row r="49" spans="1:8" x14ac:dyDescent="0.3">
      <c r="A49" t="s">
        <v>100</v>
      </c>
      <c r="B49">
        <v>-2.4247000000000001</v>
      </c>
      <c r="C49">
        <v>2.18E-2</v>
      </c>
      <c r="D49">
        <v>0.14779999999999999</v>
      </c>
      <c r="E49">
        <v>3.78E-2</v>
      </c>
      <c r="F49">
        <v>0.1263</v>
      </c>
      <c r="G49">
        <v>0.24049999999999999</v>
      </c>
      <c r="H49">
        <v>0.14779999999999999</v>
      </c>
    </row>
    <row r="50" spans="1:8" x14ac:dyDescent="0.3">
      <c r="A50" t="s">
        <v>101</v>
      </c>
      <c r="B50">
        <v>-0.81089999999999995</v>
      </c>
      <c r="C50">
        <v>2.0799999999999999E-2</v>
      </c>
      <c r="D50">
        <v>0.14430000000000001</v>
      </c>
      <c r="E50">
        <v>3.7199999999999997E-2</v>
      </c>
      <c r="F50">
        <v>0.114</v>
      </c>
      <c r="G50">
        <v>24163764389096.199</v>
      </c>
      <c r="H50">
        <v>0.14430000000000001</v>
      </c>
    </row>
    <row r="51" spans="1:8" x14ac:dyDescent="0.3">
      <c r="A51" t="s">
        <v>102</v>
      </c>
      <c r="B51">
        <v>0.1988</v>
      </c>
      <c r="C51">
        <v>6.7000000000000002E-3</v>
      </c>
      <c r="D51">
        <v>8.1799999999999998E-2</v>
      </c>
      <c r="E51">
        <v>2.1000000000000001E-2</v>
      </c>
      <c r="F51">
        <v>6.5600000000000006E-2</v>
      </c>
      <c r="G51">
        <v>0.1246</v>
      </c>
      <c r="H51">
        <v>8.1799999999999998E-2</v>
      </c>
    </row>
    <row r="52" spans="1:8" x14ac:dyDescent="0.3">
      <c r="A52" t="s">
        <v>103</v>
      </c>
      <c r="B52">
        <v>7.1199999999999999E-2</v>
      </c>
      <c r="C52">
        <v>6.1000000000000004E-3</v>
      </c>
      <c r="D52">
        <v>7.8E-2</v>
      </c>
      <c r="E52">
        <v>2.0199999999999999E-2</v>
      </c>
      <c r="F52">
        <v>5.8299999999999998E-2</v>
      </c>
      <c r="G52">
        <v>0.1113</v>
      </c>
      <c r="H52">
        <v>0</v>
      </c>
    </row>
    <row r="53" spans="1:8" x14ac:dyDescent="0.3">
      <c r="A53" t="s">
        <v>104</v>
      </c>
      <c r="B53">
        <v>-0.98270000000000002</v>
      </c>
      <c r="C53">
        <v>1.12E-2</v>
      </c>
      <c r="D53">
        <v>0.10580000000000001</v>
      </c>
      <c r="E53">
        <v>2.7099999999999999E-2</v>
      </c>
      <c r="F53">
        <v>8.6699999999999999E-2</v>
      </c>
      <c r="G53">
        <v>0.17760000000000001</v>
      </c>
      <c r="H53">
        <v>8.1900000000000001E-2</v>
      </c>
    </row>
    <row r="54" spans="1:8" x14ac:dyDescent="0.3">
      <c r="A54" t="s">
        <v>105</v>
      </c>
      <c r="B54">
        <v>8.7999999999999995E-2</v>
      </c>
      <c r="C54">
        <v>6.4999999999999997E-3</v>
      </c>
      <c r="D54">
        <v>8.0399999999999999E-2</v>
      </c>
      <c r="E54">
        <v>2.07E-2</v>
      </c>
      <c r="F54">
        <v>6.1400000000000003E-2</v>
      </c>
      <c r="G54">
        <v>0.125</v>
      </c>
      <c r="H54">
        <v>6.2300000000000001E-2</v>
      </c>
    </row>
    <row r="55" spans="1:8" x14ac:dyDescent="0.3">
      <c r="A55" t="s">
        <v>106</v>
      </c>
      <c r="B55" t="s">
        <v>82</v>
      </c>
      <c r="C55" t="s">
        <v>83</v>
      </c>
      <c r="D55" t="s">
        <v>84</v>
      </c>
      <c r="E55" t="s">
        <v>85</v>
      </c>
      <c r="F55" t="s">
        <v>86</v>
      </c>
      <c r="G55" t="s">
        <v>87</v>
      </c>
      <c r="H55" t="s">
        <v>88</v>
      </c>
    </row>
    <row r="56" spans="1:8" x14ac:dyDescent="0.3">
      <c r="A56" t="s">
        <v>91</v>
      </c>
      <c r="B56" t="s">
        <v>91</v>
      </c>
      <c r="C56" t="s">
        <v>90</v>
      </c>
      <c r="D56" t="s">
        <v>90</v>
      </c>
      <c r="E56" t="s">
        <v>91</v>
      </c>
      <c r="F56" t="s">
        <v>90</v>
      </c>
      <c r="G56" t="s">
        <v>92</v>
      </c>
      <c r="H56" t="s">
        <v>91</v>
      </c>
    </row>
    <row r="57" spans="1:8" x14ac:dyDescent="0.3">
      <c r="A57" t="s">
        <v>107</v>
      </c>
      <c r="B57">
        <v>-0.5675</v>
      </c>
      <c r="C57">
        <v>1.2500000000000001E-2</v>
      </c>
      <c r="D57">
        <v>0.1084</v>
      </c>
      <c r="E57">
        <v>2.8199999999999999E-2</v>
      </c>
      <c r="F57">
        <v>8.7499999999999994E-2</v>
      </c>
      <c r="G57">
        <v>3451966341299.6099</v>
      </c>
      <c r="H57">
        <v>8.7300000000000003E-2</v>
      </c>
    </row>
    <row r="58" spans="1:8" x14ac:dyDescent="0.3">
      <c r="A58" t="s">
        <v>108</v>
      </c>
      <c r="B58">
        <v>-0.1925</v>
      </c>
      <c r="C58">
        <v>1.9900000000000001E-2</v>
      </c>
      <c r="D58">
        <v>0.13120000000000001</v>
      </c>
      <c r="E58">
        <v>3.44E-2</v>
      </c>
      <c r="F58">
        <v>9.9599999999999994E-2</v>
      </c>
      <c r="G58">
        <v>27457357401081.699</v>
      </c>
      <c r="H58">
        <v>0.10630000000000001</v>
      </c>
    </row>
    <row r="59" spans="1:8" x14ac:dyDescent="0.3">
      <c r="B59" t="s">
        <v>60</v>
      </c>
    </row>
    <row r="60" spans="1:8" x14ac:dyDescent="0.3">
      <c r="A60" t="s">
        <v>109</v>
      </c>
      <c r="B60" t="s">
        <v>92</v>
      </c>
    </row>
    <row r="61" spans="1:8" x14ac:dyDescent="0.3">
      <c r="A61" t="s">
        <v>82</v>
      </c>
      <c r="B61">
        <v>-0.39439999999999997</v>
      </c>
    </row>
    <row r="62" spans="1:8" x14ac:dyDescent="0.3">
      <c r="A62" t="s">
        <v>83</v>
      </c>
      <c r="B62">
        <v>1.5900000000000001E-2</v>
      </c>
    </row>
    <row r="63" spans="1:8" x14ac:dyDescent="0.3">
      <c r="A63" t="s">
        <v>84</v>
      </c>
      <c r="B63">
        <v>0.11890000000000001</v>
      </c>
    </row>
    <row r="64" spans="1:8" x14ac:dyDescent="0.3">
      <c r="A64" t="s">
        <v>85</v>
      </c>
      <c r="B64">
        <v>3.1099999999999999E-2</v>
      </c>
    </row>
    <row r="65" spans="1:2" x14ac:dyDescent="0.3">
      <c r="A65" t="s">
        <v>86</v>
      </c>
      <c r="B65">
        <v>9.3100000000000002E-2</v>
      </c>
    </row>
    <row r="66" spans="1:2" x14ac:dyDescent="0.3">
      <c r="A66" t="s">
        <v>87</v>
      </c>
      <c r="B66">
        <v>14531377599660.6</v>
      </c>
    </row>
    <row r="67" spans="1:2" x14ac:dyDescent="0.3">
      <c r="A67" t="s">
        <v>88</v>
      </c>
      <c r="B67">
        <v>9.6100000000000005E-2</v>
      </c>
    </row>
    <row r="70" spans="1:2" x14ac:dyDescent="0.3">
      <c r="A70" s="2" t="s">
        <v>330</v>
      </c>
    </row>
    <row r="71" spans="1:2" x14ac:dyDescent="0.3">
      <c r="A71" t="s">
        <v>300</v>
      </c>
    </row>
    <row r="72" spans="1:2" x14ac:dyDescent="0.3">
      <c r="A72" t="s">
        <v>301</v>
      </c>
      <c r="B72" t="s">
        <v>302</v>
      </c>
    </row>
    <row r="73" spans="1:2" x14ac:dyDescent="0.3">
      <c r="A73" t="s">
        <v>303</v>
      </c>
    </row>
    <row r="74" spans="1:2" x14ac:dyDescent="0.3">
      <c r="A74" t="s">
        <v>132</v>
      </c>
    </row>
    <row r="75" spans="1:2" x14ac:dyDescent="0.3">
      <c r="A75" t="s">
        <v>133</v>
      </c>
    </row>
    <row r="76" spans="1:2" x14ac:dyDescent="0.3">
      <c r="A76" t="s">
        <v>304</v>
      </c>
      <c r="B76" t="s">
        <v>305</v>
      </c>
    </row>
    <row r="77" spans="1:2" x14ac:dyDescent="0.3">
      <c r="A77" t="s">
        <v>306</v>
      </c>
      <c r="B77" t="s">
        <v>307</v>
      </c>
    </row>
    <row r="78" spans="1:2" x14ac:dyDescent="0.3">
      <c r="A78" t="s">
        <v>308</v>
      </c>
      <c r="B78" t="s">
        <v>309</v>
      </c>
    </row>
    <row r="79" spans="1:2" x14ac:dyDescent="0.3">
      <c r="A79" t="s">
        <v>310</v>
      </c>
      <c r="B79" t="s">
        <v>311</v>
      </c>
    </row>
    <row r="80" spans="1:2" x14ac:dyDescent="0.3">
      <c r="A80" t="s">
        <v>312</v>
      </c>
      <c r="B80" t="s">
        <v>313</v>
      </c>
    </row>
    <row r="81" spans="1:2" x14ac:dyDescent="0.3">
      <c r="A81" t="s">
        <v>314</v>
      </c>
      <c r="B81" t="s">
        <v>315</v>
      </c>
    </row>
    <row r="82" spans="1:2" x14ac:dyDescent="0.3">
      <c r="A82" t="s">
        <v>316</v>
      </c>
      <c r="B82" t="s">
        <v>317</v>
      </c>
    </row>
    <row r="83" spans="1:2" x14ac:dyDescent="0.3">
      <c r="A83" t="s">
        <v>318</v>
      </c>
      <c r="B83" t="s">
        <v>319</v>
      </c>
    </row>
    <row r="84" spans="1:2" x14ac:dyDescent="0.3">
      <c r="A84" t="s">
        <v>320</v>
      </c>
      <c r="B84" t="s">
        <v>321</v>
      </c>
    </row>
    <row r="85" spans="1:2" x14ac:dyDescent="0.3">
      <c r="A85" t="s">
        <v>322</v>
      </c>
      <c r="B85" t="s">
        <v>323</v>
      </c>
    </row>
    <row r="86" spans="1:2" x14ac:dyDescent="0.3">
      <c r="A86" t="s">
        <v>324</v>
      </c>
      <c r="B86" t="s">
        <v>325</v>
      </c>
    </row>
    <row r="87" spans="1:2" x14ac:dyDescent="0.3">
      <c r="A87" t="s">
        <v>326</v>
      </c>
      <c r="B87" t="s">
        <v>327</v>
      </c>
    </row>
    <row r="88" spans="1:2" x14ac:dyDescent="0.3">
      <c r="A88" t="s">
        <v>328</v>
      </c>
      <c r="B88" t="s">
        <v>329</v>
      </c>
    </row>
    <row r="91" spans="1:2" x14ac:dyDescent="0.3">
      <c r="A91" s="2" t="s">
        <v>331</v>
      </c>
    </row>
    <row r="92" spans="1:2" x14ac:dyDescent="0.3">
      <c r="A92" t="s">
        <v>332</v>
      </c>
    </row>
    <row r="93" spans="1:2" x14ac:dyDescent="0.3">
      <c r="A93" t="s">
        <v>301</v>
      </c>
      <c r="B93" t="s">
        <v>302</v>
      </c>
    </row>
    <row r="94" spans="1:2" x14ac:dyDescent="0.3">
      <c r="A94" t="s">
        <v>333</v>
      </c>
    </row>
    <row r="95" spans="1:2" x14ac:dyDescent="0.3">
      <c r="A95" t="s">
        <v>150</v>
      </c>
    </row>
    <row r="96" spans="1:2" x14ac:dyDescent="0.3">
      <c r="A96" t="s">
        <v>151</v>
      </c>
    </row>
    <row r="97" spans="1:2" x14ac:dyDescent="0.3">
      <c r="A97" t="s">
        <v>304</v>
      </c>
      <c r="B97" t="s">
        <v>334</v>
      </c>
    </row>
    <row r="98" spans="1:2" x14ac:dyDescent="0.3">
      <c r="A98" t="s">
        <v>306</v>
      </c>
      <c r="B98" t="s">
        <v>335</v>
      </c>
    </row>
    <row r="99" spans="1:2" x14ac:dyDescent="0.3">
      <c r="A99" t="s">
        <v>308</v>
      </c>
      <c r="B99" t="s">
        <v>336</v>
      </c>
    </row>
    <row r="100" spans="1:2" x14ac:dyDescent="0.3">
      <c r="A100" t="s">
        <v>310</v>
      </c>
      <c r="B100" t="s">
        <v>337</v>
      </c>
    </row>
    <row r="101" spans="1:2" x14ac:dyDescent="0.3">
      <c r="A101" t="s">
        <v>312</v>
      </c>
      <c r="B101" t="s">
        <v>338</v>
      </c>
    </row>
    <row r="102" spans="1:2" x14ac:dyDescent="0.3">
      <c r="A102" t="s">
        <v>314</v>
      </c>
      <c r="B102" t="s">
        <v>339</v>
      </c>
    </row>
    <row r="103" spans="1:2" x14ac:dyDescent="0.3">
      <c r="A103" t="s">
        <v>316</v>
      </c>
      <c r="B103" t="s">
        <v>340</v>
      </c>
    </row>
    <row r="104" spans="1:2" x14ac:dyDescent="0.3">
      <c r="A104" t="s">
        <v>318</v>
      </c>
      <c r="B104" t="s">
        <v>341</v>
      </c>
    </row>
    <row r="105" spans="1:2" x14ac:dyDescent="0.3">
      <c r="A105" t="s">
        <v>320</v>
      </c>
      <c r="B105" t="s">
        <v>342</v>
      </c>
    </row>
    <row r="106" spans="1:2" x14ac:dyDescent="0.3">
      <c r="A106" t="s">
        <v>322</v>
      </c>
      <c r="B106" t="s">
        <v>343</v>
      </c>
    </row>
    <row r="107" spans="1:2" x14ac:dyDescent="0.3">
      <c r="A107" t="s">
        <v>324</v>
      </c>
      <c r="B107" t="s">
        <v>344</v>
      </c>
    </row>
    <row r="108" spans="1:2" x14ac:dyDescent="0.3">
      <c r="A108" t="s">
        <v>326</v>
      </c>
      <c r="B108" t="s">
        <v>345</v>
      </c>
    </row>
    <row r="109" spans="1:2" x14ac:dyDescent="0.3">
      <c r="A109" t="s">
        <v>328</v>
      </c>
      <c r="B109"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baseline</vt:lpstr>
      <vt:lpstr>lasso</vt:lpstr>
      <vt:lpstr>PLS</vt:lpstr>
      <vt:lpstr>PCA Performance</vt:lpstr>
      <vt:lpstr>Binning Performance</vt:lpstr>
      <vt:lpstr>All</vt:lpstr>
      <vt:lpstr>Final - MLR Baseline</vt:lpstr>
      <vt:lpstr>Final MLR</vt:lpstr>
      <vt:lpstr>Final Lasso</vt:lpstr>
      <vt:lpstr>MTL pre-processed vs not</vt:lpstr>
      <vt:lpstr>Final ElasticNet</vt:lpstr>
      <vt:lpstr>Final PLS</vt:lpstr>
      <vt:lpstr>PLS pre-processed vs not</vt:lpstr>
      <vt:lpstr>Final RandForest</vt:lpstr>
      <vt:lpstr>RF pre-processed vs not</vt:lpstr>
      <vt:lpstr>RF not processed training</vt:lpstr>
      <vt:lpstr>Final by Element</vt:lpstr>
      <vt:lpstr>Report Table Dried</vt:lpstr>
      <vt:lpstr>Sheet8</vt:lpstr>
      <vt:lpstr>Report Table Fresh</vt:lpstr>
      <vt:lpstr>Results Joined -Horiz</vt:lpstr>
      <vt:lpstr>Final-Aggregated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Dhakan</dc:creator>
  <cp:lastModifiedBy>Ross Duncan</cp:lastModifiedBy>
  <dcterms:created xsi:type="dcterms:W3CDTF">2025-03-20T18:15:51Z</dcterms:created>
  <dcterms:modified xsi:type="dcterms:W3CDTF">2025-04-24T15:56:38Z</dcterms:modified>
</cp:coreProperties>
</file>