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crye\workspace\Python\ModernLab\"/>
    </mc:Choice>
  </mc:AlternateContent>
  <xr:revisionPtr revIDLastSave="0" documentId="13_ncr:1_{FF6CB5AF-08DC-4E59-9756-5F22F03B1E7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KNOWNS" sheetId="1" r:id="rId1"/>
    <sheet name="Sodium_rawData" sheetId="5" r:id="rId2"/>
    <sheet name="Complete_rawData" sheetId="6" r:id="rId3"/>
    <sheet name="UNKNOWNS" sheetId="2" r:id="rId4"/>
    <sheet name="Hydrogen_rawData" sheetId="3" r:id="rId5"/>
    <sheet name="Helium_raw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" l="1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31" i="2"/>
  <c r="F31" i="2" s="1"/>
  <c r="D25" i="2"/>
  <c r="F25" i="2" s="1"/>
  <c r="D22" i="2"/>
  <c r="F22" i="2" s="1"/>
  <c r="D23" i="2"/>
  <c r="F23" i="2" s="1"/>
  <c r="D24" i="2"/>
  <c r="F24" i="2" s="1"/>
  <c r="D26" i="2"/>
  <c r="F26" i="2" s="1"/>
  <c r="D27" i="2"/>
  <c r="F27" i="2" s="1"/>
  <c r="D21" i="2"/>
  <c r="F21" i="2" s="1"/>
  <c r="D10" i="1"/>
  <c r="D11" i="1"/>
  <c r="D9" i="1"/>
  <c r="D29" i="1"/>
  <c r="D28" i="1"/>
  <c r="D23" i="1"/>
  <c r="D19" i="1"/>
  <c r="D20" i="1"/>
  <c r="D21" i="1"/>
  <c r="D22" i="1"/>
  <c r="D18" i="1"/>
  <c r="D17" i="1"/>
  <c r="D16" i="1"/>
  <c r="T10" i="1"/>
  <c r="T11" i="1"/>
  <c r="S10" i="1"/>
  <c r="S11" i="1"/>
  <c r="T9" i="1"/>
  <c r="S9" i="1"/>
  <c r="Q10" i="1"/>
  <c r="Q11" i="1"/>
  <c r="Q9" i="1"/>
</calcChain>
</file>

<file path=xl/sharedStrings.xml><?xml version="1.0" encoding="utf-8"?>
<sst xmlns="http://schemas.openxmlformats.org/spreadsheetml/2006/main" count="139" uniqueCount="55">
  <si>
    <t>Color</t>
  </si>
  <si>
    <t>Bottom # (degrees)</t>
  </si>
  <si>
    <t>Top # (minutes)</t>
  </si>
  <si>
    <t>Parrallel with Colimater (zero-point)</t>
  </si>
  <si>
    <t>red</t>
  </si>
  <si>
    <t>blue-green</t>
  </si>
  <si>
    <t>blue-violet</t>
  </si>
  <si>
    <t>violet</t>
  </si>
  <si>
    <t>Wavelength (nm)</t>
  </si>
  <si>
    <t>Bottom # (degrees)  MIDDLE</t>
  </si>
  <si>
    <t>ΔΘ RIGHT</t>
  </si>
  <si>
    <t>ΔΘ MIDDLE</t>
  </si>
  <si>
    <t>ΔΘ LEFT</t>
  </si>
  <si>
    <t>Bottom # (degrees) LEFT</t>
  </si>
  <si>
    <t>Bottom # (degrees)  RIGHT</t>
  </si>
  <si>
    <t>red1</t>
  </si>
  <si>
    <t>red2</t>
  </si>
  <si>
    <t>yellow</t>
  </si>
  <si>
    <t>green2</t>
  </si>
  <si>
    <t>blue</t>
  </si>
  <si>
    <t>green1</t>
  </si>
  <si>
    <t xml:space="preserve">red2 </t>
  </si>
  <si>
    <t xml:space="preserve">green1 </t>
  </si>
  <si>
    <t>Relative Intensity</t>
  </si>
  <si>
    <t>m</t>
  </si>
  <si>
    <t>s</t>
  </si>
  <si>
    <t>w</t>
  </si>
  <si>
    <t>orange</t>
  </si>
  <si>
    <t>HELIUM DATA</t>
  </si>
  <si>
    <t>yellow 1</t>
  </si>
  <si>
    <t>yellow2</t>
  </si>
  <si>
    <t>HELIUM THEORETICAL</t>
  </si>
  <si>
    <t>HYDROGEN THEORETICAL</t>
  </si>
  <si>
    <t>HYDROGEN DATA</t>
  </si>
  <si>
    <t>red2 (towards orange)</t>
  </si>
  <si>
    <t>green1 (towards yellow)</t>
  </si>
  <si>
    <t>SODIUM DATA</t>
  </si>
  <si>
    <t>SODIUM THEORETICAL</t>
  </si>
  <si>
    <t>yellow1</t>
  </si>
  <si>
    <t>ALL KNOWNS</t>
  </si>
  <si>
    <t>EXTRA HYDROGEN DATA</t>
  </si>
  <si>
    <t>green</t>
  </si>
  <si>
    <t>violet1</t>
  </si>
  <si>
    <t>violet2</t>
  </si>
  <si>
    <t>Wavelength Calculated (nm)</t>
  </si>
  <si>
    <t>UNKOWN 1 - Mercury</t>
  </si>
  <si>
    <t>UNKOWN 4 - Neon</t>
  </si>
  <si>
    <t>BAND #</t>
  </si>
  <si>
    <t>red3</t>
  </si>
  <si>
    <t>green3</t>
  </si>
  <si>
    <t>green4</t>
  </si>
  <si>
    <t>green2 s</t>
  </si>
  <si>
    <t>Delta theta</t>
  </si>
  <si>
    <t>wavelength</t>
  </si>
  <si>
    <t>delta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</si>
</sst>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00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3" fillId="0" borderId="11" xfId="0" applyFont="1" applyBorder="1"/>
    <xf numFmtId="0" fontId="2" fillId="0" borderId="12" xfId="0" applyFont="1" applyBorder="1"/>
    <xf numFmtId="0" fontId="0" fillId="0" borderId="10" xfId="0" applyBorder="1"/>
    <xf numFmtId="0" fontId="0" fillId="0" borderId="12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2" borderId="8" xfId="0" applyFill="1" applyBorder="1"/>
    <xf numFmtId="0" fontId="0" fillId="3" borderId="1" xfId="0" applyFill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1" xfId="0" applyBorder="1" applyAlignment="1"/>
    <xf numFmtId="2" fontId="0" fillId="0" borderId="8" xfId="0" applyNumberFormat="1" applyBorder="1"/>
    <xf numFmtId="2" fontId="0" fillId="0" borderId="1" xfId="0" applyNumberFormat="1" applyBorder="1"/>
    <xf numFmtId="2" fontId="0" fillId="0" borderId="16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" xfId="0" applyFill="1" applyBorder="1" applyAlignment="1"/>
    <xf numFmtId="0" fontId="0" fillId="0" borderId="2" xfId="0" applyBorder="1" applyAlignment="1"/>
    <xf numFmtId="0" fontId="0" fillId="0" borderId="2" xfId="0" applyFill="1" applyBorder="1" applyAlignment="1"/>
    <xf numFmtId="0" fontId="2" fillId="0" borderId="12" xfId="0" applyFont="1" applyFill="1" applyBorder="1"/>
    <xf numFmtId="0" fontId="0" fillId="0" borderId="0" xfId="0" applyBorder="1" applyAlignment="1"/>
    <xf numFmtId="2" fontId="0" fillId="0" borderId="0" xfId="0" applyNumberFormat="1" applyBorder="1" applyAlignment="1"/>
    <xf numFmtId="0" fontId="0" fillId="0" borderId="0" xfId="0" applyFill="1" applyBorder="1" applyAlignment="1"/>
    <xf numFmtId="0" fontId="0" fillId="0" borderId="0" xfId="0" applyNumberFormat="1" applyBorder="1" applyAlignment="1"/>
    <xf numFmtId="0" fontId="2" fillId="0" borderId="0" xfId="0" applyFont="1" applyBorder="1" applyAlignment="1"/>
    <xf numFmtId="0" fontId="0" fillId="0" borderId="1" xfId="0" applyNumberFormat="1" applyBorder="1"/>
    <xf numFmtId="0" fontId="0" fillId="0" borderId="1" xfId="0" applyNumberFormat="1" applyBorder="1" applyAlignment="1"/>
    <xf numFmtId="0" fontId="0" fillId="0" borderId="4" xfId="0" applyBorder="1" applyAlignment="1"/>
    <xf numFmtId="2" fontId="0" fillId="0" borderId="5" xfId="0" applyNumberFormat="1" applyBorder="1" applyAlignment="1"/>
    <xf numFmtId="0" fontId="0" fillId="4" borderId="5" xfId="0" applyFill="1" applyBorder="1" applyAlignment="1"/>
    <xf numFmtId="0" fontId="0" fillId="0" borderId="5" xfId="0" applyNumberFormat="1" applyBorder="1" applyAlignment="1"/>
    <xf numFmtId="0" fontId="0" fillId="0" borderId="8" xfId="0" applyNumberFormat="1" applyBorder="1"/>
    <xf numFmtId="0" fontId="0" fillId="3" borderId="2" xfId="0" applyFill="1" applyBorder="1"/>
    <xf numFmtId="0" fontId="0" fillId="4" borderId="2" xfId="0" applyFill="1" applyBorder="1"/>
    <xf numFmtId="0" fontId="0" fillId="5" borderId="4" xfId="0" applyFill="1" applyBorder="1"/>
    <xf numFmtId="0" fontId="0" fillId="2" borderId="7" xfId="0" applyFill="1" applyBorder="1"/>
    <xf numFmtId="0" fontId="0" fillId="0" borderId="3" xfId="0" applyBorder="1" applyAlignment="1"/>
    <xf numFmtId="0" fontId="0" fillId="0" borderId="3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3" fillId="0" borderId="10" xfId="0" applyFont="1" applyBorder="1"/>
    <xf numFmtId="0" fontId="0" fillId="0" borderId="9" xfId="0" applyBorder="1" applyAlignment="1"/>
    <xf numFmtId="2" fontId="0" fillId="0" borderId="11" xfId="0" applyNumberFormat="1" applyBorder="1"/>
    <xf numFmtId="0" fontId="0" fillId="0" borderId="0" xfId="0" applyFill="1" applyBorder="1"/>
    <xf numFmtId="0" fontId="1" fillId="0" borderId="0" xfId="0" applyFont="1"/>
    <xf numFmtId="2" fontId="0" fillId="0" borderId="0" xfId="0" applyNumberFormat="1"/>
    <xf numFmtId="0" fontId="0" fillId="0" borderId="18" xfId="0" applyNumberFormat="1" applyBorder="1" applyAlignment="1">
      <alignment horizontal="right"/>
    </xf>
    <xf numFmtId="0" fontId="0" fillId="0" borderId="12" xfId="0" applyNumberForma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4" borderId="16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66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Helium Wavelength vs.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915135608048995E-2"/>
                  <c:y val="-0.21437408865558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KNOWNS!$D$16:$D$23</c:f>
              <c:numCache>
                <c:formatCode>0.00</c:formatCode>
                <c:ptCount val="8"/>
                <c:pt idx="0">
                  <c:v>45.5</c:v>
                </c:pt>
                <c:pt idx="1">
                  <c:v>45.75</c:v>
                </c:pt>
                <c:pt idx="2">
                  <c:v>46.25</c:v>
                </c:pt>
                <c:pt idx="3">
                  <c:v>47.25</c:v>
                </c:pt>
                <c:pt idx="4">
                  <c:v>47.5</c:v>
                </c:pt>
                <c:pt idx="5">
                  <c:v>47.75</c:v>
                </c:pt>
                <c:pt idx="6">
                  <c:v>48.25</c:v>
                </c:pt>
                <c:pt idx="7">
                  <c:v>48.75</c:v>
                </c:pt>
              </c:numCache>
            </c:numRef>
          </c:xVal>
          <c:yVal>
            <c:numRef>
              <c:f>KNOWNS!$F$16:$F$23</c:f>
              <c:numCache>
                <c:formatCode>General</c:formatCode>
                <c:ptCount val="8"/>
                <c:pt idx="0">
                  <c:v>667.81500000000005</c:v>
                </c:pt>
                <c:pt idx="1">
                  <c:v>587.56200000000001</c:v>
                </c:pt>
                <c:pt idx="2">
                  <c:v>501.56700000000001</c:v>
                </c:pt>
                <c:pt idx="3">
                  <c:v>492.19299999999998</c:v>
                </c:pt>
                <c:pt idx="4">
                  <c:v>471.31400000000002</c:v>
                </c:pt>
                <c:pt idx="5">
                  <c:v>447.14800000000002</c:v>
                </c:pt>
                <c:pt idx="6">
                  <c:v>443.755</c:v>
                </c:pt>
                <c:pt idx="7">
                  <c:v>438.79300000000001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5-4B16-917C-8EB4A7EE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94032"/>
        <c:axId val="513993640"/>
      </c:scatterChart>
      <c:valAx>
        <c:axId val="5139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ΔΘ MIDDLE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l-G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3640"/>
        <c:crosses val="autoZero"/>
        <c:crossBetween val="midCat"/>
      </c:valAx>
      <c:valAx>
        <c:axId val="5139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9678915135608047E-2"/>
                  <c:y val="-0.15591681248177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KNOWNS!$C$35:$C$47</c:f>
              <c:numCache>
                <c:formatCode>0.00</c:formatCode>
                <c:ptCount val="13"/>
                <c:pt idx="0">
                  <c:v>45.5</c:v>
                </c:pt>
                <c:pt idx="1">
                  <c:v>47.5</c:v>
                </c:pt>
                <c:pt idx="2">
                  <c:v>48.5</c:v>
                </c:pt>
                <c:pt idx="3">
                  <c:v>45.5</c:v>
                </c:pt>
                <c:pt idx="4">
                  <c:v>45.75</c:v>
                </c:pt>
                <c:pt idx="5">
                  <c:v>46.25</c:v>
                </c:pt>
                <c:pt idx="6">
                  <c:v>47.25</c:v>
                </c:pt>
                <c:pt idx="7">
                  <c:v>47.5</c:v>
                </c:pt>
                <c:pt idx="8">
                  <c:v>47.75</c:v>
                </c:pt>
                <c:pt idx="9">
                  <c:v>48.25</c:v>
                </c:pt>
                <c:pt idx="10">
                  <c:v>48.75</c:v>
                </c:pt>
                <c:pt idx="11">
                  <c:v>46.25</c:v>
                </c:pt>
                <c:pt idx="12">
                  <c:v>46.5</c:v>
                </c:pt>
              </c:numCache>
            </c:numRef>
          </c:xVal>
          <c:yVal>
            <c:numRef>
              <c:f>KNOWNS!$D$35:$D$47</c:f>
              <c:numCache>
                <c:formatCode>General</c:formatCode>
                <c:ptCount val="13"/>
                <c:pt idx="0">
                  <c:v>656.28520000000003</c:v>
                </c:pt>
                <c:pt idx="1">
                  <c:v>486.13299999999998</c:v>
                </c:pt>
                <c:pt idx="2">
                  <c:v>434.04700000000003</c:v>
                </c:pt>
                <c:pt idx="3">
                  <c:v>667.81500000000005</c:v>
                </c:pt>
                <c:pt idx="4">
                  <c:v>587.56200000000001</c:v>
                </c:pt>
                <c:pt idx="5">
                  <c:v>501.56700000000001</c:v>
                </c:pt>
                <c:pt idx="6">
                  <c:v>492.19299999999998</c:v>
                </c:pt>
                <c:pt idx="7">
                  <c:v>471.31400000000002</c:v>
                </c:pt>
                <c:pt idx="8">
                  <c:v>447.14800000000002</c:v>
                </c:pt>
                <c:pt idx="9">
                  <c:v>443.755</c:v>
                </c:pt>
                <c:pt idx="10">
                  <c:v>438.79300000000001</c:v>
                </c:pt>
                <c:pt idx="11">
                  <c:v>589.6</c:v>
                </c:pt>
                <c:pt idx="12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F-40A7-A9A2-CC99BDE7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1768"/>
        <c:axId val="517595296"/>
      </c:scatterChart>
      <c:valAx>
        <c:axId val="51759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ΔΘ </a:t>
                </a:r>
                <a:r>
                  <a:rPr lang="en-US"/>
                  <a:t>MIDDLE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5296"/>
        <c:crosses val="autoZero"/>
        <c:crossBetween val="midCat"/>
      </c:valAx>
      <c:valAx>
        <c:axId val="5175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9678915135608047E-2"/>
                  <c:y val="-0.15591681248177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KNOWNS!$C$35:$C$47</c:f>
              <c:numCache>
                <c:formatCode>0.00</c:formatCode>
                <c:ptCount val="13"/>
                <c:pt idx="0">
                  <c:v>45.5</c:v>
                </c:pt>
                <c:pt idx="1">
                  <c:v>47.5</c:v>
                </c:pt>
                <c:pt idx="2">
                  <c:v>48.5</c:v>
                </c:pt>
                <c:pt idx="3">
                  <c:v>45.5</c:v>
                </c:pt>
                <c:pt idx="4">
                  <c:v>45.75</c:v>
                </c:pt>
                <c:pt idx="5">
                  <c:v>46.25</c:v>
                </c:pt>
                <c:pt idx="6">
                  <c:v>47.25</c:v>
                </c:pt>
                <c:pt idx="7">
                  <c:v>47.5</c:v>
                </c:pt>
                <c:pt idx="8">
                  <c:v>47.75</c:v>
                </c:pt>
                <c:pt idx="9">
                  <c:v>48.25</c:v>
                </c:pt>
                <c:pt idx="10">
                  <c:v>48.75</c:v>
                </c:pt>
                <c:pt idx="11">
                  <c:v>46.25</c:v>
                </c:pt>
                <c:pt idx="12">
                  <c:v>46.5</c:v>
                </c:pt>
              </c:numCache>
            </c:numRef>
          </c:xVal>
          <c:yVal>
            <c:numRef>
              <c:f>KNOWNS!$D$35:$D$47</c:f>
              <c:numCache>
                <c:formatCode>General</c:formatCode>
                <c:ptCount val="13"/>
                <c:pt idx="0">
                  <c:v>656.28520000000003</c:v>
                </c:pt>
                <c:pt idx="1">
                  <c:v>486.13299999999998</c:v>
                </c:pt>
                <c:pt idx="2">
                  <c:v>434.04700000000003</c:v>
                </c:pt>
                <c:pt idx="3">
                  <c:v>667.81500000000005</c:v>
                </c:pt>
                <c:pt idx="4">
                  <c:v>587.56200000000001</c:v>
                </c:pt>
                <c:pt idx="5">
                  <c:v>501.56700000000001</c:v>
                </c:pt>
                <c:pt idx="6">
                  <c:v>492.19299999999998</c:v>
                </c:pt>
                <c:pt idx="7">
                  <c:v>471.31400000000002</c:v>
                </c:pt>
                <c:pt idx="8">
                  <c:v>447.14800000000002</c:v>
                </c:pt>
                <c:pt idx="9">
                  <c:v>443.755</c:v>
                </c:pt>
                <c:pt idx="10">
                  <c:v>438.79300000000001</c:v>
                </c:pt>
                <c:pt idx="11">
                  <c:v>589.6</c:v>
                </c:pt>
                <c:pt idx="12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9-4BA7-8FFA-6D6994FB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05536"/>
        <c:axId val="525105144"/>
      </c:scatterChart>
      <c:valAx>
        <c:axId val="5251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ΔΘ </a:t>
                </a:r>
                <a:r>
                  <a:rPr lang="en-US"/>
                  <a:t>MIDDLE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05144"/>
        <c:crosses val="autoZero"/>
        <c:crossBetween val="midCat"/>
      </c:valAx>
      <c:valAx>
        <c:axId val="5251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15</xdr:row>
      <xdr:rowOff>7620</xdr:rowOff>
    </xdr:from>
    <xdr:to>
      <xdr:col>21</xdr:col>
      <xdr:colOff>144780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31</xdr:row>
      <xdr:rowOff>137160</xdr:rowOff>
    </xdr:from>
    <xdr:to>
      <xdr:col>8</xdr:col>
      <xdr:colOff>990600</xdr:colOff>
      <xdr:row>46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53340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7"/>
  <sheetViews>
    <sheetView topLeftCell="A22" workbookViewId="0">
      <selection activeCell="D35" sqref="D35:D47"/>
    </sheetView>
  </sheetViews>
  <sheetFormatPr defaultRowHeight="14.4" x14ac:dyDescent="0.3"/>
  <cols>
    <col min="2" max="2" width="14.33203125" bestFit="1" customWidth="1"/>
    <col min="3" max="3" width="25" bestFit="1" customWidth="1"/>
    <col min="4" max="4" width="15.77734375" bestFit="1" customWidth="1"/>
    <col min="5" max="5" width="20.77734375" bestFit="1" customWidth="1"/>
    <col min="6" max="6" width="15.77734375" bestFit="1" customWidth="1"/>
    <col min="7" max="7" width="15.5546875" bestFit="1" customWidth="1"/>
    <col min="8" max="8" width="10.5546875" bestFit="1" customWidth="1"/>
    <col min="9" max="9" width="15.77734375" bestFit="1" customWidth="1"/>
    <col min="10" max="10" width="15.5546875" bestFit="1" customWidth="1"/>
    <col min="11" max="11" width="15.77734375" bestFit="1" customWidth="1"/>
    <col min="13" max="13" width="15.77734375" bestFit="1" customWidth="1"/>
    <col min="14" max="14" width="9.109375" customWidth="1"/>
    <col min="15" max="15" width="5.44140625" bestFit="1" customWidth="1"/>
    <col min="16" max="16" width="10.6640625" bestFit="1" customWidth="1"/>
    <col min="22" max="22" width="15.77734375" bestFit="1" customWidth="1"/>
    <col min="24" max="24" width="11.33203125" customWidth="1"/>
  </cols>
  <sheetData>
    <row r="1" spans="2:22" ht="15" thickBot="1" x14ac:dyDescent="0.35"/>
    <row r="2" spans="2:22" ht="15" thickBot="1" x14ac:dyDescent="0.35">
      <c r="B2" s="60" t="s">
        <v>3</v>
      </c>
      <c r="C2" s="61"/>
      <c r="D2" s="13"/>
    </row>
    <row r="3" spans="2:22" ht="15" thickBot="1" x14ac:dyDescent="0.35">
      <c r="B3" s="7" t="s">
        <v>2</v>
      </c>
      <c r="C3" s="10" t="s">
        <v>1</v>
      </c>
      <c r="D3" s="14"/>
    </row>
    <row r="4" spans="2:22" ht="15" thickBot="1" x14ac:dyDescent="0.35">
      <c r="B4" s="11">
        <v>0</v>
      </c>
      <c r="C4" s="12">
        <v>180</v>
      </c>
      <c r="D4" s="15"/>
    </row>
    <row r="6" spans="2:22" ht="15" thickBot="1" x14ac:dyDescent="0.35"/>
    <row r="7" spans="2:22" ht="15" thickBot="1" x14ac:dyDescent="0.35">
      <c r="B7" s="60" t="s">
        <v>33</v>
      </c>
      <c r="C7" s="62"/>
      <c r="D7" s="62"/>
      <c r="E7" s="62"/>
      <c r="F7" s="62"/>
      <c r="G7" s="61"/>
      <c r="H7" s="36"/>
      <c r="I7" s="60" t="s">
        <v>32</v>
      </c>
      <c r="J7" s="62"/>
      <c r="K7" s="61"/>
      <c r="M7" s="60" t="s">
        <v>40</v>
      </c>
      <c r="N7" s="62"/>
      <c r="O7" s="62"/>
      <c r="P7" s="62"/>
      <c r="Q7" s="62"/>
      <c r="R7" s="62"/>
      <c r="S7" s="62"/>
      <c r="T7" s="62"/>
      <c r="U7" s="62"/>
      <c r="V7" s="61"/>
    </row>
    <row r="8" spans="2:22" ht="15" thickBot="1" x14ac:dyDescent="0.35">
      <c r="B8" s="7" t="s">
        <v>47</v>
      </c>
      <c r="C8" s="8" t="s">
        <v>9</v>
      </c>
      <c r="D8" s="9" t="s">
        <v>11</v>
      </c>
      <c r="E8" s="8" t="s">
        <v>0</v>
      </c>
      <c r="F8" s="8" t="s">
        <v>8</v>
      </c>
      <c r="G8" s="10" t="s">
        <v>23</v>
      </c>
      <c r="I8" s="7" t="s">
        <v>0</v>
      </c>
      <c r="J8" s="8" t="s">
        <v>8</v>
      </c>
      <c r="K8" s="31" t="s">
        <v>23</v>
      </c>
      <c r="M8" s="7" t="s">
        <v>2</v>
      </c>
      <c r="N8" s="8" t="s">
        <v>13</v>
      </c>
      <c r="O8" s="8" t="s">
        <v>9</v>
      </c>
      <c r="P8" s="8" t="s">
        <v>14</v>
      </c>
      <c r="Q8" s="9" t="s">
        <v>10</v>
      </c>
      <c r="R8" s="9"/>
      <c r="S8" s="9" t="s">
        <v>11</v>
      </c>
      <c r="T8" s="9" t="s">
        <v>12</v>
      </c>
      <c r="U8" s="8" t="s">
        <v>0</v>
      </c>
      <c r="V8" s="10" t="s">
        <v>8</v>
      </c>
    </row>
    <row r="9" spans="2:22" x14ac:dyDescent="0.3">
      <c r="B9" s="5">
        <v>1</v>
      </c>
      <c r="C9" s="21">
        <v>134.5</v>
      </c>
      <c r="D9" s="21">
        <f>$C$4-C9</f>
        <v>45.5</v>
      </c>
      <c r="E9" s="16" t="s">
        <v>4</v>
      </c>
      <c r="F9" s="43">
        <v>656.28520000000003</v>
      </c>
      <c r="G9" s="27" t="s">
        <v>25</v>
      </c>
      <c r="I9" s="47" t="s">
        <v>4</v>
      </c>
      <c r="J9" s="43">
        <v>656.28520000000003</v>
      </c>
      <c r="K9" s="27"/>
      <c r="M9" s="5">
        <v>0</v>
      </c>
      <c r="N9" s="6">
        <v>134.5</v>
      </c>
      <c r="O9" s="21">
        <v>134.5</v>
      </c>
      <c r="P9" s="21">
        <v>133.75</v>
      </c>
      <c r="Q9" s="21">
        <f>$C$4-N9</f>
        <v>45.5</v>
      </c>
      <c r="R9" s="21"/>
      <c r="S9" s="21">
        <f>$C$4-O9</f>
        <v>45.5</v>
      </c>
      <c r="T9" s="21">
        <f>$C$4-P9</f>
        <v>46.25</v>
      </c>
      <c r="U9" s="16" t="s">
        <v>4</v>
      </c>
      <c r="V9" s="18">
        <v>656.28520000000003</v>
      </c>
    </row>
    <row r="10" spans="2:22" ht="14.4" customHeight="1" x14ac:dyDescent="0.3">
      <c r="B10" s="2">
        <v>2</v>
      </c>
      <c r="C10" s="22">
        <v>132.5</v>
      </c>
      <c r="D10" s="21">
        <f t="shared" ref="D10:D11" si="0">$C$4-C10</f>
        <v>47.5</v>
      </c>
      <c r="E10" s="17" t="s">
        <v>5</v>
      </c>
      <c r="F10" s="37">
        <v>486.13299999999998</v>
      </c>
      <c r="G10" s="25" t="s">
        <v>25</v>
      </c>
      <c r="I10" s="44" t="s">
        <v>5</v>
      </c>
      <c r="J10" s="37">
        <v>486.13299999999998</v>
      </c>
      <c r="K10" s="25"/>
      <c r="M10" s="2">
        <v>0</v>
      </c>
      <c r="N10" s="1">
        <v>132.5</v>
      </c>
      <c r="O10" s="22">
        <v>132.5</v>
      </c>
      <c r="P10" s="22">
        <v>132.5</v>
      </c>
      <c r="Q10" s="22">
        <f t="shared" ref="Q10:Q11" si="1">$C$4-N10</f>
        <v>47.5</v>
      </c>
      <c r="R10" s="22"/>
      <c r="S10" s="22">
        <f t="shared" ref="S10:S11" si="2">$C$4-O10</f>
        <v>47.5</v>
      </c>
      <c r="T10" s="22">
        <f t="shared" ref="T10:T11" si="3">$C$4-P10</f>
        <v>47.5</v>
      </c>
      <c r="U10" s="17" t="s">
        <v>5</v>
      </c>
      <c r="V10" s="19">
        <v>486.13299999999998</v>
      </c>
    </row>
    <row r="11" spans="2:22" ht="15" thickBot="1" x14ac:dyDescent="0.35">
      <c r="B11" s="39">
        <v>3</v>
      </c>
      <c r="C11" s="40">
        <v>131.5</v>
      </c>
      <c r="D11" s="54">
        <f t="shared" si="0"/>
        <v>48.5</v>
      </c>
      <c r="E11" s="41" t="s">
        <v>6</v>
      </c>
      <c r="F11" s="42">
        <v>434.04700000000003</v>
      </c>
      <c r="G11" s="26" t="s">
        <v>25</v>
      </c>
      <c r="I11" s="45" t="s">
        <v>6</v>
      </c>
      <c r="J11" s="38">
        <v>434.04700000000003</v>
      </c>
      <c r="K11" s="25"/>
      <c r="M11" s="65">
        <v>0</v>
      </c>
      <c r="N11" s="67">
        <v>131.5</v>
      </c>
      <c r="O11" s="69">
        <v>131.5</v>
      </c>
      <c r="P11" s="69">
        <v>131.25</v>
      </c>
      <c r="Q11" s="69">
        <f t="shared" si="1"/>
        <v>48.5</v>
      </c>
      <c r="R11" s="23"/>
      <c r="S11" s="69">
        <f t="shared" si="2"/>
        <v>48.5</v>
      </c>
      <c r="T11" s="69">
        <f t="shared" si="3"/>
        <v>48.75</v>
      </c>
      <c r="U11" s="63" t="s">
        <v>6</v>
      </c>
      <c r="V11" s="58">
        <v>434.04700000000003</v>
      </c>
    </row>
    <row r="12" spans="2:22" ht="15" thickBot="1" x14ac:dyDescent="0.35">
      <c r="B12" s="32"/>
      <c r="C12" s="33"/>
      <c r="D12" s="33"/>
      <c r="E12" s="34"/>
      <c r="F12" s="35"/>
      <c r="I12" s="46" t="s">
        <v>7</v>
      </c>
      <c r="J12" s="42">
        <v>410.17399999999998</v>
      </c>
      <c r="K12" s="26"/>
      <c r="M12" s="66"/>
      <c r="N12" s="68"/>
      <c r="O12" s="70"/>
      <c r="P12" s="70"/>
      <c r="Q12" s="70"/>
      <c r="R12" s="24"/>
      <c r="S12" s="70"/>
      <c r="T12" s="70"/>
      <c r="U12" s="64"/>
      <c r="V12" s="59"/>
    </row>
    <row r="13" spans="2:22" ht="15" thickBot="1" x14ac:dyDescent="0.35"/>
    <row r="14" spans="2:22" ht="15" thickBot="1" x14ac:dyDescent="0.35">
      <c r="B14" s="60" t="s">
        <v>28</v>
      </c>
      <c r="C14" s="62"/>
      <c r="D14" s="62"/>
      <c r="E14" s="62"/>
      <c r="F14" s="62"/>
      <c r="G14" s="61"/>
      <c r="I14" s="60" t="s">
        <v>31</v>
      </c>
      <c r="J14" s="62"/>
      <c r="K14" s="61"/>
    </row>
    <row r="15" spans="2:22" ht="15" thickBot="1" x14ac:dyDescent="0.35">
      <c r="B15" s="7" t="s">
        <v>47</v>
      </c>
      <c r="C15" s="8" t="s">
        <v>9</v>
      </c>
      <c r="D15" s="9" t="s">
        <v>11</v>
      </c>
      <c r="E15" s="8" t="s">
        <v>0</v>
      </c>
      <c r="F15" s="8" t="s">
        <v>8</v>
      </c>
      <c r="G15" s="10" t="s">
        <v>23</v>
      </c>
      <c r="I15" s="7" t="s">
        <v>0</v>
      </c>
      <c r="J15" s="8" t="s">
        <v>8</v>
      </c>
      <c r="K15" s="31" t="s">
        <v>23</v>
      </c>
    </row>
    <row r="16" spans="2:22" x14ac:dyDescent="0.3">
      <c r="B16" s="5">
        <v>1</v>
      </c>
      <c r="C16" s="21">
        <v>134.5</v>
      </c>
      <c r="D16" s="21">
        <f>$C$4-C16</f>
        <v>45.5</v>
      </c>
      <c r="E16" s="6" t="s">
        <v>15</v>
      </c>
      <c r="F16" s="20">
        <v>667.81500000000005</v>
      </c>
      <c r="G16" s="48" t="s">
        <v>26</v>
      </c>
      <c r="I16" s="5" t="s">
        <v>15</v>
      </c>
      <c r="J16" s="1">
        <v>667.81500000000005</v>
      </c>
      <c r="K16" s="25" t="s">
        <v>24</v>
      </c>
    </row>
    <row r="17" spans="2:11" x14ac:dyDescent="0.3">
      <c r="B17" s="2">
        <v>2</v>
      </c>
      <c r="C17" s="21">
        <v>134.25</v>
      </c>
      <c r="D17" s="21">
        <f>$C$4-C17</f>
        <v>45.75</v>
      </c>
      <c r="E17" s="1" t="s">
        <v>34</v>
      </c>
      <c r="F17" s="20">
        <v>587.56200000000001</v>
      </c>
      <c r="G17" s="48" t="s">
        <v>25</v>
      </c>
      <c r="I17" s="2" t="s">
        <v>21</v>
      </c>
      <c r="J17" s="1">
        <v>587.56200000000001</v>
      </c>
      <c r="K17" s="25" t="s">
        <v>25</v>
      </c>
    </row>
    <row r="18" spans="2:11" x14ac:dyDescent="0.3">
      <c r="B18" s="29">
        <v>3</v>
      </c>
      <c r="C18" s="21">
        <v>133.75</v>
      </c>
      <c r="D18" s="21">
        <f>$C$4-C18</f>
        <v>46.25</v>
      </c>
      <c r="E18" s="1" t="s">
        <v>17</v>
      </c>
      <c r="F18" s="28">
        <v>501.56700000000001</v>
      </c>
      <c r="G18" s="49" t="s">
        <v>25</v>
      </c>
      <c r="I18" s="2" t="s">
        <v>27</v>
      </c>
      <c r="J18" s="1">
        <v>504.774</v>
      </c>
      <c r="K18" s="25" t="s">
        <v>26</v>
      </c>
    </row>
    <row r="19" spans="2:11" x14ac:dyDescent="0.3">
      <c r="B19" s="29">
        <v>4</v>
      </c>
      <c r="C19" s="21">
        <v>132.75</v>
      </c>
      <c r="D19" s="21">
        <f t="shared" ref="D19:D23" si="4">$C$4-C19</f>
        <v>47.25</v>
      </c>
      <c r="E19" s="1" t="s">
        <v>35</v>
      </c>
      <c r="F19" s="20">
        <v>492.19299999999998</v>
      </c>
      <c r="G19" s="48" t="s">
        <v>24</v>
      </c>
      <c r="I19" s="2" t="s">
        <v>17</v>
      </c>
      <c r="J19" s="1">
        <v>501.56700000000001</v>
      </c>
      <c r="K19" s="25" t="s">
        <v>25</v>
      </c>
    </row>
    <row r="20" spans="2:11" x14ac:dyDescent="0.3">
      <c r="B20" s="30">
        <v>5</v>
      </c>
      <c r="C20" s="21">
        <v>132.5</v>
      </c>
      <c r="D20" s="21">
        <f t="shared" si="4"/>
        <v>47.5</v>
      </c>
      <c r="E20" s="1" t="s">
        <v>18</v>
      </c>
      <c r="F20" s="20">
        <v>471.31400000000002</v>
      </c>
      <c r="G20" s="48" t="s">
        <v>24</v>
      </c>
      <c r="I20" s="2" t="s">
        <v>22</v>
      </c>
      <c r="J20" s="1">
        <v>492.19299999999998</v>
      </c>
      <c r="K20" s="25" t="s">
        <v>24</v>
      </c>
    </row>
    <row r="21" spans="2:11" x14ac:dyDescent="0.3">
      <c r="B21" s="30">
        <v>6</v>
      </c>
      <c r="C21" s="21">
        <v>132.25</v>
      </c>
      <c r="D21" s="21">
        <f t="shared" si="4"/>
        <v>47.75</v>
      </c>
      <c r="E21" s="1" t="s">
        <v>19</v>
      </c>
      <c r="F21" s="28">
        <v>447.14800000000002</v>
      </c>
      <c r="G21" s="49" t="s">
        <v>24</v>
      </c>
      <c r="I21" s="2" t="s">
        <v>18</v>
      </c>
      <c r="J21" s="1">
        <v>471.31400000000002</v>
      </c>
      <c r="K21" s="25" t="s">
        <v>24</v>
      </c>
    </row>
    <row r="22" spans="2:11" x14ac:dyDescent="0.3">
      <c r="B22" s="30">
        <v>7</v>
      </c>
      <c r="C22" s="21">
        <v>131.75</v>
      </c>
      <c r="D22" s="21">
        <f t="shared" si="4"/>
        <v>48.25</v>
      </c>
      <c r="E22" s="1" t="s">
        <v>7</v>
      </c>
      <c r="F22" s="20">
        <v>443.755</v>
      </c>
      <c r="G22" s="48" t="s">
        <v>25</v>
      </c>
      <c r="I22" s="2" t="s">
        <v>19</v>
      </c>
      <c r="J22" s="1">
        <v>447.14800000000002</v>
      </c>
      <c r="K22" s="25" t="s">
        <v>25</v>
      </c>
    </row>
    <row r="23" spans="2:11" ht="15" thickBot="1" x14ac:dyDescent="0.35">
      <c r="B23" s="3">
        <v>8</v>
      </c>
      <c r="C23" s="21">
        <v>131.25</v>
      </c>
      <c r="D23" s="21">
        <f t="shared" si="4"/>
        <v>48.75</v>
      </c>
      <c r="E23" s="4" t="s">
        <v>7</v>
      </c>
      <c r="F23" s="50">
        <v>438.79300000000001</v>
      </c>
      <c r="G23" s="51" t="s">
        <v>26</v>
      </c>
      <c r="I23" s="2" t="s">
        <v>7</v>
      </c>
      <c r="J23" s="1">
        <v>443.755</v>
      </c>
      <c r="K23" s="25" t="s">
        <v>26</v>
      </c>
    </row>
    <row r="24" spans="2:11" ht="15" thickBot="1" x14ac:dyDescent="0.35">
      <c r="I24" s="3" t="s">
        <v>7</v>
      </c>
      <c r="J24" s="4">
        <v>438.79300000000001</v>
      </c>
      <c r="K24" s="26" t="s">
        <v>26</v>
      </c>
    </row>
    <row r="25" spans="2:11" ht="15" thickBot="1" x14ac:dyDescent="0.35"/>
    <row r="26" spans="2:11" ht="15" thickBot="1" x14ac:dyDescent="0.35">
      <c r="B26" s="60" t="s">
        <v>36</v>
      </c>
      <c r="C26" s="62"/>
      <c r="D26" s="62"/>
      <c r="E26" s="62"/>
      <c r="F26" s="62"/>
      <c r="G26" s="61"/>
      <c r="I26" s="60" t="s">
        <v>37</v>
      </c>
      <c r="J26" s="62"/>
      <c r="K26" s="61"/>
    </row>
    <row r="27" spans="2:11" ht="15" thickBot="1" x14ac:dyDescent="0.35">
      <c r="B27" s="7" t="s">
        <v>47</v>
      </c>
      <c r="C27" s="8" t="s">
        <v>9</v>
      </c>
      <c r="D27" s="9" t="s">
        <v>11</v>
      </c>
      <c r="E27" s="8" t="s">
        <v>0</v>
      </c>
      <c r="F27" s="8" t="s">
        <v>8</v>
      </c>
      <c r="G27" s="10" t="s">
        <v>23</v>
      </c>
      <c r="I27" s="7" t="s">
        <v>0</v>
      </c>
      <c r="J27" s="8" t="s">
        <v>8</v>
      </c>
      <c r="K27" s="31" t="s">
        <v>23</v>
      </c>
    </row>
    <row r="28" spans="2:11" x14ac:dyDescent="0.3">
      <c r="B28" s="5">
        <v>1</v>
      </c>
      <c r="C28" s="21">
        <v>133.75</v>
      </c>
      <c r="D28" s="21">
        <f t="shared" ref="D28:D29" si="5">$C$4-C28</f>
        <v>46.25</v>
      </c>
      <c r="E28" s="6" t="s">
        <v>29</v>
      </c>
      <c r="F28" s="20">
        <v>589.6</v>
      </c>
      <c r="G28" s="48" t="s">
        <v>25</v>
      </c>
      <c r="I28" s="5" t="s">
        <v>38</v>
      </c>
      <c r="J28" s="6">
        <v>589.6</v>
      </c>
      <c r="K28" s="27" t="s">
        <v>25</v>
      </c>
    </row>
    <row r="29" spans="2:11" ht="15" thickBot="1" x14ac:dyDescent="0.35">
      <c r="B29" s="3">
        <v>2</v>
      </c>
      <c r="C29" s="21">
        <v>133.5</v>
      </c>
      <c r="D29" s="21">
        <f t="shared" si="5"/>
        <v>46.5</v>
      </c>
      <c r="E29" s="4" t="s">
        <v>30</v>
      </c>
      <c r="F29" s="50">
        <v>589</v>
      </c>
      <c r="G29" s="51" t="s">
        <v>24</v>
      </c>
      <c r="I29" s="3" t="s">
        <v>30</v>
      </c>
      <c r="J29" s="4">
        <v>589</v>
      </c>
      <c r="K29" s="26" t="s">
        <v>24</v>
      </c>
    </row>
    <row r="32" spans="2:11" ht="15" thickBot="1" x14ac:dyDescent="0.35"/>
    <row r="33" spans="3:4" ht="15" thickBot="1" x14ac:dyDescent="0.35">
      <c r="C33" s="60" t="s">
        <v>39</v>
      </c>
      <c r="D33" s="61"/>
    </row>
    <row r="34" spans="3:4" ht="15" thickBot="1" x14ac:dyDescent="0.35">
      <c r="C34" s="52" t="s">
        <v>11</v>
      </c>
      <c r="D34" s="10" t="s">
        <v>8</v>
      </c>
    </row>
    <row r="35" spans="3:4" x14ac:dyDescent="0.3">
      <c r="C35" s="21">
        <v>45.5</v>
      </c>
      <c r="D35" s="53">
        <v>656.28520000000003</v>
      </c>
    </row>
    <row r="36" spans="3:4" x14ac:dyDescent="0.3">
      <c r="C36" s="21">
        <v>47.5</v>
      </c>
      <c r="D36" s="48">
        <v>486.13299999999998</v>
      </c>
    </row>
    <row r="37" spans="3:4" x14ac:dyDescent="0.3">
      <c r="C37" s="21">
        <v>48.5</v>
      </c>
      <c r="D37" s="48">
        <v>434.04700000000003</v>
      </c>
    </row>
    <row r="38" spans="3:4" x14ac:dyDescent="0.3">
      <c r="C38" s="21">
        <v>45.5</v>
      </c>
      <c r="D38" s="48">
        <v>667.81500000000005</v>
      </c>
    </row>
    <row r="39" spans="3:4" x14ac:dyDescent="0.3">
      <c r="C39" s="21">
        <v>45.75</v>
      </c>
      <c r="D39" s="48">
        <v>587.56200000000001</v>
      </c>
    </row>
    <row r="40" spans="3:4" x14ac:dyDescent="0.3">
      <c r="C40" s="21">
        <v>46.25</v>
      </c>
      <c r="D40" s="48">
        <v>501.56700000000001</v>
      </c>
    </row>
    <row r="41" spans="3:4" x14ac:dyDescent="0.3">
      <c r="C41" s="21">
        <v>47.25</v>
      </c>
      <c r="D41" s="48">
        <v>492.19299999999998</v>
      </c>
    </row>
    <row r="42" spans="3:4" x14ac:dyDescent="0.3">
      <c r="C42" s="21">
        <v>47.5</v>
      </c>
      <c r="D42" s="48">
        <v>471.31400000000002</v>
      </c>
    </row>
    <row r="43" spans="3:4" x14ac:dyDescent="0.3">
      <c r="C43" s="21">
        <v>47.75</v>
      </c>
      <c r="D43" s="48">
        <v>447.14800000000002</v>
      </c>
    </row>
    <row r="44" spans="3:4" x14ac:dyDescent="0.3">
      <c r="C44" s="21">
        <v>48.25</v>
      </c>
      <c r="D44" s="48">
        <v>443.755</v>
      </c>
    </row>
    <row r="45" spans="3:4" x14ac:dyDescent="0.3">
      <c r="C45" s="21">
        <v>48.75</v>
      </c>
      <c r="D45" s="48">
        <v>438.79300000000001</v>
      </c>
    </row>
    <row r="46" spans="3:4" x14ac:dyDescent="0.3">
      <c r="C46" s="21">
        <v>46.25</v>
      </c>
      <c r="D46" s="48">
        <v>589.6</v>
      </c>
    </row>
    <row r="47" spans="3:4" ht="15" thickBot="1" x14ac:dyDescent="0.35">
      <c r="C47" s="21">
        <v>46.5</v>
      </c>
      <c r="D47" s="51">
        <v>589</v>
      </c>
    </row>
  </sheetData>
  <mergeCells count="18">
    <mergeCell ref="B26:G26"/>
    <mergeCell ref="I26:K26"/>
    <mergeCell ref="C33:D33"/>
    <mergeCell ref="I14:K14"/>
    <mergeCell ref="B14:G14"/>
    <mergeCell ref="V11:V12"/>
    <mergeCell ref="B2:C2"/>
    <mergeCell ref="M7:V7"/>
    <mergeCell ref="U11:U12"/>
    <mergeCell ref="M11:M12"/>
    <mergeCell ref="N11:N12"/>
    <mergeCell ref="O11:O12"/>
    <mergeCell ref="P11:P12"/>
    <mergeCell ref="Q11:Q12"/>
    <mergeCell ref="S11:S12"/>
    <mergeCell ref="T11:T12"/>
    <mergeCell ref="B7:G7"/>
    <mergeCell ref="I7:K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68AE-3BF8-4B27-A48A-92374ED959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DD60-52FC-40F6-B4F7-26D67019EFAE}">
  <dimension ref="A1:B14"/>
  <sheetViews>
    <sheetView tabSelected="1" workbookViewId="0">
      <selection activeCell="B2" sqref="B2:B14"/>
    </sheetView>
  </sheetViews>
  <sheetFormatPr defaultRowHeight="14.4" x14ac:dyDescent="0.3"/>
  <cols>
    <col min="1" max="2" width="12.109375" customWidth="1"/>
  </cols>
  <sheetData>
    <row r="1" spans="1:2" x14ac:dyDescent="0.3">
      <c r="A1" t="s">
        <v>54</v>
      </c>
      <c r="B1" t="s">
        <v>53</v>
      </c>
    </row>
    <row r="2" spans="1:2" x14ac:dyDescent="0.3">
      <c r="A2">
        <v>45.5</v>
      </c>
      <c r="B2" s="53">
        <v>656.28520000000003</v>
      </c>
    </row>
    <row r="3" spans="1:2" x14ac:dyDescent="0.3">
      <c r="A3">
        <v>47.5</v>
      </c>
      <c r="B3" s="48">
        <v>486.13299999999998</v>
      </c>
    </row>
    <row r="4" spans="1:2" x14ac:dyDescent="0.3">
      <c r="A4">
        <v>48.5</v>
      </c>
      <c r="B4" s="48">
        <v>434.04700000000003</v>
      </c>
    </row>
    <row r="5" spans="1:2" x14ac:dyDescent="0.3">
      <c r="A5">
        <v>45.5</v>
      </c>
      <c r="B5" s="48">
        <v>667.81500000000005</v>
      </c>
    </row>
    <row r="6" spans="1:2" x14ac:dyDescent="0.3">
      <c r="A6">
        <v>45.75</v>
      </c>
      <c r="B6" s="48">
        <v>587.56200000000001</v>
      </c>
    </row>
    <row r="7" spans="1:2" x14ac:dyDescent="0.3">
      <c r="A7">
        <v>46.25</v>
      </c>
      <c r="B7" s="48">
        <v>501.56700000000001</v>
      </c>
    </row>
    <row r="8" spans="1:2" x14ac:dyDescent="0.3">
      <c r="A8">
        <v>47.25</v>
      </c>
      <c r="B8" s="48">
        <v>492.19299999999998</v>
      </c>
    </row>
    <row r="9" spans="1:2" x14ac:dyDescent="0.3">
      <c r="A9">
        <v>47.5</v>
      </c>
      <c r="B9" s="48">
        <v>471.31400000000002</v>
      </c>
    </row>
    <row r="10" spans="1:2" x14ac:dyDescent="0.3">
      <c r="A10">
        <v>47.75</v>
      </c>
      <c r="B10" s="48">
        <v>447.14800000000002</v>
      </c>
    </row>
    <row r="11" spans="1:2" x14ac:dyDescent="0.3">
      <c r="A11">
        <v>48.25</v>
      </c>
      <c r="B11" s="48">
        <v>443.755</v>
      </c>
    </row>
    <row r="12" spans="1:2" x14ac:dyDescent="0.3">
      <c r="A12">
        <v>48.75</v>
      </c>
      <c r="B12" s="48">
        <v>438.79300000000001</v>
      </c>
    </row>
    <row r="13" spans="1:2" x14ac:dyDescent="0.3">
      <c r="A13">
        <v>46.25</v>
      </c>
      <c r="B13" s="48">
        <v>589.6</v>
      </c>
    </row>
    <row r="14" spans="1:2" ht="15" thickBot="1" x14ac:dyDescent="0.35">
      <c r="A14">
        <v>46.5</v>
      </c>
      <c r="B14" s="51">
        <v>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8:F40"/>
  <sheetViews>
    <sheetView workbookViewId="0">
      <selection activeCell="F36" sqref="F36"/>
    </sheetView>
  </sheetViews>
  <sheetFormatPr defaultRowHeight="14.4" x14ac:dyDescent="0.3"/>
  <cols>
    <col min="2" max="2" width="14.33203125" bestFit="1" customWidth="1"/>
    <col min="3" max="3" width="25" bestFit="1" customWidth="1"/>
    <col min="4" max="4" width="10.5546875" bestFit="1" customWidth="1"/>
    <col min="5" max="5" width="9.33203125" bestFit="1" customWidth="1"/>
    <col min="6" max="6" width="25.21875" bestFit="1" customWidth="1"/>
  </cols>
  <sheetData>
    <row r="18" spans="2:6" ht="15" thickBot="1" x14ac:dyDescent="0.35"/>
    <row r="19" spans="2:6" ht="15" thickBot="1" x14ac:dyDescent="0.35">
      <c r="B19" s="71" t="s">
        <v>45</v>
      </c>
      <c r="C19" s="72"/>
      <c r="D19" s="72"/>
      <c r="E19" s="72"/>
      <c r="F19" s="73"/>
    </row>
    <row r="20" spans="2:6" ht="15" thickBot="1" x14ac:dyDescent="0.35">
      <c r="B20" s="7" t="s">
        <v>47</v>
      </c>
      <c r="C20" s="8" t="s">
        <v>9</v>
      </c>
      <c r="D20" s="52" t="s">
        <v>11</v>
      </c>
      <c r="E20" s="8" t="s">
        <v>0</v>
      </c>
      <c r="F20" s="10" t="s">
        <v>44</v>
      </c>
    </row>
    <row r="21" spans="2:6" x14ac:dyDescent="0.3">
      <c r="B21">
        <v>1</v>
      </c>
      <c r="C21" s="57">
        <v>134.5</v>
      </c>
      <c r="D21" s="57">
        <f>180-C21</f>
        <v>45.5</v>
      </c>
      <c r="E21" t="s">
        <v>4</v>
      </c>
      <c r="F21">
        <f>17.194*(D21^2)-1686.1*(D21)+41768</f>
        <v>646.32849999999598</v>
      </c>
    </row>
    <row r="22" spans="2:6" x14ac:dyDescent="0.3">
      <c r="B22">
        <v>2</v>
      </c>
      <c r="C22" s="57">
        <v>134</v>
      </c>
      <c r="D22" s="57">
        <f t="shared" ref="D22:D27" si="0">180-C22</f>
        <v>46</v>
      </c>
      <c r="E22" t="s">
        <v>38</v>
      </c>
      <c r="F22">
        <f>17.194*(D22^2)-1686.1*(D22)+41768</f>
        <v>589.90400000000955</v>
      </c>
    </row>
    <row r="23" spans="2:6" x14ac:dyDescent="0.3">
      <c r="B23">
        <v>3</v>
      </c>
      <c r="C23" s="57">
        <v>133.5</v>
      </c>
      <c r="D23" s="57">
        <f t="shared" si="0"/>
        <v>46.5</v>
      </c>
      <c r="E23" t="s">
        <v>30</v>
      </c>
      <c r="F23">
        <f t="shared" ref="F23:F27" si="1">17.194*(D23^2)-1686.1*(D23)+41768</f>
        <v>542.07650000000285</v>
      </c>
    </row>
    <row r="24" spans="2:6" x14ac:dyDescent="0.3">
      <c r="B24">
        <v>4</v>
      </c>
      <c r="C24" s="57">
        <v>133.25</v>
      </c>
      <c r="D24" s="57">
        <f t="shared" si="0"/>
        <v>46.75</v>
      </c>
      <c r="E24" t="s">
        <v>41</v>
      </c>
      <c r="F24">
        <f t="shared" si="1"/>
        <v>521.38662499999191</v>
      </c>
    </row>
    <row r="25" spans="2:6" x14ac:dyDescent="0.3">
      <c r="B25">
        <v>5</v>
      </c>
      <c r="C25" s="57">
        <v>132.5</v>
      </c>
      <c r="D25" s="57">
        <f t="shared" si="0"/>
        <v>47.5</v>
      </c>
      <c r="E25" t="s">
        <v>19</v>
      </c>
      <c r="F25" s="55">
        <f>17.194*(D25^2)-1686.1*(D25)+41768</f>
        <v>472.21250000000146</v>
      </c>
    </row>
    <row r="26" spans="2:6" x14ac:dyDescent="0.3">
      <c r="B26">
        <v>6</v>
      </c>
      <c r="C26" s="57">
        <v>131.25</v>
      </c>
      <c r="D26" s="57">
        <f t="shared" si="0"/>
        <v>48.75</v>
      </c>
      <c r="E26" t="s">
        <v>42</v>
      </c>
      <c r="F26">
        <f t="shared" si="1"/>
        <v>433.24062499999854</v>
      </c>
    </row>
    <row r="27" spans="2:6" x14ac:dyDescent="0.3">
      <c r="B27">
        <v>7</v>
      </c>
      <c r="C27" s="57">
        <v>130.25</v>
      </c>
      <c r="D27" s="57">
        <f t="shared" si="0"/>
        <v>49.75</v>
      </c>
      <c r="E27" t="s">
        <v>43</v>
      </c>
      <c r="F27">
        <f t="shared" si="1"/>
        <v>440.74962500000402</v>
      </c>
    </row>
    <row r="28" spans="2:6" ht="15" thickBot="1" x14ac:dyDescent="0.35"/>
    <row r="29" spans="2:6" ht="15" thickBot="1" x14ac:dyDescent="0.35">
      <c r="B29" s="71" t="s">
        <v>46</v>
      </c>
      <c r="C29" s="72"/>
      <c r="D29" s="72"/>
      <c r="E29" s="72"/>
      <c r="F29" s="73"/>
    </row>
    <row r="30" spans="2:6" ht="15" thickBot="1" x14ac:dyDescent="0.35">
      <c r="B30" s="7" t="s">
        <v>47</v>
      </c>
      <c r="C30" s="8" t="s">
        <v>9</v>
      </c>
      <c r="D30" s="52" t="s">
        <v>11</v>
      </c>
      <c r="E30" s="8" t="s">
        <v>0</v>
      </c>
      <c r="F30" s="10" t="s">
        <v>44</v>
      </c>
    </row>
    <row r="31" spans="2:6" x14ac:dyDescent="0.3">
      <c r="B31">
        <v>1</v>
      </c>
      <c r="C31" s="57">
        <v>134.5</v>
      </c>
      <c r="D31" s="57">
        <f>180-C31</f>
        <v>45.5</v>
      </c>
      <c r="E31" t="s">
        <v>15</v>
      </c>
      <c r="F31">
        <f>17.194*(D31^2)-1686.1*(D31)+41768</f>
        <v>646.32849999999598</v>
      </c>
    </row>
    <row r="32" spans="2:6" x14ac:dyDescent="0.3">
      <c r="B32">
        <v>2</v>
      </c>
      <c r="C32" s="57">
        <v>134.25</v>
      </c>
      <c r="D32" s="57">
        <f t="shared" ref="D32:D40" si="2">180-C32</f>
        <v>45.75</v>
      </c>
      <c r="E32" t="s">
        <v>16</v>
      </c>
      <c r="F32">
        <f t="shared" ref="F32:F40" si="3">17.194*(D32^2)-1686.1*(D32)+41768</f>
        <v>617.04162499999802</v>
      </c>
    </row>
    <row r="33" spans="2:6" x14ac:dyDescent="0.3">
      <c r="B33">
        <v>3</v>
      </c>
      <c r="C33" s="57">
        <v>134</v>
      </c>
      <c r="D33" s="57">
        <f t="shared" si="2"/>
        <v>46</v>
      </c>
      <c r="E33" t="s">
        <v>48</v>
      </c>
      <c r="F33">
        <f t="shared" si="3"/>
        <v>589.90400000000955</v>
      </c>
    </row>
    <row r="34" spans="2:6" x14ac:dyDescent="0.3">
      <c r="B34">
        <v>4</v>
      </c>
      <c r="C34" s="57">
        <v>133.9</v>
      </c>
      <c r="D34" s="57">
        <f t="shared" si="2"/>
        <v>46.099999999999994</v>
      </c>
      <c r="E34" t="s">
        <v>27</v>
      </c>
      <c r="F34">
        <f t="shared" si="3"/>
        <v>579.65073999999731</v>
      </c>
    </row>
    <row r="35" spans="2:6" x14ac:dyDescent="0.3">
      <c r="B35">
        <v>5</v>
      </c>
      <c r="C35" s="57">
        <v>133.75</v>
      </c>
      <c r="D35" s="57">
        <f t="shared" si="2"/>
        <v>46.25</v>
      </c>
      <c r="E35" t="s">
        <v>17</v>
      </c>
      <c r="F35">
        <f t="shared" si="3"/>
        <v>564.91562500000146</v>
      </c>
    </row>
    <row r="36" spans="2:6" x14ac:dyDescent="0.3">
      <c r="B36">
        <v>6</v>
      </c>
      <c r="C36" s="57">
        <v>133.25</v>
      </c>
      <c r="D36" s="57">
        <f t="shared" si="2"/>
        <v>46.75</v>
      </c>
      <c r="E36" t="s">
        <v>20</v>
      </c>
      <c r="F36">
        <f t="shared" si="3"/>
        <v>521.38662499999191</v>
      </c>
    </row>
    <row r="37" spans="2:6" x14ac:dyDescent="0.3">
      <c r="B37">
        <v>7</v>
      </c>
      <c r="C37" s="57">
        <v>133.1</v>
      </c>
      <c r="D37" s="57">
        <f t="shared" si="2"/>
        <v>46.900000000000006</v>
      </c>
      <c r="E37" t="s">
        <v>51</v>
      </c>
      <c r="F37">
        <f t="shared" si="3"/>
        <v>510.0043399999995</v>
      </c>
    </row>
    <row r="38" spans="2:6" x14ac:dyDescent="0.3">
      <c r="B38" s="56">
        <v>8</v>
      </c>
      <c r="C38" s="57">
        <v>133</v>
      </c>
      <c r="D38" s="57">
        <f t="shared" si="2"/>
        <v>47</v>
      </c>
      <c r="E38" s="56" t="s">
        <v>49</v>
      </c>
      <c r="F38" s="56">
        <f t="shared" si="3"/>
        <v>502.84599999999773</v>
      </c>
    </row>
    <row r="39" spans="2:6" x14ac:dyDescent="0.3">
      <c r="B39" s="56">
        <v>9</v>
      </c>
      <c r="C39" s="57">
        <v>132.75</v>
      </c>
      <c r="D39" s="57">
        <f t="shared" si="2"/>
        <v>47.25</v>
      </c>
      <c r="E39" s="56" t="s">
        <v>50</v>
      </c>
      <c r="F39" s="56">
        <f t="shared" si="3"/>
        <v>486.45462500000576</v>
      </c>
    </row>
    <row r="40" spans="2:6" x14ac:dyDescent="0.3">
      <c r="B40" s="56">
        <v>10</v>
      </c>
      <c r="C40" s="57">
        <v>132</v>
      </c>
      <c r="D40" s="57">
        <f t="shared" si="2"/>
        <v>48</v>
      </c>
      <c r="E40" s="56" t="s">
        <v>7</v>
      </c>
      <c r="F40" s="56">
        <f t="shared" si="3"/>
        <v>450.17600000000675</v>
      </c>
    </row>
  </sheetData>
  <mergeCells count="2">
    <mergeCell ref="B19:F19"/>
    <mergeCell ref="B29:F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A9AA-7EB1-46B0-9A48-744EDF8BE6A8}">
  <dimension ref="A1:B4"/>
  <sheetViews>
    <sheetView workbookViewId="0">
      <selection activeCell="D1" sqref="D1"/>
    </sheetView>
  </sheetViews>
  <sheetFormatPr defaultRowHeight="14.4" x14ac:dyDescent="0.3"/>
  <cols>
    <col min="1" max="2" width="13.44140625" customWidth="1"/>
  </cols>
  <sheetData>
    <row r="1" spans="1:2" x14ac:dyDescent="0.3">
      <c r="A1" t="s">
        <v>52</v>
      </c>
      <c r="B1" t="s">
        <v>53</v>
      </c>
    </row>
    <row r="2" spans="1:2" x14ac:dyDescent="0.3">
      <c r="A2">
        <v>45.5</v>
      </c>
      <c r="B2" s="43">
        <v>656.28520000000003</v>
      </c>
    </row>
    <row r="3" spans="1:2" x14ac:dyDescent="0.3">
      <c r="A3">
        <v>47.5</v>
      </c>
      <c r="B3" s="37">
        <v>486.13299999999998</v>
      </c>
    </row>
    <row r="4" spans="1:2" ht="15" thickBot="1" x14ac:dyDescent="0.35">
      <c r="A4">
        <v>48.5</v>
      </c>
      <c r="B4" s="42">
        <v>434.04700000000003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DB06-60E1-48CF-8F4E-AC21B333FCBC}">
  <dimension ref="A1:B9"/>
  <sheetViews>
    <sheetView workbookViewId="0">
      <selection activeCell="E14" sqref="E14"/>
    </sheetView>
  </sheetViews>
  <sheetFormatPr defaultRowHeight="14.4" x14ac:dyDescent="0.3"/>
  <cols>
    <col min="1" max="2" width="12" customWidth="1"/>
  </cols>
  <sheetData>
    <row r="1" spans="1:2" x14ac:dyDescent="0.3">
      <c r="A1" t="s">
        <v>52</v>
      </c>
      <c r="B1" t="s">
        <v>53</v>
      </c>
    </row>
    <row r="2" spans="1:2" x14ac:dyDescent="0.3">
      <c r="A2">
        <v>45.5</v>
      </c>
      <c r="B2" s="20">
        <v>667.81500000000005</v>
      </c>
    </row>
    <row r="3" spans="1:2" x14ac:dyDescent="0.3">
      <c r="A3">
        <v>45.75</v>
      </c>
      <c r="B3" s="20">
        <v>587.56200000000001</v>
      </c>
    </row>
    <row r="4" spans="1:2" x14ac:dyDescent="0.3">
      <c r="A4">
        <v>46.25</v>
      </c>
      <c r="B4" s="28">
        <v>501.56700000000001</v>
      </c>
    </row>
    <row r="5" spans="1:2" x14ac:dyDescent="0.3">
      <c r="A5">
        <v>47.25</v>
      </c>
      <c r="B5" s="20">
        <v>492.19299999999998</v>
      </c>
    </row>
    <row r="6" spans="1:2" x14ac:dyDescent="0.3">
      <c r="A6">
        <v>47.5</v>
      </c>
      <c r="B6" s="20">
        <v>471.31400000000002</v>
      </c>
    </row>
    <row r="7" spans="1:2" x14ac:dyDescent="0.3">
      <c r="A7">
        <v>47.75</v>
      </c>
      <c r="B7" s="28">
        <v>447.14800000000002</v>
      </c>
    </row>
    <row r="8" spans="1:2" x14ac:dyDescent="0.3">
      <c r="A8">
        <v>48.25</v>
      </c>
      <c r="B8" s="20">
        <v>443.755</v>
      </c>
    </row>
    <row r="9" spans="1:2" ht="15" thickBot="1" x14ac:dyDescent="0.35">
      <c r="A9">
        <v>48.75</v>
      </c>
      <c r="B9" s="50">
        <v>438.79300000000001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KNOWNS</vt:lpstr>
      <vt:lpstr>Sodium_rawData</vt:lpstr>
      <vt:lpstr>Complete_rawData</vt:lpstr>
      <vt:lpstr>UNKNOWNS</vt:lpstr>
      <vt:lpstr>Hydrogen_rawData</vt:lpstr>
      <vt:lpstr>Helium_rawData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</dc:creator>
  <cp:lastModifiedBy>Ryan McAfee</cp:lastModifiedBy>
  <dcterms:created xsi:type="dcterms:W3CDTF">2022-02-09T17:16:35Z</dcterms:created>
  <dcterms:modified xsi:type="dcterms:W3CDTF">2022-02-21T03:13:35Z</dcterms:modified>
</cp:coreProperties>
</file>