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5\PROJECT\GITHUB\DASHBOARD DPK CASA\"/>
    </mc:Choice>
  </mc:AlternateContent>
  <bookViews>
    <workbookView xWindow="0" yWindow="0" windowWidth="11496" windowHeight="7272"/>
  </bookViews>
  <sheets>
    <sheet name="DASHBOARD" sheetId="24" r:id="rId1"/>
    <sheet name="DPK" sheetId="9" r:id="rId2"/>
    <sheet name="CASA" sheetId="32" r:id="rId3"/>
  </sheets>
  <externalReferences>
    <externalReference r:id="rId4"/>
    <externalReference r:id="rId5"/>
  </externalReferences>
  <definedNames>
    <definedName name="_xlnm._FilterDatabase" localSheetId="2" hidden="1">CASA!$A$1:$E$548</definedName>
    <definedName name="_xlnm._FilterDatabase" localSheetId="1" hidden="1">DPK!$A$1:$E$548</definedName>
    <definedName name="_xlcn.WorksheetConnection_DashboardTabungan020625.xlsxTable1" hidden="1">[1]DAILY!$A$4:$F$216</definedName>
    <definedName name="_xlcn.WorksheetConnection_newrawtabA1R74785" hidden="1">'[2]new raw'!$A$1:$R$73668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new raw tab!$A$1:$R$74785"/>
          <x15:modelTable id="Table1" name="Table1" connection="WorksheetConnection_Dashboard Tabungan 020625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Tgl" columnId="Tgl">
                <x16:calculatedTimeColumn columnName="Tgl (Year)" columnId="Tgl (Year)" contentType="years" isSelected="1"/>
                <x16:calculatedTimeColumn columnName="Tgl (Quarter)" columnId="Tgl (Quarter)" contentType="quarters" isSelected="1"/>
                <x16:calculatedTimeColumn columnName="Tgl (Month Index)" columnId="Tgl (Month Index)" contentType="monthsindex" isSelected="1"/>
                <x16:calculatedTimeColumn columnName="Tgl (Month)" columnId="Tgl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D549" i="9" l="1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48" i="32" l="1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48" i="9"/>
  <c r="D547" i="9"/>
  <c r="D546" i="9"/>
  <c r="D545" i="9"/>
  <c r="D544" i="9"/>
  <c r="D543" i="9"/>
  <c r="D542" i="9"/>
  <c r="D541" i="9"/>
  <c r="D540" i="9"/>
  <c r="D539" i="9"/>
  <c r="D538" i="9"/>
  <c r="D537" i="9"/>
  <c r="D536" i="9"/>
  <c r="D535" i="9"/>
  <c r="D534" i="9"/>
  <c r="D533" i="9"/>
  <c r="D532" i="9"/>
  <c r="D531" i="9"/>
  <c r="D530" i="9"/>
  <c r="D529" i="9"/>
  <c r="D528" i="9"/>
  <c r="D527" i="9"/>
  <c r="D526" i="9"/>
  <c r="D525" i="9"/>
  <c r="D524" i="9"/>
  <c r="D523" i="9"/>
  <c r="D522" i="9"/>
  <c r="D521" i="9"/>
  <c r="D520" i="9"/>
  <c r="D519" i="9"/>
  <c r="D518" i="9"/>
  <c r="D517" i="9"/>
  <c r="D516" i="9"/>
  <c r="D515" i="9"/>
  <c r="D514" i="9"/>
  <c r="D513" i="9"/>
  <c r="D512" i="9"/>
  <c r="D511" i="9"/>
  <c r="D510" i="9"/>
  <c r="D509" i="9"/>
  <c r="D508" i="9"/>
  <c r="D507" i="9"/>
  <c r="D466" i="32" l="1"/>
  <c r="D467" i="32"/>
  <c r="D468" i="32"/>
  <c r="D469" i="32"/>
  <c r="D470" i="32"/>
  <c r="D471" i="32"/>
  <c r="D472" i="32"/>
  <c r="D473" i="32"/>
  <c r="D474" i="32"/>
  <c r="D475" i="32"/>
  <c r="D476" i="32"/>
  <c r="D477" i="32"/>
  <c r="D478" i="32"/>
  <c r="D479" i="32"/>
  <c r="D480" i="32"/>
  <c r="D481" i="32"/>
  <c r="D482" i="32"/>
  <c r="D483" i="32"/>
  <c r="D484" i="32"/>
  <c r="D485" i="32"/>
  <c r="D486" i="32"/>
  <c r="D487" i="32"/>
  <c r="D488" i="32"/>
  <c r="D489" i="32"/>
  <c r="D490" i="32"/>
  <c r="D491" i="32"/>
  <c r="D492" i="32"/>
  <c r="D493" i="32"/>
  <c r="D494" i="32"/>
  <c r="D495" i="32"/>
  <c r="D496" i="32"/>
  <c r="D497" i="32"/>
  <c r="D498" i="32"/>
  <c r="D499" i="32"/>
  <c r="D500" i="32"/>
  <c r="D501" i="32"/>
  <c r="D502" i="32"/>
  <c r="D503" i="32"/>
  <c r="D504" i="32"/>
  <c r="D505" i="32"/>
  <c r="D506" i="32"/>
  <c r="D465" i="32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465" i="9"/>
  <c r="D424" i="32"/>
  <c r="D425" i="32"/>
  <c r="D426" i="32"/>
  <c r="D427" i="32"/>
  <c r="D428" i="32"/>
  <c r="D429" i="32"/>
  <c r="D430" i="32"/>
  <c r="D431" i="32"/>
  <c r="D432" i="32"/>
  <c r="D433" i="32"/>
  <c r="D434" i="32"/>
  <c r="D435" i="32"/>
  <c r="D436" i="32"/>
  <c r="D437" i="32"/>
  <c r="D438" i="32"/>
  <c r="D439" i="32"/>
  <c r="D440" i="32"/>
  <c r="D441" i="32"/>
  <c r="D442" i="32"/>
  <c r="D443" i="32"/>
  <c r="D444" i="32"/>
  <c r="D445" i="32"/>
  <c r="D446" i="32"/>
  <c r="D447" i="32"/>
  <c r="D448" i="32"/>
  <c r="D449" i="32"/>
  <c r="D450" i="32"/>
  <c r="D451" i="32"/>
  <c r="D452" i="32"/>
  <c r="D453" i="32"/>
  <c r="D454" i="32"/>
  <c r="D455" i="32"/>
  <c r="D456" i="32"/>
  <c r="D457" i="32"/>
  <c r="D458" i="32"/>
  <c r="D459" i="32"/>
  <c r="D460" i="32"/>
  <c r="D461" i="32"/>
  <c r="D462" i="32"/>
  <c r="D463" i="32"/>
  <c r="D464" i="32"/>
  <c r="D423" i="32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23" i="9"/>
  <c r="D422" i="32" l="1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422" i="9"/>
  <c r="D421" i="9"/>
  <c r="D420" i="9"/>
  <c r="D419" i="9"/>
  <c r="D418" i="9"/>
  <c r="D417" i="9"/>
  <c r="D416" i="9"/>
  <c r="D415" i="9"/>
  <c r="D414" i="9"/>
  <c r="D413" i="9"/>
  <c r="D412" i="9"/>
  <c r="D411" i="9"/>
  <c r="D410" i="9"/>
  <c r="D409" i="9"/>
  <c r="D408" i="9"/>
  <c r="D407" i="9"/>
  <c r="D406" i="9"/>
  <c r="D405" i="9"/>
  <c r="D404" i="9"/>
  <c r="D403" i="9"/>
  <c r="D402" i="9"/>
  <c r="D401" i="9"/>
  <c r="D400" i="9"/>
  <c r="D399" i="9"/>
  <c r="D398" i="9"/>
  <c r="D397" i="9"/>
  <c r="D396" i="9"/>
  <c r="D395" i="9"/>
  <c r="D394" i="9"/>
  <c r="D393" i="9"/>
  <c r="D392" i="9"/>
  <c r="D391" i="9"/>
  <c r="D390" i="9"/>
  <c r="D389" i="9"/>
  <c r="D388" i="9"/>
  <c r="D387" i="9"/>
  <c r="D386" i="9"/>
  <c r="D385" i="9"/>
  <c r="D384" i="9"/>
  <c r="D383" i="9"/>
  <c r="D382" i="9"/>
  <c r="D381" i="9"/>
  <c r="D380" i="32" l="1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80" i="9"/>
  <c r="D379" i="9"/>
  <c r="D378" i="9"/>
  <c r="D377" i="9"/>
  <c r="D376" i="9"/>
  <c r="D375" i="9"/>
  <c r="D374" i="9"/>
  <c r="D373" i="9"/>
  <c r="D372" i="9"/>
  <c r="D371" i="9"/>
  <c r="D370" i="9"/>
  <c r="D369" i="9"/>
  <c r="D368" i="9"/>
  <c r="D367" i="9"/>
  <c r="D366" i="9"/>
  <c r="D365" i="9"/>
  <c r="D364" i="9"/>
  <c r="D363" i="9"/>
  <c r="D362" i="9"/>
  <c r="D361" i="9"/>
  <c r="D360" i="9"/>
  <c r="D359" i="9"/>
  <c r="D358" i="9"/>
  <c r="D357" i="9"/>
  <c r="D356" i="9"/>
  <c r="D355" i="9"/>
  <c r="D354" i="9"/>
  <c r="D353" i="9"/>
  <c r="D352" i="9"/>
  <c r="D351" i="9"/>
  <c r="D350" i="9"/>
  <c r="D349" i="9"/>
  <c r="D348" i="9"/>
  <c r="D347" i="9"/>
  <c r="D346" i="9"/>
  <c r="D345" i="9"/>
  <c r="D344" i="9"/>
  <c r="D343" i="9"/>
  <c r="D342" i="9"/>
  <c r="D341" i="9"/>
  <c r="D340" i="9"/>
  <c r="D339" i="9"/>
  <c r="E700" i="32" l="1"/>
  <c r="F700" i="32" s="1"/>
  <c r="F703" i="32" s="1"/>
  <c r="D338" i="32"/>
  <c r="D337" i="32"/>
  <c r="D336" i="32"/>
  <c r="D335" i="32"/>
  <c r="D334" i="32"/>
  <c r="D333" i="32"/>
  <c r="D332" i="32"/>
  <c r="D331" i="32"/>
  <c r="D330" i="32"/>
  <c r="D329" i="32"/>
  <c r="D328" i="32"/>
  <c r="D327" i="32"/>
  <c r="D326" i="32"/>
  <c r="D325" i="32"/>
  <c r="D324" i="32"/>
  <c r="D323" i="32"/>
  <c r="D322" i="32"/>
  <c r="D321" i="32"/>
  <c r="D320" i="32"/>
  <c r="D319" i="32"/>
  <c r="D318" i="32"/>
  <c r="D317" i="32"/>
  <c r="D316" i="32"/>
  <c r="D315" i="32"/>
  <c r="D314" i="32"/>
  <c r="D313" i="32"/>
  <c r="D312" i="32"/>
  <c r="D311" i="32"/>
  <c r="D310" i="32"/>
  <c r="D309" i="32"/>
  <c r="D308" i="32"/>
  <c r="D307" i="32"/>
  <c r="D306" i="32"/>
  <c r="D305" i="32"/>
  <c r="D304" i="32"/>
  <c r="D303" i="32"/>
  <c r="D302" i="32"/>
  <c r="D301" i="32"/>
  <c r="D300" i="32"/>
  <c r="D299" i="32"/>
  <c r="D298" i="32"/>
  <c r="D297" i="32"/>
  <c r="D296" i="32"/>
  <c r="D295" i="32"/>
  <c r="D294" i="32"/>
  <c r="D293" i="32"/>
  <c r="D292" i="32"/>
  <c r="D291" i="32"/>
  <c r="D290" i="32"/>
  <c r="D289" i="32"/>
  <c r="D288" i="32"/>
  <c r="D287" i="32"/>
  <c r="D286" i="32"/>
  <c r="D285" i="32"/>
  <c r="D284" i="32"/>
  <c r="D283" i="32"/>
  <c r="D282" i="32"/>
  <c r="D281" i="32"/>
  <c r="D280" i="32"/>
  <c r="D279" i="32"/>
  <c r="D278" i="32"/>
  <c r="D277" i="32"/>
  <c r="D276" i="32"/>
  <c r="D275" i="32"/>
  <c r="D274" i="32"/>
  <c r="D273" i="32"/>
  <c r="D272" i="32"/>
  <c r="D271" i="32"/>
  <c r="D270" i="32"/>
  <c r="D269" i="32"/>
  <c r="D268" i="32"/>
  <c r="D267" i="32"/>
  <c r="D266" i="32"/>
  <c r="D265" i="32"/>
  <c r="D264" i="32"/>
  <c r="D263" i="32"/>
  <c r="D262" i="32"/>
  <c r="D261" i="32"/>
  <c r="D260" i="32"/>
  <c r="D259" i="32"/>
  <c r="D258" i="32"/>
  <c r="D257" i="32"/>
  <c r="D256" i="32"/>
  <c r="D255" i="32"/>
  <c r="D254" i="32"/>
  <c r="D253" i="32"/>
  <c r="D252" i="32"/>
  <c r="D251" i="32"/>
  <c r="D250" i="32"/>
  <c r="D249" i="32"/>
  <c r="D248" i="32"/>
  <c r="D247" i="32"/>
  <c r="D246" i="32"/>
  <c r="D245" i="32"/>
  <c r="D244" i="32"/>
  <c r="D243" i="32"/>
  <c r="D242" i="32"/>
  <c r="D241" i="32"/>
  <c r="D240" i="32"/>
  <c r="D239" i="32"/>
  <c r="D238" i="32"/>
  <c r="D237" i="32"/>
  <c r="D236" i="32"/>
  <c r="D235" i="32"/>
  <c r="D234" i="32"/>
  <c r="D233" i="32"/>
  <c r="D232" i="32"/>
  <c r="D231" i="32"/>
  <c r="D230" i="32"/>
  <c r="D229" i="32"/>
  <c r="D228" i="32"/>
  <c r="D227" i="32"/>
  <c r="D226" i="32"/>
  <c r="D225" i="32"/>
  <c r="D224" i="32"/>
  <c r="D223" i="32"/>
  <c r="D222" i="32"/>
  <c r="D221" i="32"/>
  <c r="D220" i="32"/>
  <c r="D219" i="32"/>
  <c r="D218" i="32"/>
  <c r="D217" i="32"/>
  <c r="D216" i="32"/>
  <c r="D215" i="32"/>
  <c r="D214" i="32"/>
  <c r="D213" i="32"/>
  <c r="D212" i="32"/>
  <c r="D211" i="32"/>
  <c r="D210" i="32"/>
  <c r="D209" i="32"/>
  <c r="D208" i="32"/>
  <c r="D207" i="32"/>
  <c r="D206" i="32"/>
  <c r="D205" i="32"/>
  <c r="D204" i="32"/>
  <c r="D203" i="32"/>
  <c r="D202" i="32"/>
  <c r="D201" i="32"/>
  <c r="D200" i="32"/>
  <c r="D199" i="32"/>
  <c r="D198" i="32"/>
  <c r="D197" i="32"/>
  <c r="D196" i="32"/>
  <c r="D195" i="32"/>
  <c r="D194" i="32"/>
  <c r="D193" i="32"/>
  <c r="D192" i="32"/>
  <c r="D191" i="32"/>
  <c r="D190" i="32"/>
  <c r="D189" i="32"/>
  <c r="D188" i="32"/>
  <c r="D187" i="32"/>
  <c r="D186" i="32"/>
  <c r="D185" i="32"/>
  <c r="D184" i="32"/>
  <c r="D183" i="32"/>
  <c r="D182" i="32"/>
  <c r="D181" i="32"/>
  <c r="D180" i="32"/>
  <c r="D179" i="32"/>
  <c r="D178" i="32"/>
  <c r="D177" i="32"/>
  <c r="D176" i="32"/>
  <c r="D175" i="32"/>
  <c r="D174" i="32"/>
  <c r="D173" i="32"/>
  <c r="D172" i="32"/>
  <c r="D171" i="32"/>
  <c r="D170" i="32"/>
  <c r="D169" i="32"/>
  <c r="D168" i="32"/>
  <c r="D167" i="32"/>
  <c r="D166" i="32"/>
  <c r="D165" i="32"/>
  <c r="D164" i="32"/>
  <c r="D163" i="32"/>
  <c r="D162" i="32"/>
  <c r="D161" i="32"/>
  <c r="D160" i="32"/>
  <c r="D159" i="32"/>
  <c r="D158" i="32"/>
  <c r="D157" i="32"/>
  <c r="D156" i="32"/>
  <c r="D155" i="32"/>
  <c r="D154" i="32"/>
  <c r="D153" i="32"/>
  <c r="D152" i="32"/>
  <c r="D151" i="32"/>
  <c r="D150" i="32"/>
  <c r="D149" i="32"/>
  <c r="D148" i="32"/>
  <c r="D147" i="32"/>
  <c r="D146" i="32"/>
  <c r="D145" i="32"/>
  <c r="D144" i="32"/>
  <c r="D143" i="32"/>
  <c r="D142" i="32"/>
  <c r="D141" i="32"/>
  <c r="D140" i="32"/>
  <c r="D139" i="32"/>
  <c r="D138" i="32"/>
  <c r="D137" i="32"/>
  <c r="D136" i="32"/>
  <c r="D135" i="32"/>
  <c r="D134" i="32"/>
  <c r="D133" i="32"/>
  <c r="D132" i="32"/>
  <c r="D131" i="32"/>
  <c r="D130" i="32"/>
  <c r="D129" i="32"/>
  <c r="D128" i="32"/>
  <c r="D127" i="32"/>
  <c r="D126" i="32"/>
  <c r="D125" i="32"/>
  <c r="D124" i="32"/>
  <c r="D123" i="32"/>
  <c r="D122" i="32"/>
  <c r="D121" i="32"/>
  <c r="D120" i="32"/>
  <c r="D119" i="32"/>
  <c r="D118" i="32"/>
  <c r="D117" i="32"/>
  <c r="D116" i="32"/>
  <c r="D115" i="32"/>
  <c r="D114" i="32"/>
  <c r="D113" i="32"/>
  <c r="D112" i="32"/>
  <c r="D111" i="32"/>
  <c r="D110" i="32"/>
  <c r="D109" i="32"/>
  <c r="D108" i="32"/>
  <c r="D107" i="32"/>
  <c r="D106" i="32"/>
  <c r="D105" i="32"/>
  <c r="D104" i="32"/>
  <c r="D103" i="32"/>
  <c r="D102" i="32"/>
  <c r="D101" i="32"/>
  <c r="D100" i="32"/>
  <c r="D99" i="32"/>
  <c r="D98" i="32"/>
  <c r="D97" i="32"/>
  <c r="D96" i="32"/>
  <c r="D95" i="32"/>
  <c r="D94" i="32"/>
  <c r="D93" i="32"/>
  <c r="D92" i="32"/>
  <c r="D91" i="32"/>
  <c r="D90" i="32"/>
  <c r="D89" i="32"/>
  <c r="D88" i="32"/>
  <c r="D87" i="32"/>
  <c r="D86" i="32"/>
  <c r="D85" i="32"/>
  <c r="D84" i="32"/>
  <c r="D83" i="32"/>
  <c r="D82" i="32"/>
  <c r="D81" i="32"/>
  <c r="D80" i="32"/>
  <c r="D79" i="32"/>
  <c r="D78" i="32"/>
  <c r="D77" i="32"/>
  <c r="D76" i="32"/>
  <c r="D75" i="32"/>
  <c r="D74" i="32"/>
  <c r="D73" i="32"/>
  <c r="D72" i="32"/>
  <c r="D71" i="32"/>
  <c r="D70" i="32"/>
  <c r="D69" i="32"/>
  <c r="D68" i="32"/>
  <c r="D67" i="32"/>
  <c r="D66" i="32"/>
  <c r="D65" i="32"/>
  <c r="D64" i="32"/>
  <c r="D63" i="32"/>
  <c r="D62" i="32"/>
  <c r="D61" i="32"/>
  <c r="D60" i="32"/>
  <c r="D59" i="32"/>
  <c r="D58" i="32"/>
  <c r="D57" i="32"/>
  <c r="D56" i="32"/>
  <c r="D55" i="32"/>
  <c r="D54" i="32"/>
  <c r="D53" i="32"/>
  <c r="D52" i="32"/>
  <c r="D51" i="32"/>
  <c r="D50" i="32"/>
  <c r="D49" i="32"/>
  <c r="D48" i="32"/>
  <c r="D47" i="32"/>
  <c r="D46" i="32"/>
  <c r="D45" i="32"/>
  <c r="D44" i="32"/>
  <c r="D43" i="32"/>
  <c r="D42" i="32"/>
  <c r="D41" i="32"/>
  <c r="D40" i="32"/>
  <c r="D39" i="32"/>
  <c r="D38" i="32"/>
  <c r="D37" i="32"/>
  <c r="D36" i="32"/>
  <c r="D35" i="32"/>
  <c r="D34" i="32"/>
  <c r="D33" i="32"/>
  <c r="D32" i="32"/>
  <c r="D31" i="32"/>
  <c r="D30" i="32"/>
  <c r="D29" i="32"/>
  <c r="D28" i="32"/>
  <c r="D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D6" i="32"/>
  <c r="D5" i="32"/>
  <c r="D4" i="32"/>
  <c r="D3" i="32"/>
  <c r="D2" i="32"/>
  <c r="T703" i="32" l="1"/>
  <c r="S703" i="32"/>
  <c r="R703" i="32"/>
  <c r="P703" i="32"/>
  <c r="Q703" i="32"/>
  <c r="J703" i="32"/>
  <c r="I703" i="32"/>
  <c r="H703" i="32"/>
  <c r="O703" i="32"/>
  <c r="N703" i="32"/>
  <c r="M703" i="32"/>
  <c r="K703" i="32"/>
  <c r="L703" i="32"/>
  <c r="E703" i="32"/>
  <c r="X703" i="32" l="1"/>
  <c r="W704" i="32"/>
  <c r="V704" i="32"/>
  <c r="V703" i="32"/>
  <c r="W703" i="32"/>
  <c r="E700" i="9"/>
  <c r="F700" i="9" s="1"/>
  <c r="G9" i="24" s="1"/>
  <c r="D335" i="9" l="1"/>
  <c r="D330" i="9"/>
  <c r="D327" i="9"/>
  <c r="D319" i="9"/>
  <c r="D314" i="9"/>
  <c r="D311" i="9"/>
  <c r="D303" i="9"/>
  <c r="D298" i="9"/>
  <c r="D338" i="9"/>
  <c r="D337" i="9"/>
  <c r="D336" i="9"/>
  <c r="D334" i="9"/>
  <c r="D333" i="9"/>
  <c r="D332" i="9"/>
  <c r="D331" i="9"/>
  <c r="D329" i="9"/>
  <c r="D328" i="9"/>
  <c r="D326" i="9"/>
  <c r="D325" i="9"/>
  <c r="D324" i="9"/>
  <c r="D323" i="9"/>
  <c r="D322" i="9"/>
  <c r="D321" i="9"/>
  <c r="D320" i="9"/>
  <c r="D318" i="9"/>
  <c r="D317" i="9"/>
  <c r="D316" i="9"/>
  <c r="D315" i="9"/>
  <c r="D313" i="9"/>
  <c r="D312" i="9"/>
  <c r="D310" i="9"/>
  <c r="D309" i="9"/>
  <c r="D308" i="9"/>
  <c r="D307" i="9"/>
  <c r="D306" i="9"/>
  <c r="D305" i="9"/>
  <c r="D304" i="9"/>
  <c r="D302" i="9"/>
  <c r="D301" i="9"/>
  <c r="D300" i="9"/>
  <c r="D299" i="9"/>
  <c r="D297" i="9"/>
  <c r="D292" i="9" l="1"/>
  <c r="D273" i="9"/>
  <c r="D257" i="9"/>
  <c r="D296" i="9"/>
  <c r="D295" i="9"/>
  <c r="D294" i="9"/>
  <c r="D293" i="9"/>
  <c r="D291" i="9"/>
  <c r="D290" i="9"/>
  <c r="D289" i="9"/>
  <c r="D288" i="9"/>
  <c r="D287" i="9"/>
  <c r="D286" i="9"/>
  <c r="D285" i="9"/>
  <c r="D284" i="9"/>
  <c r="D283" i="9"/>
  <c r="D282" i="9"/>
  <c r="D281" i="9"/>
  <c r="D280" i="9"/>
  <c r="D279" i="9"/>
  <c r="D278" i="9"/>
  <c r="D277" i="9"/>
  <c r="D276" i="9"/>
  <c r="D275" i="9"/>
  <c r="D274" i="9"/>
  <c r="D272" i="9"/>
  <c r="D271" i="9"/>
  <c r="D270" i="9"/>
  <c r="D269" i="9"/>
  <c r="D268" i="9"/>
  <c r="D267" i="9"/>
  <c r="D266" i="9"/>
  <c r="D265" i="9"/>
  <c r="D264" i="9"/>
  <c r="D263" i="9"/>
  <c r="D262" i="9"/>
  <c r="D261" i="9"/>
  <c r="D260" i="9"/>
  <c r="D259" i="9"/>
  <c r="D258" i="9"/>
  <c r="D256" i="9"/>
  <c r="D255" i="9"/>
  <c r="D254" i="9" l="1"/>
  <c r="D247" i="9"/>
  <c r="D246" i="9"/>
  <c r="D239" i="9"/>
  <c r="D238" i="9"/>
  <c r="D231" i="9"/>
  <c r="D230" i="9"/>
  <c r="D223" i="9"/>
  <c r="D222" i="9"/>
  <c r="D215" i="9"/>
  <c r="D214" i="9"/>
  <c r="D253" i="9"/>
  <c r="D252" i="9"/>
  <c r="D251" i="9"/>
  <c r="D250" i="9"/>
  <c r="D249" i="9"/>
  <c r="D248" i="9"/>
  <c r="D245" i="9"/>
  <c r="D244" i="9"/>
  <c r="D243" i="9"/>
  <c r="D242" i="9"/>
  <c r="D241" i="9"/>
  <c r="D240" i="9"/>
  <c r="D237" i="9"/>
  <c r="D236" i="9"/>
  <c r="D235" i="9"/>
  <c r="D234" i="9"/>
  <c r="D233" i="9"/>
  <c r="D232" i="9"/>
  <c r="D229" i="9"/>
  <c r="D228" i="9"/>
  <c r="D227" i="9"/>
  <c r="D226" i="9"/>
  <c r="D225" i="9"/>
  <c r="D224" i="9"/>
  <c r="D221" i="9"/>
  <c r="D220" i="9"/>
  <c r="D219" i="9"/>
  <c r="D218" i="9"/>
  <c r="D217" i="9"/>
  <c r="D216" i="9"/>
  <c r="D213" i="9"/>
  <c r="D212" i="9" l="1"/>
  <c r="D211" i="9"/>
  <c r="D210" i="9"/>
  <c r="D209" i="9"/>
  <c r="D208" i="9"/>
  <c r="D207" i="9"/>
  <c r="D206" i="9"/>
  <c r="D205" i="9"/>
  <c r="D204" i="9"/>
  <c r="D203" i="9"/>
  <c r="D202" i="9"/>
  <c r="D201" i="9"/>
  <c r="D200" i="9"/>
  <c r="D199" i="9"/>
  <c r="D198" i="9"/>
  <c r="D197" i="9"/>
  <c r="D196" i="9"/>
  <c r="D195" i="9"/>
  <c r="D194" i="9"/>
  <c r="D193" i="9"/>
  <c r="D192" i="9"/>
  <c r="D191" i="9"/>
  <c r="D190" i="9"/>
  <c r="D189" i="9"/>
  <c r="D188" i="9"/>
  <c r="D187" i="9"/>
  <c r="D186" i="9"/>
  <c r="D185" i="9"/>
  <c r="D184" i="9"/>
  <c r="D183" i="9"/>
  <c r="D182" i="9"/>
  <c r="D181" i="9"/>
  <c r="D180" i="9"/>
  <c r="D179" i="9"/>
  <c r="D178" i="9"/>
  <c r="D177" i="9"/>
  <c r="D176" i="9"/>
  <c r="D175" i="9"/>
  <c r="D174" i="9"/>
  <c r="D173" i="9"/>
  <c r="D172" i="9"/>
  <c r="D171" i="9"/>
  <c r="D170" i="9" l="1"/>
  <c r="D169" i="9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 l="1"/>
  <c r="D127" i="9"/>
  <c r="D126" i="9"/>
  <c r="D86" i="9" l="1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E703" i="9" l="1"/>
  <c r="D2" i="9"/>
  <c r="F703" i="9" l="1"/>
  <c r="T703" i="9" l="1"/>
  <c r="U703" i="9"/>
  <c r="Q703" i="9"/>
  <c r="S703" i="9"/>
  <c r="R703" i="9"/>
  <c r="O703" i="9"/>
  <c r="P703" i="9"/>
  <c r="M703" i="9"/>
  <c r="N703" i="9"/>
  <c r="L703" i="9"/>
  <c r="K703" i="9"/>
  <c r="J703" i="9"/>
  <c r="I703" i="9"/>
  <c r="H703" i="9"/>
  <c r="Y703" i="9" l="1"/>
  <c r="X704" i="9"/>
  <c r="W704" i="9"/>
  <c r="X703" i="9"/>
  <c r="W703" i="9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Dashboard Tabungan 020625.xlsx!Table1" type="102" refreshedVersion="6" minRefreshableVersion="5">
    <extLst>
      <ext xmlns:x15="http://schemas.microsoft.com/office/spreadsheetml/2010/11/main" uri="{DE250136-89BD-433C-8126-D09CA5730AF9}">
        <x15:connection id="Table1">
          <x15:rangePr sourceName="_xlcn.WorksheetConnection_DashboardTabungan020625.xlsxTable1"/>
        </x15:connection>
      </ext>
    </extLst>
  </connection>
  <connection id="3" name="WorksheetConnection_new raw tab!$A$1:$R$7478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newrawtabA1R74785"/>
        </x15:connection>
      </ext>
    </extLst>
  </connection>
</connections>
</file>

<file path=xl/sharedStrings.xml><?xml version="1.0" encoding="utf-8"?>
<sst xmlns="http://schemas.openxmlformats.org/spreadsheetml/2006/main" count="2410" uniqueCount="72">
  <si>
    <t>REALISASI</t>
  </si>
  <si>
    <t>Bulan</t>
  </si>
  <si>
    <t>Kode Cab.</t>
  </si>
  <si>
    <t>Realisasi</t>
  </si>
  <si>
    <t>Nama Cab.</t>
  </si>
  <si>
    <t>KC Mataram AA Gde Ngurah</t>
  </si>
  <si>
    <t>KCP Mataram Cakranegara</t>
  </si>
  <si>
    <t>KCP Sumbawa Besar</t>
  </si>
  <si>
    <t>KCP Bertais</t>
  </si>
  <si>
    <t>KCP Praya</t>
  </si>
  <si>
    <t>KCP Selong</t>
  </si>
  <si>
    <t>KCP Bima</t>
  </si>
  <si>
    <t>KCP Sumbawa Batu Hijau</t>
  </si>
  <si>
    <t>KCP Mataram Ampenan</t>
  </si>
  <si>
    <t>KCP Mataram Sriwijaya</t>
  </si>
  <si>
    <t>KCP Lombok Senggigi</t>
  </si>
  <si>
    <t>KCP Gili Trawangan</t>
  </si>
  <si>
    <t>KCP Universitas Mataram</t>
  </si>
  <si>
    <t>KCP Sumbawa Maluk</t>
  </si>
  <si>
    <t>KCP Bima Raba</t>
  </si>
  <si>
    <t>KCP Bima Sila</t>
  </si>
  <si>
    <t>KCP Praya Penujak</t>
  </si>
  <si>
    <t>KCP Lombok Keruak</t>
  </si>
  <si>
    <t>KCP Sumbawa Alas</t>
  </si>
  <si>
    <t>KCP Bima Sape</t>
  </si>
  <si>
    <t>KCP Tente</t>
  </si>
  <si>
    <t>KCP Dompu</t>
  </si>
  <si>
    <t>KCP Lombok Gunung Sari</t>
  </si>
  <si>
    <t>KCP Lombok Gerung</t>
  </si>
  <si>
    <t>KCP Lombok Narmada</t>
  </si>
  <si>
    <t>KCP Lombok Pemenang</t>
  </si>
  <si>
    <t>KCP Lombok Kopang</t>
  </si>
  <si>
    <t>KCP Aikmel</t>
  </si>
  <si>
    <t>KCP Mataram Tanjung</t>
  </si>
  <si>
    <t>KCP Lombok Kediri</t>
  </si>
  <si>
    <t>KCP Mataram Masbagik</t>
  </si>
  <si>
    <t>KCP Lombok Sakra</t>
  </si>
  <si>
    <t>KCP Lombok Terara</t>
  </si>
  <si>
    <t>KCP Rembiga</t>
  </si>
  <si>
    <t>KCP Renteng Praya</t>
  </si>
  <si>
    <t>KCP Pringgabaya</t>
  </si>
  <si>
    <t>KCP Taliwang</t>
  </si>
  <si>
    <t>KCP Lombok Sikur</t>
  </si>
  <si>
    <t>KCP Labuhan Lombok</t>
  </si>
  <si>
    <t>KCP Mataram Airlangga</t>
  </si>
  <si>
    <t>KCP Mataram Pagutan</t>
  </si>
  <si>
    <t xml:space="preserve">KCP Lombok Mujur </t>
  </si>
  <si>
    <t>Kode Cabang</t>
  </si>
  <si>
    <t>Nama Cabang</t>
  </si>
  <si>
    <t>Area Mataram</t>
  </si>
  <si>
    <t>(Rp. Juta)</t>
  </si>
  <si>
    <t>Tab. Payroll</t>
  </si>
  <si>
    <t>Tab. Invest</t>
  </si>
  <si>
    <t>(Rp. Miliyar)</t>
  </si>
  <si>
    <r>
      <t>*Insert</t>
    </r>
    <r>
      <rPr>
        <b/>
        <sz val="11"/>
        <color theme="0"/>
        <rFont val="Calibri"/>
        <family val="2"/>
      </rPr>
      <t>→</t>
    </r>
  </si>
  <si>
    <t>MTD</t>
  </si>
  <si>
    <t>YTD</t>
  </si>
  <si>
    <t>Total</t>
  </si>
  <si>
    <t>Aug-25</t>
  </si>
  <si>
    <t>Apr-25</t>
  </si>
  <si>
    <t>Dec-24</t>
  </si>
  <si>
    <t>Feb-25</t>
  </si>
  <si>
    <t>Jan-25</t>
  </si>
  <si>
    <t>Jul-25</t>
  </si>
  <si>
    <t>Jun-25</t>
  </si>
  <si>
    <t>Mar-25</t>
  </si>
  <si>
    <t>Mei-25</t>
  </si>
  <si>
    <t>Nov-25</t>
  </si>
  <si>
    <t>Okt-25</t>
  </si>
  <si>
    <t>Sep-25</t>
  </si>
  <si>
    <t>Dec-25</t>
  </si>
  <si>
    <t>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</si>
</sst>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Segoe UI"/>
      <family val="2"/>
    </font>
    <font>
      <sz val="1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9"/>
      <color theme="1"/>
      <name val="Segoe U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Segoe UI"/>
      <family val="2"/>
    </font>
    <font>
      <sz val="9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0" fillId="0" borderId="0" xfId="0" applyAlignment="1">
      <alignment horizontal="left" indent="1"/>
    </xf>
    <xf numFmtId="0" fontId="1" fillId="0" borderId="0" xfId="0" applyFont="1" applyBorder="1"/>
    <xf numFmtId="0" fontId="4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0" fillId="0" borderId="0" xfId="0" applyFont="1"/>
    <xf numFmtId="0" fontId="0" fillId="0" borderId="0" xfId="0" applyFont="1" applyBorder="1"/>
    <xf numFmtId="0" fontId="0" fillId="0" borderId="0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indent="1"/>
    </xf>
    <xf numFmtId="0" fontId="6" fillId="0" borderId="0" xfId="0" applyFont="1"/>
    <xf numFmtId="0" fontId="7" fillId="0" borderId="0" xfId="0" applyFont="1" applyBorder="1" applyAlignment="1">
      <alignment horizontal="right"/>
    </xf>
    <xf numFmtId="164" fontId="0" fillId="0" borderId="1" xfId="1" applyNumberFormat="1" applyFont="1" applyBorder="1"/>
    <xf numFmtId="0" fontId="8" fillId="0" borderId="0" xfId="0" applyFont="1" applyBorder="1"/>
    <xf numFmtId="0" fontId="10" fillId="0" borderId="0" xfId="0" applyFont="1" applyBorder="1"/>
    <xf numFmtId="0" fontId="8" fillId="0" borderId="0" xfId="0" applyFont="1" applyBorder="1" applyAlignment="1">
      <alignment horizontal="left" indent="3"/>
    </xf>
    <xf numFmtId="0" fontId="12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indent="5"/>
    </xf>
    <xf numFmtId="0" fontId="0" fillId="0" borderId="0" xfId="0" applyFont="1" applyBorder="1" applyAlignment="1">
      <alignment horizontal="left" indent="5"/>
    </xf>
    <xf numFmtId="0" fontId="0" fillId="0" borderId="1" xfId="0" applyNumberFormat="1" applyBorder="1" applyAlignment="1">
      <alignment horizontal="center"/>
    </xf>
    <xf numFmtId="0" fontId="13" fillId="0" borderId="0" xfId="0" applyFont="1" applyBorder="1"/>
    <xf numFmtId="0" fontId="3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4" fillId="0" borderId="0" xfId="0" applyFont="1" applyFill="1" applyBorder="1"/>
    <xf numFmtId="0" fontId="0" fillId="0" borderId="1" xfId="0" quotePrefix="1" applyFont="1" applyBorder="1" applyAlignment="1">
      <alignment horizontal="center"/>
    </xf>
    <xf numFmtId="0" fontId="0" fillId="0" borderId="1" xfId="0" quotePrefix="1" applyFont="1" applyFill="1" applyBorder="1" applyAlignment="1">
      <alignment horizontal="center"/>
    </xf>
    <xf numFmtId="0" fontId="0" fillId="0" borderId="1" xfId="0" quotePrefix="1" applyFont="1" applyFill="1" applyBorder="1" applyAlignment="1">
      <alignment horizontal="left" indent="1"/>
    </xf>
    <xf numFmtId="0" fontId="0" fillId="0" borderId="1" xfId="0" quotePrefix="1" applyFont="1" applyBorder="1" applyAlignment="1">
      <alignment horizontal="left" indent="1"/>
    </xf>
    <xf numFmtId="0" fontId="4" fillId="0" borderId="0" xfId="0" applyFont="1" applyAlignment="1">
      <alignment horizontal="left" indent="1"/>
    </xf>
    <xf numFmtId="0" fontId="4" fillId="0" borderId="0" xfId="0" quotePrefix="1" applyFont="1"/>
    <xf numFmtId="0" fontId="4" fillId="0" borderId="0" xfId="0" applyFont="1" applyAlignment="1">
      <alignment horizontal="left"/>
    </xf>
    <xf numFmtId="164" fontId="4" fillId="0" borderId="0" xfId="1" applyNumberFormat="1" applyFont="1"/>
    <xf numFmtId="164" fontId="4" fillId="0" borderId="0" xfId="0" applyNumberFormat="1" applyFont="1"/>
    <xf numFmtId="9" fontId="4" fillId="0" borderId="0" xfId="2" applyFont="1"/>
    <xf numFmtId="10" fontId="4" fillId="0" borderId="0" xfId="2" applyNumberFormat="1" applyFont="1"/>
    <xf numFmtId="0" fontId="14" fillId="0" borderId="0" xfId="0" applyFont="1"/>
    <xf numFmtId="0" fontId="14" fillId="0" borderId="0" xfId="0" applyFont="1" applyAlignment="1">
      <alignment horizontal="left"/>
    </xf>
    <xf numFmtId="0" fontId="1" fillId="0" borderId="0" xfId="0" applyFont="1" applyBorder="1" applyAlignment="1">
      <alignment horizontal="center"/>
    </xf>
    <xf numFmtId="43" fontId="0" fillId="0" borderId="1" xfId="1" applyNumberFormat="1" applyFont="1" applyBorder="1"/>
  </cellXfs>
  <cellStyles count="4">
    <cellStyle name="Comma" xfId="1" builtinId="3"/>
    <cellStyle name="Comma 2" xfId="3"/>
    <cellStyle name="Normal" xfId="0" builtinId="0"/>
    <cellStyle name="Percent" xfId="2" builtinId="5"/>
  </cellStyles>
  <dxfs count="5"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 patternType="darkDown">
          <bgColor rgb="FF002060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ont>
        <color theme="0"/>
      </font>
      <fill>
        <gradientFill degree="135">
          <stop position="0">
            <color rgb="FF0070C0"/>
          </stop>
          <stop position="1">
            <color rgb="FF002060"/>
          </stop>
        </gradientFill>
      </fill>
      <border diagonalUp="0" diagonalDown="0">
        <left/>
        <right/>
        <top/>
        <bottom/>
        <vertical/>
        <horizontal/>
      </border>
    </dxf>
  </dxfs>
  <tableStyles count="4" defaultTableStyle="TableStyleMedium2" defaultPivotStyle="PivotStyleLight16">
    <tableStyle name="Slicer Style 1" pivot="0" table="0" count="1">
      <tableStyleElement type="wholeTable" dxfId="4"/>
    </tableStyle>
    <tableStyle name="Slicer Style 2" pivot="0" table="0" count="1">
      <tableStyleElement type="wholeTable" dxfId="3"/>
    </tableStyle>
    <tableStyle name="slicer wanksi" pivot="0" table="0" count="1">
      <tableStyleElement type="wholeTable" dxfId="2"/>
    </tableStyle>
    <tableStyle name="slicer_no_border" pivot="0" table="0" count="10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 Style 1">
        <x14:slicerStyle name="Slicer Style 1"/>
        <x14:slicerStyle name="Slicer Style 2"/>
        <x14:slicerStyle name="slicer wanksi"/>
        <x14:slicerStyle name="slicer_no_bord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powerPivotData" Target="model/item.data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DPK!$G$703</c:f>
              <c:strCache>
                <c:ptCount val="1"/>
                <c:pt idx="0">
                  <c:v>Realisasi</c:v>
                </c:pt>
              </c:strCache>
            </c:strRef>
          </c:tx>
          <c:spPr>
            <a:gradFill flip="none" rotWithShape="1">
              <a:gsLst>
                <a:gs pos="0">
                  <a:sysClr val="window" lastClr="FFFFFF"/>
                </a:gs>
                <a:gs pos="35000">
                  <a:srgbClr val="002060"/>
                </a:gs>
                <a:gs pos="100000">
                  <a:srgbClr val="0F6FC6">
                    <a:lumMod val="100000"/>
                  </a:srgbClr>
                </a:gs>
              </a:gsLst>
              <a:lin ang="2700000" scaled="1"/>
              <a:tileRect/>
            </a:gradFill>
            <a:ln w="38100">
              <a:solidFill>
                <a:srgbClr val="17406D"/>
              </a:solidFill>
            </a:ln>
            <a:effectLst>
              <a:outerShdw dist="50800" sx="1000" sy="1000" algn="ctr" rotWithShape="0">
                <a:srgbClr val="000000"/>
              </a:outerShdw>
            </a:effectLst>
          </c:spPr>
          <c:dLbls>
            <c:dLbl>
              <c:idx val="0"/>
              <c:layout>
                <c:manualLayout>
                  <c:x val="-1.1111111111111112E-2"/>
                  <c:y val="-0.291666666666666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4223-0D4A-AF77-4AC623B9C099}"/>
                </c:ext>
              </c:extLst>
            </c:dLbl>
            <c:dLbl>
              <c:idx val="1"/>
              <c:layout>
                <c:manualLayout>
                  <c:x val="2.2297503770466486E-3"/>
                  <c:y val="-0.3141229413939473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223-0D4A-AF77-4AC623B9C099}"/>
                </c:ext>
              </c:extLst>
            </c:dLbl>
            <c:dLbl>
              <c:idx val="2"/>
              <c:layout>
                <c:manualLayout>
                  <c:x val="6.3405786926350807E-3"/>
                  <c:y val="-0.302842426554750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F79B-4A38-B6A5-CAF10FC3E08F}"/>
                </c:ext>
              </c:extLst>
            </c:dLbl>
            <c:dLbl>
              <c:idx val="3"/>
              <c:layout>
                <c:manualLayout>
                  <c:x val="-3.060148632332624E-17"/>
                  <c:y val="-0.286896170109272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F79B-4A38-B6A5-CAF10FC3E08F}"/>
                </c:ext>
              </c:extLst>
            </c:dLbl>
            <c:dLbl>
              <c:idx val="4"/>
              <c:layout>
                <c:manualLayout>
                  <c:x val="-1.5852059709731581E-3"/>
                  <c:y val="-0.316928007652109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79B-4A38-B6A5-CAF10FC3E08F}"/>
                </c:ext>
              </c:extLst>
            </c:dLbl>
            <c:dLbl>
              <c:idx val="5"/>
              <c:layout>
                <c:manualLayout>
                  <c:x val="-8.3985292716345916E-5"/>
                  <c:y val="-0.3175923439727801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F79B-4A38-B6A5-CAF10FC3E08F}"/>
                </c:ext>
              </c:extLst>
            </c:dLbl>
            <c:dLbl>
              <c:idx val="6"/>
              <c:layout>
                <c:manualLayout>
                  <c:x val="0"/>
                  <c:y val="-0.3268942766691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F79B-4A38-B6A5-CAF10FC3E08F}"/>
                </c:ext>
              </c:extLst>
            </c:dLbl>
            <c:dLbl>
              <c:idx val="7"/>
              <c:layout>
                <c:manualLayout>
                  <c:x val="0"/>
                  <c:y val="-0.338853962717184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F79B-4A38-B6A5-CAF10FC3E08F}"/>
                </c:ext>
              </c:extLst>
            </c:dLbl>
            <c:dLbl>
              <c:idx val="8"/>
              <c:layout>
                <c:manualLayout>
                  <c:x val="-1.6687969665406012E-3"/>
                  <c:y val="-0.376535869672557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7F36-4D96-AC00-CF91E4E76A6D}"/>
                </c:ext>
              </c:extLst>
            </c:dLbl>
            <c:dLbl>
              <c:idx val="9"/>
              <c:layout>
                <c:manualLayout>
                  <c:x val="-1.6687969665407235E-3"/>
                  <c:y val="-0.4181744135844535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DB5-4F8E-91EA-226C2C5178F0}"/>
                </c:ext>
              </c:extLst>
            </c:dLbl>
            <c:dLbl>
              <c:idx val="10"/>
              <c:layout>
                <c:manualLayout>
                  <c:x val="-3.3373310683153892E-3"/>
                  <c:y val="-0.434078494519225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FBE3-4826-AC75-E0BA67E98B92}"/>
                </c:ext>
              </c:extLst>
            </c:dLbl>
            <c:dLbl>
              <c:idx val="11"/>
              <c:layout>
                <c:manualLayout>
                  <c:x val="-3.3383825273791308E-3"/>
                  <c:y val="-0.459768069907115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BE3-4826-AC75-E0BA67E98B92}"/>
                </c:ext>
              </c:extLst>
            </c:dLbl>
            <c:dLbl>
              <c:idx val="12"/>
              <c:layout>
                <c:manualLayout>
                  <c:x val="-1.0015147582137148E-2"/>
                  <c:y val="-0.424963049352680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544C-4719-929A-09831226605C}"/>
                </c:ext>
              </c:extLst>
            </c:dLbl>
            <c:spPr>
              <a:solidFill>
                <a:srgbClr val="00206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DPK!$H$702:$T$702</c:f>
              <c:strCache>
                <c:ptCount val="13"/>
                <c:pt idx="0">
                  <c:v>Dec-24</c:v>
                </c:pt>
                <c:pt idx="1">
                  <c:v>Jan-25</c:v>
                </c:pt>
                <c:pt idx="2">
                  <c:v>Feb-25</c:v>
                </c:pt>
                <c:pt idx="3">
                  <c:v>Mar-25</c:v>
                </c:pt>
                <c:pt idx="4">
                  <c:v>Apr-25</c:v>
                </c:pt>
                <c:pt idx="5">
                  <c:v>Mei-25</c:v>
                </c:pt>
                <c:pt idx="6">
                  <c:v>Jun-25</c:v>
                </c:pt>
                <c:pt idx="7">
                  <c:v>Jul-25</c:v>
                </c:pt>
                <c:pt idx="8">
                  <c:v>Aug-25</c:v>
                </c:pt>
                <c:pt idx="9">
                  <c:v>Sep-25</c:v>
                </c:pt>
                <c:pt idx="10">
                  <c:v>Okt-25</c:v>
                </c:pt>
                <c:pt idx="11">
                  <c:v>Nov-25</c:v>
                </c:pt>
                <c:pt idx="12">
                  <c:v>Dec-25</c:v>
                </c:pt>
              </c:strCache>
            </c:strRef>
          </c:cat>
          <c:val>
            <c:numRef>
              <c:f>DPK!$H$703:$T$703</c:f>
              <c:numCache>
                <c:formatCode>_(* #,##0_);_(* \(#,##0\);_(* "-"??_);_(@_)</c:formatCode>
                <c:ptCount val="13"/>
                <c:pt idx="0">
                  <c:v>8.868057758717999</c:v>
                </c:pt>
                <c:pt idx="1">
                  <c:v>10.800080988269002</c:v>
                </c:pt>
                <c:pt idx="2">
                  <c:v>8.6793301047490026</c:v>
                </c:pt>
                <c:pt idx="3">
                  <c:v>9.8035893307967257</c:v>
                </c:pt>
                <c:pt idx="4">
                  <c:v>8.774345248760941</c:v>
                </c:pt>
                <c:pt idx="5">
                  <c:v>12.023944010680001</c:v>
                </c:pt>
                <c:pt idx="6">
                  <c:v>10.92780448073</c:v>
                </c:pt>
                <c:pt idx="7">
                  <c:v>11.777504564822001</c:v>
                </c:pt>
                <c:pt idx="8">
                  <c:v>10.148210830518996</c:v>
                </c:pt>
                <c:pt idx="9">
                  <c:v>8.8101466180220012</c:v>
                </c:pt>
                <c:pt idx="10">
                  <c:v>7.4772290338712635</c:v>
                </c:pt>
                <c:pt idx="11">
                  <c:v>8.7936741726249998</c:v>
                </c:pt>
                <c:pt idx="12">
                  <c:v>9.5299523812231257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23-0D4A-AF77-4AC623B9C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0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008030111"/>
        <c:axId val="1464135231"/>
      </c:areaChart>
      <c:catAx>
        <c:axId val="100803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135231"/>
        <c:crosses val="autoZero"/>
        <c:auto val="0"/>
        <c:lblAlgn val="ctr"/>
        <c:lblOffset val="100"/>
        <c:noMultiLvlLbl val="0"/>
      </c:catAx>
      <c:valAx>
        <c:axId val="1464135231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100803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CASA!$G$703</c:f>
              <c:strCache>
                <c:ptCount val="1"/>
                <c:pt idx="0">
                  <c:v>Realisasi</c:v>
                </c:pt>
              </c:strCache>
            </c:strRef>
          </c:tx>
          <c:spPr>
            <a:gradFill>
              <a:gsLst>
                <a:gs pos="0">
                  <a:sysClr val="window" lastClr="FFFFFF"/>
                </a:gs>
                <a:gs pos="54000">
                  <a:srgbClr val="FFC000"/>
                </a:gs>
                <a:gs pos="100000">
                  <a:srgbClr val="FFC000"/>
                </a:gs>
              </a:gsLst>
              <a:lin ang="2700000" scaled="1"/>
            </a:gradFill>
            <a:ln w="38100">
              <a:solidFill>
                <a:srgbClr val="FFC000"/>
              </a:solidFill>
            </a:ln>
            <a:effectLst>
              <a:outerShdw dist="50800" sx="1000" sy="1000" algn="ctr" rotWithShape="0">
                <a:srgbClr val="000000"/>
              </a:outerShdw>
            </a:effectLst>
          </c:spPr>
          <c:dLbls>
            <c:dLbl>
              <c:idx val="0"/>
              <c:layout>
                <c:manualLayout>
                  <c:x val="-2.3201758565284105E-3"/>
                  <c:y val="-0.374613991381164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4223-0D4A-AF77-4AC623B9C099}"/>
                </c:ext>
              </c:extLst>
            </c:dLbl>
            <c:dLbl>
              <c:idx val="1"/>
              <c:layout>
                <c:manualLayout>
                  <c:x val="-2.7778234140218793E-3"/>
                  <c:y val="-0.397039127650116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223-0D4A-AF77-4AC623B9C099}"/>
                </c:ext>
              </c:extLst>
            </c:dLbl>
            <c:dLbl>
              <c:idx val="2"/>
              <c:layout>
                <c:manualLayout>
                  <c:x val="3.0021784917476585E-3"/>
                  <c:y val="-0.396158221794786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F79B-4A38-B6A5-CAF10FC3E08F}"/>
                </c:ext>
              </c:extLst>
            </c:dLbl>
            <c:dLbl>
              <c:idx val="3"/>
              <c:layout>
                <c:manualLayout>
                  <c:x val="1.669191263689504E-3"/>
                  <c:y val="-0.3439002576180191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F79B-4A38-B6A5-CAF10FC3E08F}"/>
                </c:ext>
              </c:extLst>
            </c:dLbl>
            <c:dLbl>
              <c:idx val="4"/>
              <c:layout>
                <c:manualLayout>
                  <c:x val="-1.5852059709731581E-3"/>
                  <c:y val="-0.394682561615445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79B-4A38-B6A5-CAF10FC3E08F}"/>
                </c:ext>
              </c:extLst>
            </c:dLbl>
            <c:dLbl>
              <c:idx val="5"/>
              <c:layout>
                <c:manualLayout>
                  <c:x val="-1.7531765564058499E-3"/>
                  <c:y val="-0.400510500863148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F79B-4A38-B6A5-CAF10FC3E08F}"/>
                </c:ext>
              </c:extLst>
            </c:dLbl>
            <c:dLbl>
              <c:idx val="6"/>
              <c:layout>
                <c:manualLayout>
                  <c:x val="-6.120297264665248E-17"/>
                  <c:y val="-0.4098192020331862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F79B-4A38-B6A5-CAF10FC3E08F}"/>
                </c:ext>
              </c:extLst>
            </c:dLbl>
            <c:dLbl>
              <c:idx val="7"/>
              <c:layout>
                <c:manualLayout>
                  <c:x val="0"/>
                  <c:y val="-0.447698153812367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F79B-4A38-B6A5-CAF10FC3E08F}"/>
                </c:ext>
              </c:extLst>
            </c:dLbl>
            <c:dLbl>
              <c:idx val="8"/>
              <c:layout>
                <c:manualLayout>
                  <c:x val="0"/>
                  <c:y val="-0.469839587778512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453B-4B21-8918-627850BE70B8}"/>
                </c:ext>
              </c:extLst>
            </c:dLbl>
            <c:dLbl>
              <c:idx val="9"/>
              <c:layout>
                <c:manualLayout>
                  <c:x val="-5.0061280348559899E-3"/>
                  <c:y val="-0.4700318522168171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798-4643-9ECF-9E22D16C9650}"/>
                </c:ext>
              </c:extLst>
            </c:dLbl>
            <c:dLbl>
              <c:idx val="10"/>
              <c:layout>
                <c:manualLayout>
                  <c:x val="-6.6753192985453723E-3"/>
                  <c:y val="-0.480784781800272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DD5-4C5B-8CE3-58CB1C1DDFCF}"/>
                </c:ext>
              </c:extLst>
            </c:dLbl>
            <c:dLbl>
              <c:idx val="11"/>
              <c:layout>
                <c:manualLayout>
                  <c:x val="-1.6687969665407235E-3"/>
                  <c:y val="-0.470248200735503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DD5-4C5B-8CE3-58CB1C1DDFCF}"/>
                </c:ext>
              </c:extLst>
            </c:dLbl>
            <c:dLbl>
              <c:idx val="12"/>
              <c:layout>
                <c:manualLayout>
                  <c:x val="-1.2222079427751762E-16"/>
                  <c:y val="-0.4517011706292280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11F2-4901-9BA9-5380D8133DB4}"/>
                </c:ext>
              </c:extLst>
            </c:dLbl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CASA!$H$702:$T$702</c:f>
              <c:strCache>
                <c:ptCount val="13"/>
                <c:pt idx="0">
                  <c:v>Dec-24</c:v>
                </c:pt>
                <c:pt idx="1">
                  <c:v>Jan-25</c:v>
                </c:pt>
                <c:pt idx="2">
                  <c:v>Feb-25</c:v>
                </c:pt>
                <c:pt idx="3">
                  <c:v>Mar-25</c:v>
                </c:pt>
                <c:pt idx="4">
                  <c:v>Apr-25</c:v>
                </c:pt>
                <c:pt idx="5">
                  <c:v>Mei-25</c:v>
                </c:pt>
                <c:pt idx="6">
                  <c:v>Jun-25</c:v>
                </c:pt>
                <c:pt idx="7">
                  <c:v>Jul-25</c:v>
                </c:pt>
                <c:pt idx="8">
                  <c:v>Aug-25</c:v>
                </c:pt>
                <c:pt idx="9">
                  <c:v>Sep-25</c:v>
                </c:pt>
                <c:pt idx="10">
                  <c:v>Okt-25</c:v>
                </c:pt>
                <c:pt idx="11">
                  <c:v>Nov-25</c:v>
                </c:pt>
                <c:pt idx="12">
                  <c:v>Dec-25</c:v>
                </c:pt>
              </c:strCache>
            </c:strRef>
          </c:cat>
          <c:val>
            <c:numRef>
              <c:f>CASA!$H$703:$T$703</c:f>
              <c:numCache>
                <c:formatCode>_(* #,##0_);_(* \(#,##0\);_(* "-"??_);_(@_)</c:formatCode>
                <c:ptCount val="13"/>
                <c:pt idx="0">
                  <c:v>8.4625627486160013</c:v>
                </c:pt>
                <c:pt idx="1">
                  <c:v>10.397846443150003</c:v>
                </c:pt>
                <c:pt idx="2">
                  <c:v>8.2488042553220016</c:v>
                </c:pt>
                <c:pt idx="3">
                  <c:v>9.3770167038679073</c:v>
                </c:pt>
                <c:pt idx="4">
                  <c:v>8.3653690490663362</c:v>
                </c:pt>
                <c:pt idx="5">
                  <c:v>11.594252393231999</c:v>
                </c:pt>
                <c:pt idx="6">
                  <c:v>10.491370636485996</c:v>
                </c:pt>
                <c:pt idx="7">
                  <c:v>11.329858799987999</c:v>
                </c:pt>
                <c:pt idx="8">
                  <c:v>9.6931885287800004</c:v>
                </c:pt>
                <c:pt idx="9">
                  <c:v>8.2733575136389987</c:v>
                </c:pt>
                <c:pt idx="10">
                  <c:v>7.0080871738435233</c:v>
                </c:pt>
                <c:pt idx="11">
                  <c:v>8.3936933275849999</c:v>
                </c:pt>
                <c:pt idx="12">
                  <c:v>9.5299523812231257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23-0D4A-AF77-4AC623B9C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0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008030111"/>
        <c:axId val="1464135231"/>
      </c:areaChart>
      <c:catAx>
        <c:axId val="100803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135231"/>
        <c:crosses val="autoZero"/>
        <c:auto val="0"/>
        <c:lblAlgn val="ctr"/>
        <c:lblOffset val="100"/>
        <c:noMultiLvlLbl val="0"/>
      </c:catAx>
      <c:valAx>
        <c:axId val="1464135231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100803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906383333420161"/>
          <c:y val="1.88888802128940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4594912641035556E-2"/>
          <c:y val="0.16570270166761297"/>
          <c:w val="0.94563656584980127"/>
          <c:h val="0.6648870961804676"/>
        </c:manualLayout>
      </c:layout>
      <c:lineChart>
        <c:grouping val="standard"/>
        <c:varyColors val="0"/>
        <c:ser>
          <c:idx val="0"/>
          <c:order val="0"/>
          <c:tx>
            <c:strRef>
              <c:f>DPK!$G$703</c:f>
              <c:strCache>
                <c:ptCount val="1"/>
                <c:pt idx="0">
                  <c:v>Realisasi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DPK!$H$702:$O$702</c:f>
              <c:strCache>
                <c:ptCount val="8"/>
                <c:pt idx="0">
                  <c:v>Dec-24</c:v>
                </c:pt>
                <c:pt idx="1">
                  <c:v>Jan-25</c:v>
                </c:pt>
                <c:pt idx="2">
                  <c:v>Feb-25</c:v>
                </c:pt>
                <c:pt idx="3">
                  <c:v>Mar-25</c:v>
                </c:pt>
                <c:pt idx="4">
                  <c:v>Apr-25</c:v>
                </c:pt>
                <c:pt idx="5">
                  <c:v>Mei-25</c:v>
                </c:pt>
                <c:pt idx="6">
                  <c:v>Jun-25</c:v>
                </c:pt>
                <c:pt idx="7">
                  <c:v>Jul-25</c:v>
                </c:pt>
              </c:strCache>
            </c:strRef>
          </c:cat>
          <c:val>
            <c:numRef>
              <c:f>DPK!$H$703:$O$703</c:f>
              <c:numCache>
                <c:formatCode>_(* #,##0_);_(* \(#,##0\);_(* "-"??_);_(@_)</c:formatCode>
                <c:ptCount val="8"/>
                <c:pt idx="0">
                  <c:v>8.868057758717999</c:v>
                </c:pt>
                <c:pt idx="1">
                  <c:v>10.800080988269002</c:v>
                </c:pt>
                <c:pt idx="2">
                  <c:v>8.6793301047490026</c:v>
                </c:pt>
                <c:pt idx="3">
                  <c:v>9.8035893307967257</c:v>
                </c:pt>
                <c:pt idx="4">
                  <c:v>8.774345248760941</c:v>
                </c:pt>
                <c:pt idx="5">
                  <c:v>12.023944010680001</c:v>
                </c:pt>
                <c:pt idx="6">
                  <c:v>10.92780448073</c:v>
                </c:pt>
                <c:pt idx="7">
                  <c:v>11.777504564822001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B7-4836-84D1-B738B8A7738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72470192"/>
        <c:axId val="1572469864"/>
      </c:lineChart>
      <c:catAx>
        <c:axId val="15724701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2469864"/>
        <c:crosses val="autoZero"/>
        <c:auto val="1"/>
        <c:lblAlgn val="ctr"/>
        <c:lblOffset val="100"/>
        <c:noMultiLvlLbl val="0"/>
      </c:catAx>
      <c:valAx>
        <c:axId val="15724698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crossAx val="157247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931271540509038"/>
          <c:y val="0.8877665652343375"/>
          <c:w val="0.32553850233506182"/>
          <c:h val="7.932745961059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624433492279487E-2"/>
          <c:y val="4.2499980479011594E-2"/>
          <c:w val="0.946751133015441"/>
          <c:h val="0.89611115882908277"/>
        </c:manualLayout>
      </c:layout>
      <c:lineChart>
        <c:grouping val="standard"/>
        <c:varyColors val="0"/>
        <c:ser>
          <c:idx val="0"/>
          <c:order val="0"/>
          <c:tx>
            <c:strRef>
              <c:f>CASA!$G$703</c:f>
              <c:strCache>
                <c:ptCount val="1"/>
                <c:pt idx="0">
                  <c:v>Realisasi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CASA!$H$702:$O$702</c:f>
              <c:strCache>
                <c:ptCount val="8"/>
                <c:pt idx="0">
                  <c:v>Dec-24</c:v>
                </c:pt>
                <c:pt idx="1">
                  <c:v>Jan-25</c:v>
                </c:pt>
                <c:pt idx="2">
                  <c:v>Feb-25</c:v>
                </c:pt>
                <c:pt idx="3">
                  <c:v>Mar-25</c:v>
                </c:pt>
                <c:pt idx="4">
                  <c:v>Apr-25</c:v>
                </c:pt>
                <c:pt idx="5">
                  <c:v>Mei-25</c:v>
                </c:pt>
                <c:pt idx="6">
                  <c:v>Jun-25</c:v>
                </c:pt>
                <c:pt idx="7">
                  <c:v>Jul-25</c:v>
                </c:pt>
              </c:strCache>
            </c:strRef>
          </c:cat>
          <c:val>
            <c:numRef>
              <c:f>CASA!$H$703:$O$703</c:f>
              <c:numCache>
                <c:formatCode>_(* #,##0_);_(* \(#,##0\);_(* "-"??_);_(@_)</c:formatCode>
                <c:ptCount val="8"/>
                <c:pt idx="0">
                  <c:v>8.4625627486160013</c:v>
                </c:pt>
                <c:pt idx="1">
                  <c:v>10.397846443150003</c:v>
                </c:pt>
                <c:pt idx="2">
                  <c:v>8.2488042553220016</c:v>
                </c:pt>
                <c:pt idx="3">
                  <c:v>9.3770167038679073</c:v>
                </c:pt>
                <c:pt idx="4">
                  <c:v>8.3653690490663362</c:v>
                </c:pt>
                <c:pt idx="5">
                  <c:v>11.594252393231999</c:v>
                </c:pt>
                <c:pt idx="6">
                  <c:v>10.491370636485996</c:v>
                </c:pt>
                <c:pt idx="7">
                  <c:v>11.329858799987999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41-49E4-9D5D-91359C1FEC7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72470192"/>
        <c:axId val="1572469864"/>
      </c:lineChart>
      <c:catAx>
        <c:axId val="15724701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2469864"/>
        <c:crosses val="autoZero"/>
        <c:auto val="1"/>
        <c:lblAlgn val="ctr"/>
        <c:lblOffset val="100"/>
        <c:noMultiLvlLbl val="0"/>
      </c:catAx>
      <c:valAx>
        <c:axId val="1572469864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57247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293913</xdr:colOff>
      <xdr:row>9</xdr:row>
      <xdr:rowOff>87917</xdr:rowOff>
    </xdr:from>
    <xdr:to>
      <xdr:col>19</xdr:col>
      <xdr:colOff>595746</xdr:colOff>
      <xdr:row>25</xdr:row>
      <xdr:rowOff>105847</xdr:rowOff>
    </xdr:to>
    <xdr:sp macro="" textlink="">
      <xdr:nvSpPr>
        <xdr:cNvPr id="9" name="Rounded Rectangle 8"/>
        <xdr:cNvSpPr/>
      </xdr:nvSpPr>
      <xdr:spPr>
        <a:xfrm>
          <a:off x="1790204" y="2041408"/>
          <a:ext cx="10720451" cy="2899675"/>
        </a:xfrm>
        <a:prstGeom prst="roundRect">
          <a:avLst/>
        </a:prstGeom>
        <a:noFill/>
        <a:ln w="190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endParaRPr lang="en-US" sz="1100"/>
        </a:p>
      </xdr:txBody>
    </xdr:sp>
    <xdr:clientData/>
  </xdr:twoCellAnchor>
  <xdr:twoCellAnchor editAs="absolute">
    <xdr:from>
      <xdr:col>16</xdr:col>
      <xdr:colOff>197973</xdr:colOff>
      <xdr:row>11</xdr:row>
      <xdr:rowOff>142503</xdr:rowOff>
    </xdr:from>
    <xdr:to>
      <xdr:col>19</xdr:col>
      <xdr:colOff>473529</xdr:colOff>
      <xdr:row>16</xdr:row>
      <xdr:rowOff>50389</xdr:rowOff>
    </xdr:to>
    <xdr:sp macro="" textlink="DPK!Y703">
      <xdr:nvSpPr>
        <xdr:cNvPr id="12" name="Rectangle: Rounded Corners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0279233" y="2344683"/>
          <a:ext cx="2104356" cy="822286"/>
        </a:xfrm>
        <a:prstGeom prst="roundRect">
          <a:avLst/>
        </a:prstGeom>
        <a:gradFill flip="none" rotWithShape="1">
          <a:gsLst>
            <a:gs pos="0">
              <a:schemeClr val="tx2">
                <a:shade val="30000"/>
                <a:satMod val="115000"/>
              </a:schemeClr>
            </a:gs>
            <a:gs pos="50000">
              <a:schemeClr val="tx2">
                <a:shade val="67500"/>
                <a:satMod val="115000"/>
              </a:schemeClr>
            </a:gs>
            <a:gs pos="100000">
              <a:schemeClr val="tx2">
                <a:shade val="100000"/>
                <a:satMod val="115000"/>
              </a:schemeClr>
            </a:gs>
          </a:gsLst>
          <a:lin ang="27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69FB8F0-9685-4F95-89C9-E2EE07EC162E}" type="TxLink">
            <a:rPr lang="en-US" sz="2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 129 </a:t>
          </a:fld>
          <a:endParaRPr lang="en-US" sz="23900" b="1" i="0" u="none" strike="noStrike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16</xdr:col>
      <xdr:colOff>212206</xdr:colOff>
      <xdr:row>16</xdr:row>
      <xdr:rowOff>174170</xdr:rowOff>
    </xdr:from>
    <xdr:to>
      <xdr:col>18</xdr:col>
      <xdr:colOff>126944</xdr:colOff>
      <xdr:row>20</xdr:row>
      <xdr:rowOff>82344</xdr:rowOff>
    </xdr:to>
    <xdr:sp macro="" textlink="">
      <xdr:nvSpPr>
        <xdr:cNvPr id="14" name="Rectangle: Rounded Corners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0303263" y="3320141"/>
          <a:ext cx="1133938" cy="648403"/>
        </a:xfrm>
        <a:prstGeom prst="roundRect">
          <a:avLst/>
        </a:prstGeom>
        <a:solidFill>
          <a:srgbClr val="FFC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200" b="1" i="0" u="none" strike="noStrike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MtD Des'</a:t>
          </a:r>
          <a:r>
            <a:rPr lang="en-US" sz="1200" b="1" i="0" u="none" strike="noStrike" baseline="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 25</a:t>
          </a:r>
          <a:endParaRPr lang="en-US" sz="1200" b="1" i="0" u="none" strike="noStrike">
            <a:solidFill>
              <a:schemeClr val="tx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304800</xdr:colOff>
      <xdr:row>2</xdr:row>
      <xdr:rowOff>17930</xdr:rowOff>
    </xdr:from>
    <xdr:to>
      <xdr:col>20</xdr:col>
      <xdr:colOff>0</xdr:colOff>
      <xdr:row>8</xdr:row>
      <xdr:rowOff>0</xdr:rowOff>
    </xdr:to>
    <xdr:sp macro="" textlink="">
      <xdr:nvSpPr>
        <xdr:cNvPr id="8" name="Rounded Rectangle 7"/>
        <xdr:cNvSpPr/>
      </xdr:nvSpPr>
      <xdr:spPr>
        <a:xfrm>
          <a:off x="1801091" y="378148"/>
          <a:ext cx="10723418" cy="1098584"/>
        </a:xfrm>
        <a:prstGeom prst="roundRect">
          <a:avLst/>
        </a:prstGeom>
        <a:gradFill flip="none" rotWithShape="1">
          <a:gsLst>
            <a:gs pos="0">
              <a:schemeClr val="tx2">
                <a:shade val="30000"/>
                <a:satMod val="115000"/>
              </a:schemeClr>
            </a:gs>
            <a:gs pos="50000">
              <a:schemeClr val="tx2">
                <a:shade val="67500"/>
                <a:satMod val="115000"/>
              </a:schemeClr>
            </a:gs>
            <a:gs pos="100000">
              <a:schemeClr val="tx2">
                <a:shade val="100000"/>
                <a:satMod val="115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4" algn="l"/>
          <a:r>
            <a:rPr lang="en-US" sz="3200" b="1">
              <a:latin typeface="Segoe UI" panose="020B0502040204020203" pitchFamily="34" charset="0"/>
              <a:cs typeface="Segoe UI" panose="020B0502040204020203" pitchFamily="34" charset="0"/>
            </a:rPr>
            <a:t>DASHBOARD</a:t>
          </a:r>
          <a:r>
            <a:rPr lang="en-US" sz="3200" b="1" baseline="0">
              <a:latin typeface="Segoe UI" panose="020B0502040204020203" pitchFamily="34" charset="0"/>
              <a:cs typeface="Segoe UI" panose="020B0502040204020203" pitchFamily="34" charset="0"/>
            </a:rPr>
            <a:t> DPK CASA AREA MATARAM</a:t>
          </a:r>
          <a:endParaRPr lang="en-US" sz="36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2</xdr:col>
      <xdr:colOff>498765</xdr:colOff>
      <xdr:row>2</xdr:row>
      <xdr:rowOff>78186</xdr:rowOff>
    </xdr:from>
    <xdr:to>
      <xdr:col>4</xdr:col>
      <xdr:colOff>720437</xdr:colOff>
      <xdr:row>7</xdr:row>
      <xdr:rowOff>169782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5056" y="438404"/>
          <a:ext cx="1440872" cy="99214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absolute">
    <xdr:from>
      <xdr:col>16</xdr:col>
      <xdr:colOff>212206</xdr:colOff>
      <xdr:row>21</xdr:row>
      <xdr:rowOff>21772</xdr:rowOff>
    </xdr:from>
    <xdr:to>
      <xdr:col>18</xdr:col>
      <xdr:colOff>125185</xdr:colOff>
      <xdr:row>24</xdr:row>
      <xdr:rowOff>127039</xdr:rowOff>
    </xdr:to>
    <xdr:sp macro="" textlink="">
      <xdr:nvSpPr>
        <xdr:cNvPr id="20" name="Rectangle: Rounded Corners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0303263" y="4093029"/>
          <a:ext cx="1132179" cy="660439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200" b="1" i="0" u="none" strike="noStrike">
              <a:solidFill>
                <a:schemeClr val="bg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t>Ytd</a:t>
          </a:r>
          <a:r>
            <a:rPr lang="en-US" sz="1200" b="1" i="0" u="none" strike="noStrike" baseline="0">
              <a:solidFill>
                <a:schemeClr val="bg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t> Des</a:t>
          </a:r>
          <a:r>
            <a:rPr lang="en-US" sz="1200" b="1" i="0" u="none" strike="noStrike">
              <a:solidFill>
                <a:schemeClr val="bg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t>' 25</a:t>
          </a:r>
          <a:endParaRPr lang="en-US" sz="1000" b="1" i="0" u="none" strike="noStrike">
            <a:solidFill>
              <a:schemeClr val="bg1"/>
            </a:solidFill>
            <a:latin typeface="Segoe UI" panose="020B0502040204020203" pitchFamily="34" charset="0"/>
            <a:ea typeface="Calibri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18</xdr:col>
      <xdr:colOff>198286</xdr:colOff>
      <xdr:row>17</xdr:row>
      <xdr:rowOff>1983</xdr:rowOff>
    </xdr:from>
    <xdr:to>
      <xdr:col>19</xdr:col>
      <xdr:colOff>464819</xdr:colOff>
      <xdr:row>18</xdr:row>
      <xdr:rowOff>108857</xdr:rowOff>
    </xdr:to>
    <xdr:sp macro="" textlink="DPK!W703">
      <xdr:nvSpPr>
        <xdr:cNvPr id="21" name="Rectangle: Rounded Corners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1498746" y="3301443"/>
          <a:ext cx="876133" cy="289754"/>
        </a:xfrm>
        <a:prstGeom prst="roundRect">
          <a:avLst/>
        </a:prstGeom>
        <a:solidFill>
          <a:srgbClr val="FFC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8C547820-694F-4B1D-A2CF-B18B5E8437FD}" type="TxLink">
            <a:rPr lang="en-US" sz="105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 2 </a:t>
          </a:fld>
          <a:endParaRPr lang="en-CA" sz="2400" b="1" i="0" u="none" strike="noStrike">
            <a:solidFill>
              <a:sysClr val="windowText" lastClr="000000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16</xdr:col>
      <xdr:colOff>152400</xdr:colOff>
      <xdr:row>9</xdr:row>
      <xdr:rowOff>96983</xdr:rowOff>
    </xdr:from>
    <xdr:to>
      <xdr:col>19</xdr:col>
      <xdr:colOff>359456</xdr:colOff>
      <xdr:row>12</xdr:row>
      <xdr:rowOff>61446</xdr:rowOff>
    </xdr:to>
    <xdr:sp macro="" textlink="">
      <xdr:nvSpPr>
        <xdr:cNvPr id="25" name="Rectangle: Rounded Corners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0233660" y="1933403"/>
          <a:ext cx="2035856" cy="513103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105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en-US" sz="1050" b="1" i="0" u="none" strike="noStrike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END BAL. DPK 2025</a:t>
          </a:r>
          <a:endParaRPr lang="en-US" sz="1050" b="1" i="0" u="none" strike="noStrike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18</xdr:col>
      <xdr:colOff>198286</xdr:colOff>
      <xdr:row>19</xdr:row>
      <xdr:rowOff>276</xdr:rowOff>
    </xdr:from>
    <xdr:to>
      <xdr:col>19</xdr:col>
      <xdr:colOff>350519</xdr:colOff>
      <xdr:row>20</xdr:row>
      <xdr:rowOff>99893</xdr:rowOff>
    </xdr:to>
    <xdr:sp macro="" textlink="DPK!W704">
      <xdr:nvSpPr>
        <xdr:cNvPr id="38" name="Rectangle: Rounded Corners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1498746" y="3660416"/>
          <a:ext cx="761833" cy="287577"/>
        </a:xfrm>
        <a:prstGeom prst="roundRect">
          <a:avLst/>
        </a:prstGeom>
        <a:solidFill>
          <a:srgbClr val="FFC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B6486E2-8D9A-4310-9459-952127F0BF66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20%</a:t>
          </a:fld>
          <a:endParaRPr lang="en-CA" sz="2800" b="1" i="0" u="none" strike="noStrike">
            <a:solidFill>
              <a:schemeClr val="bg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18</xdr:col>
      <xdr:colOff>198286</xdr:colOff>
      <xdr:row>21</xdr:row>
      <xdr:rowOff>25676</xdr:rowOff>
    </xdr:from>
    <xdr:to>
      <xdr:col>19</xdr:col>
      <xdr:colOff>464819</xdr:colOff>
      <xdr:row>22</xdr:row>
      <xdr:rowOff>132550</xdr:rowOff>
    </xdr:to>
    <xdr:sp macro="" textlink="DPK!X703">
      <xdr:nvSpPr>
        <xdr:cNvPr id="45" name="Rectangle: Rounded Corners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1498746" y="4056656"/>
          <a:ext cx="876133" cy="289754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5C8A2761-DAB9-46F3-A628-C89A4C6AAD29}" type="TxLink"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 2 </a:t>
          </a:fld>
          <a:endParaRPr lang="en-CA" sz="2800" b="1" i="0" u="none" strike="noStrike">
            <a:solidFill>
              <a:schemeClr val="bg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18</xdr:col>
      <xdr:colOff>198286</xdr:colOff>
      <xdr:row>23</xdr:row>
      <xdr:rowOff>16712</xdr:rowOff>
    </xdr:from>
    <xdr:to>
      <xdr:col>19</xdr:col>
      <xdr:colOff>327659</xdr:colOff>
      <xdr:row>24</xdr:row>
      <xdr:rowOff>123586</xdr:rowOff>
    </xdr:to>
    <xdr:sp macro="" textlink="DPK!X704">
      <xdr:nvSpPr>
        <xdr:cNvPr id="46" name="Rectangle: Rounded Corners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1498746" y="4413452"/>
          <a:ext cx="738973" cy="289754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13552151-88B4-43FD-B901-564EB356B561}" type="TxLink"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20%</a:t>
          </a:fld>
          <a:endParaRPr lang="en-CA" sz="2800" b="1" i="0" u="none" strike="noStrike">
            <a:solidFill>
              <a:schemeClr val="bg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283031</xdr:colOff>
      <xdr:row>14</xdr:row>
      <xdr:rowOff>31669</xdr:rowOff>
    </xdr:from>
    <xdr:to>
      <xdr:col>3</xdr:col>
      <xdr:colOff>511631</xdr:colOff>
      <xdr:row>17</xdr:row>
      <xdr:rowOff>1895</xdr:rowOff>
    </xdr:to>
    <xdr:sp macro="" textlink="">
      <xdr:nvSpPr>
        <xdr:cNvPr id="16" name="Rectangle: Rounded Corners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774374" y="2807526"/>
          <a:ext cx="838200" cy="519635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0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End Bal.</a:t>
          </a:r>
        </a:p>
      </xdr:txBody>
    </xdr:sp>
    <xdr:clientData/>
  </xdr:twoCellAnchor>
  <xdr:twoCellAnchor editAs="absolute">
    <xdr:from>
      <xdr:col>2</xdr:col>
      <xdr:colOff>573977</xdr:colOff>
      <xdr:row>9</xdr:row>
      <xdr:rowOff>170215</xdr:rowOff>
    </xdr:from>
    <xdr:to>
      <xdr:col>4</xdr:col>
      <xdr:colOff>192977</xdr:colOff>
      <xdr:row>12</xdr:row>
      <xdr:rowOff>139626</xdr:rowOff>
    </xdr:to>
    <xdr:sp macro="" textlink="">
      <xdr:nvSpPr>
        <xdr:cNvPr id="19" name="Rectangle: Rounded Corners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70268" y="1985160"/>
          <a:ext cx="838200" cy="509739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000" b="1" i="1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*Rp. Juta</a:t>
          </a:r>
        </a:p>
      </xdr:txBody>
    </xdr:sp>
    <xdr:clientData/>
  </xdr:twoCellAnchor>
  <xdr:twoCellAnchor>
    <xdr:from>
      <xdr:col>3</xdr:col>
      <xdr:colOff>435429</xdr:colOff>
      <xdr:row>11</xdr:row>
      <xdr:rowOff>21771</xdr:rowOff>
    </xdr:from>
    <xdr:to>
      <xdr:col>16</xdr:col>
      <xdr:colOff>65316</xdr:colOff>
      <xdr:row>24</xdr:row>
      <xdr:rowOff>141514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</xdr:col>
      <xdr:colOff>272142</xdr:colOff>
      <xdr:row>16</xdr:row>
      <xdr:rowOff>6269</xdr:rowOff>
    </xdr:from>
    <xdr:to>
      <xdr:col>3</xdr:col>
      <xdr:colOff>576943</xdr:colOff>
      <xdr:row>18</xdr:row>
      <xdr:rowOff>148532</xdr:rowOff>
    </xdr:to>
    <xdr:sp macro="" textlink="">
      <xdr:nvSpPr>
        <xdr:cNvPr id="18" name="Rectangle: Rounded Corners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763485" y="3144983"/>
          <a:ext cx="914401" cy="519635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DPK</a:t>
          </a:r>
        </a:p>
      </xdr:txBody>
    </xdr:sp>
    <xdr:clientData/>
  </xdr:twoCellAnchor>
  <xdr:twoCellAnchor>
    <xdr:from>
      <xdr:col>2</xdr:col>
      <xdr:colOff>348342</xdr:colOff>
      <xdr:row>27</xdr:row>
      <xdr:rowOff>49322</xdr:rowOff>
    </xdr:from>
    <xdr:to>
      <xdr:col>20</xdr:col>
      <xdr:colOff>40575</xdr:colOff>
      <xdr:row>43</xdr:row>
      <xdr:rowOff>67252</xdr:rowOff>
    </xdr:to>
    <xdr:sp macro="" textlink="">
      <xdr:nvSpPr>
        <xdr:cNvPr id="24" name="Rounded Rectangle 23"/>
        <xdr:cNvSpPr/>
      </xdr:nvSpPr>
      <xdr:spPr>
        <a:xfrm>
          <a:off x="1844633" y="5106231"/>
          <a:ext cx="10720451" cy="2899676"/>
        </a:xfrm>
        <a:prstGeom prst="roundRect">
          <a:avLst/>
        </a:prstGeom>
        <a:noFill/>
        <a:ln w="19050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endParaRPr lang="en-US" sz="1100"/>
        </a:p>
      </xdr:txBody>
    </xdr:sp>
    <xdr:clientData/>
  </xdr:twoCellAnchor>
  <xdr:twoCellAnchor editAs="absolute">
    <xdr:from>
      <xdr:col>16</xdr:col>
      <xdr:colOff>252402</xdr:colOff>
      <xdr:row>29</xdr:row>
      <xdr:rowOff>103909</xdr:rowOff>
    </xdr:from>
    <xdr:to>
      <xdr:col>19</xdr:col>
      <xdr:colOff>527958</xdr:colOff>
      <xdr:row>34</xdr:row>
      <xdr:rowOff>11794</xdr:rowOff>
    </xdr:to>
    <xdr:sp macro="" textlink="CASA!X703">
      <xdr:nvSpPr>
        <xdr:cNvPr id="26" name="Rectangle: Rounded Corners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0338511" y="5521036"/>
          <a:ext cx="2104356" cy="808431"/>
        </a:xfrm>
        <a:prstGeom prst="roundRect">
          <a:avLst/>
        </a:prstGeom>
        <a:gradFill flip="none" rotWithShape="1">
          <a:gsLst>
            <a:gs pos="0">
              <a:schemeClr val="tx2">
                <a:shade val="30000"/>
                <a:satMod val="115000"/>
              </a:schemeClr>
            </a:gs>
            <a:gs pos="50000">
              <a:schemeClr val="tx2">
                <a:shade val="67500"/>
                <a:satMod val="115000"/>
              </a:schemeClr>
            </a:gs>
            <a:gs pos="100000">
              <a:schemeClr val="tx2">
                <a:shade val="100000"/>
                <a:satMod val="115000"/>
              </a:schemeClr>
            </a:gs>
          </a:gsLst>
          <a:lin ang="2700000" scaled="1"/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D832CAEE-B63F-4336-8EE0-6F9EEE34BB30}" type="TxLink">
            <a:rPr lang="en-US" sz="24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 113 </a:t>
          </a:fld>
          <a:endParaRPr lang="en-US" sz="2400" b="1" i="0" u="none" strike="noStrike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16</xdr:col>
      <xdr:colOff>266635</xdr:colOff>
      <xdr:row>34</xdr:row>
      <xdr:rowOff>135575</xdr:rowOff>
    </xdr:from>
    <xdr:to>
      <xdr:col>18</xdr:col>
      <xdr:colOff>181373</xdr:colOff>
      <xdr:row>38</xdr:row>
      <xdr:rowOff>43750</xdr:rowOff>
    </xdr:to>
    <xdr:sp macro="" textlink="">
      <xdr:nvSpPr>
        <xdr:cNvPr id="27" name="Rectangle: Rounded Corners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0352744" y="6453248"/>
          <a:ext cx="1133938" cy="628611"/>
        </a:xfrm>
        <a:prstGeom prst="roundRect">
          <a:avLst/>
        </a:prstGeom>
        <a:solidFill>
          <a:srgbClr val="FFC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200" b="1" i="0" u="none" strike="noStrike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MtD Des'</a:t>
          </a:r>
          <a:r>
            <a:rPr lang="en-US" sz="1200" b="1" i="0" u="none" strike="noStrike" baseline="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 25</a:t>
          </a:r>
          <a:endParaRPr lang="en-US" sz="1200" b="1" i="0" u="none" strike="noStrike">
            <a:solidFill>
              <a:schemeClr val="tx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16</xdr:col>
      <xdr:colOff>266635</xdr:colOff>
      <xdr:row>38</xdr:row>
      <xdr:rowOff>163286</xdr:rowOff>
    </xdr:from>
    <xdr:to>
      <xdr:col>18</xdr:col>
      <xdr:colOff>179614</xdr:colOff>
      <xdr:row>42</xdr:row>
      <xdr:rowOff>88445</xdr:rowOff>
    </xdr:to>
    <xdr:sp macro="" textlink="">
      <xdr:nvSpPr>
        <xdr:cNvPr id="28" name="Rectangle: Rounded Corners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0352744" y="7201395"/>
          <a:ext cx="1132179" cy="645595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200" b="1" i="0" u="none" strike="noStrike">
              <a:solidFill>
                <a:schemeClr val="bg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t>Ytd Des' 25</a:t>
          </a:r>
          <a:endParaRPr lang="en-US" sz="1000" b="1" i="0" u="none" strike="noStrike">
            <a:solidFill>
              <a:schemeClr val="bg1"/>
            </a:solidFill>
            <a:latin typeface="Segoe UI" panose="020B0502040204020203" pitchFamily="34" charset="0"/>
            <a:ea typeface="Calibri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18</xdr:col>
      <xdr:colOff>252715</xdr:colOff>
      <xdr:row>34</xdr:row>
      <xdr:rowOff>148446</xdr:rowOff>
    </xdr:from>
    <xdr:to>
      <xdr:col>19</xdr:col>
      <xdr:colOff>519248</xdr:colOff>
      <xdr:row>36</xdr:row>
      <xdr:rowOff>70263</xdr:rowOff>
    </xdr:to>
    <xdr:sp macro="" textlink="CASA!V703">
      <xdr:nvSpPr>
        <xdr:cNvPr id="29" name="Rectangle: Rounded Corners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1558024" y="6466119"/>
          <a:ext cx="876133" cy="282035"/>
        </a:xfrm>
        <a:prstGeom prst="roundRect">
          <a:avLst/>
        </a:prstGeom>
        <a:solidFill>
          <a:srgbClr val="FFC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1F5003E7-F08A-4E59-B303-31E937436BF1}" type="TxLink">
            <a:rPr lang="en-US" sz="105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 1 </a:t>
          </a:fld>
          <a:endParaRPr lang="en-CA" sz="2400" b="1" i="0" u="none" strike="noStrike">
            <a:solidFill>
              <a:sysClr val="windowText" lastClr="000000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16</xdr:col>
      <xdr:colOff>206829</xdr:colOff>
      <xdr:row>27</xdr:row>
      <xdr:rowOff>58388</xdr:rowOff>
    </xdr:from>
    <xdr:to>
      <xdr:col>19</xdr:col>
      <xdr:colOff>413885</xdr:colOff>
      <xdr:row>30</xdr:row>
      <xdr:rowOff>22852</xdr:rowOff>
    </xdr:to>
    <xdr:sp macro="" textlink="">
      <xdr:nvSpPr>
        <xdr:cNvPr id="30" name="Rectangle: Rounded Corners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0292938" y="5115297"/>
          <a:ext cx="2035856" cy="504791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105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en-US" sz="1050" b="1" i="0" u="none" strike="noStrike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END BAL. CASA 2025</a:t>
          </a:r>
          <a:endParaRPr lang="en-US" sz="1050" b="1" i="0" u="none" strike="noStrike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18</xdr:col>
      <xdr:colOff>252715</xdr:colOff>
      <xdr:row>36</xdr:row>
      <xdr:rowOff>146739</xdr:rowOff>
    </xdr:from>
    <xdr:to>
      <xdr:col>19</xdr:col>
      <xdr:colOff>404948</xdr:colOff>
      <xdr:row>38</xdr:row>
      <xdr:rowOff>61299</xdr:rowOff>
    </xdr:to>
    <xdr:sp macro="" textlink="CASA!V704">
      <xdr:nvSpPr>
        <xdr:cNvPr id="31" name="Rectangle: Rounded Corners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1558024" y="6824630"/>
          <a:ext cx="761833" cy="274778"/>
        </a:xfrm>
        <a:prstGeom prst="roundRect">
          <a:avLst/>
        </a:prstGeom>
        <a:solidFill>
          <a:srgbClr val="FFC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838A0FB1-C4FB-4230-B4B2-F7290D86F3AD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13.54%</a:t>
          </a:fld>
          <a:endParaRPr lang="en-CA" sz="2800" b="1" i="0" u="none" strike="noStrike">
            <a:solidFill>
              <a:schemeClr val="bg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18</xdr:col>
      <xdr:colOff>252715</xdr:colOff>
      <xdr:row>38</xdr:row>
      <xdr:rowOff>167190</xdr:rowOff>
    </xdr:from>
    <xdr:to>
      <xdr:col>19</xdr:col>
      <xdr:colOff>519248</xdr:colOff>
      <xdr:row>40</xdr:row>
      <xdr:rowOff>93955</xdr:rowOff>
    </xdr:to>
    <xdr:sp macro="" textlink="CASA!W703">
      <xdr:nvSpPr>
        <xdr:cNvPr id="32" name="Rectangle: Rounded Corners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1558024" y="7205299"/>
          <a:ext cx="876133" cy="286983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D2C21826-9ECA-4DA2-A88A-CE7C445FCFC3}" type="TxLink"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 1 </a:t>
          </a:fld>
          <a:endParaRPr lang="en-CA" sz="2800" b="1" i="0" u="none" strike="noStrike">
            <a:solidFill>
              <a:schemeClr val="bg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18</xdr:col>
      <xdr:colOff>252715</xdr:colOff>
      <xdr:row>40</xdr:row>
      <xdr:rowOff>158226</xdr:rowOff>
    </xdr:from>
    <xdr:to>
      <xdr:col>19</xdr:col>
      <xdr:colOff>382088</xdr:colOff>
      <xdr:row>42</xdr:row>
      <xdr:rowOff>84992</xdr:rowOff>
    </xdr:to>
    <xdr:sp macro="" textlink="CASA!W704">
      <xdr:nvSpPr>
        <xdr:cNvPr id="33" name="Rectangle: Rounded Corners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1558024" y="7556553"/>
          <a:ext cx="738973" cy="286984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4C7B50F2-D8B0-4B65-8DD4-B7FFF5F31C6F}" type="TxLink"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13%</a:t>
          </a:fld>
          <a:endParaRPr lang="en-CA" sz="2800" b="1" i="0" u="none" strike="noStrike">
            <a:solidFill>
              <a:schemeClr val="bg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337460</xdr:colOff>
      <xdr:row>31</xdr:row>
      <xdr:rowOff>173183</xdr:rowOff>
    </xdr:from>
    <xdr:to>
      <xdr:col>3</xdr:col>
      <xdr:colOff>566060</xdr:colOff>
      <xdr:row>34</xdr:row>
      <xdr:rowOff>148358</xdr:rowOff>
    </xdr:to>
    <xdr:sp macro="" textlink="">
      <xdr:nvSpPr>
        <xdr:cNvPr id="34" name="Rectangle: Rounded Corners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833751" y="5950528"/>
          <a:ext cx="838200" cy="515503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0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End Bal.</a:t>
          </a:r>
        </a:p>
      </xdr:txBody>
    </xdr:sp>
    <xdr:clientData/>
  </xdr:twoCellAnchor>
  <xdr:twoCellAnchor editAs="absolute">
    <xdr:from>
      <xdr:col>3</xdr:col>
      <xdr:colOff>18806</xdr:colOff>
      <xdr:row>27</xdr:row>
      <xdr:rowOff>131620</xdr:rowOff>
    </xdr:from>
    <xdr:to>
      <xdr:col>4</xdr:col>
      <xdr:colOff>247406</xdr:colOff>
      <xdr:row>30</xdr:row>
      <xdr:rowOff>101032</xdr:rowOff>
    </xdr:to>
    <xdr:sp macro="" textlink="">
      <xdr:nvSpPr>
        <xdr:cNvPr id="35" name="Rectangle: Rounded Corners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124697" y="5188529"/>
          <a:ext cx="838200" cy="509739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000" b="1" i="1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*Rp. Juta</a:t>
          </a:r>
        </a:p>
      </xdr:txBody>
    </xdr:sp>
    <xdr:clientData/>
  </xdr:twoCellAnchor>
  <xdr:twoCellAnchor>
    <xdr:from>
      <xdr:col>3</xdr:col>
      <xdr:colOff>489858</xdr:colOff>
      <xdr:row>28</xdr:row>
      <xdr:rowOff>163286</xdr:rowOff>
    </xdr:from>
    <xdr:to>
      <xdr:col>16</xdr:col>
      <xdr:colOff>119745</xdr:colOff>
      <xdr:row>42</xdr:row>
      <xdr:rowOff>102920</xdr:rowOff>
    </xdr:to>
    <xdr:graphicFrame macro="">
      <xdr:nvGraphicFramePr>
        <xdr:cNvPr id="36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2</xdr:col>
      <xdr:colOff>326571</xdr:colOff>
      <xdr:row>33</xdr:row>
      <xdr:rowOff>152731</xdr:rowOff>
    </xdr:from>
    <xdr:to>
      <xdr:col>4</xdr:col>
      <xdr:colOff>21772</xdr:colOff>
      <xdr:row>36</xdr:row>
      <xdr:rowOff>109938</xdr:rowOff>
    </xdr:to>
    <xdr:sp macro="" textlink="">
      <xdr:nvSpPr>
        <xdr:cNvPr id="37" name="Rectangle: Rounded Corners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822862" y="6290295"/>
          <a:ext cx="914401" cy="497534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CASA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555812</xdr:colOff>
      <xdr:row>704</xdr:row>
      <xdr:rowOff>116541</xdr:rowOff>
    </xdr:from>
    <xdr:to>
      <xdr:col>11</xdr:col>
      <xdr:colOff>441978</xdr:colOff>
      <xdr:row>719</xdr:row>
      <xdr:rowOff>116542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753035</xdr:colOff>
      <xdr:row>705</xdr:row>
      <xdr:rowOff>35858</xdr:rowOff>
    </xdr:from>
    <xdr:to>
      <xdr:col>11</xdr:col>
      <xdr:colOff>746778</xdr:colOff>
      <xdr:row>720</xdr:row>
      <xdr:rowOff>35859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ILY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ew%20ra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ra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C000"/>
  </sheetPr>
  <dimension ref="B1:V67"/>
  <sheetViews>
    <sheetView showGridLines="0" tabSelected="1" zoomScale="70" zoomScaleNormal="70" workbookViewId="0">
      <selection activeCell="Y10" sqref="Y10"/>
    </sheetView>
  </sheetViews>
  <sheetFormatPr defaultRowHeight="14.4" x14ac:dyDescent="0.3"/>
  <cols>
    <col min="1" max="1" width="8.88671875" style="9"/>
    <col min="2" max="2" width="12.88671875" style="9" customWidth="1"/>
    <col min="3" max="4" width="8.88671875" style="9"/>
    <col min="5" max="5" width="12.5546875" style="9" customWidth="1"/>
    <col min="6" max="6" width="12" style="9" customWidth="1"/>
    <col min="7" max="10" width="8.88671875" style="9"/>
    <col min="11" max="11" width="2.77734375" style="9" customWidth="1"/>
    <col min="12" max="14" width="8.88671875" style="9"/>
    <col min="15" max="15" width="9" style="9" customWidth="1"/>
    <col min="16" max="16384" width="8.88671875" style="9"/>
  </cols>
  <sheetData>
    <row r="1" spans="2:16" x14ac:dyDescent="0.3">
      <c r="C1" s="10"/>
      <c r="D1" s="10"/>
      <c r="E1" s="10"/>
      <c r="F1" s="10"/>
      <c r="G1" s="10"/>
    </row>
    <row r="2" spans="2:16" x14ac:dyDescent="0.3">
      <c r="C2" s="10"/>
      <c r="D2" s="10"/>
      <c r="E2" s="10"/>
      <c r="F2" s="10"/>
      <c r="G2" s="10"/>
    </row>
    <row r="3" spans="2:16" x14ac:dyDescent="0.3">
      <c r="C3" s="10"/>
      <c r="D3" s="7"/>
      <c r="E3" s="10"/>
      <c r="F3" s="10"/>
      <c r="G3" s="10"/>
    </row>
    <row r="4" spans="2:16" x14ac:dyDescent="0.3">
      <c r="B4" s="6"/>
      <c r="C4" s="7"/>
      <c r="D4" s="7"/>
      <c r="E4" s="10"/>
      <c r="F4" s="10"/>
      <c r="G4" s="10"/>
    </row>
    <row r="5" spans="2:16" x14ac:dyDescent="0.3">
      <c r="G5" s="4"/>
    </row>
    <row r="9" spans="2:16" ht="29.4" x14ac:dyDescent="0.65">
      <c r="E9" s="25" t="s">
        <v>54</v>
      </c>
      <c r="F9" s="26">
        <v>161</v>
      </c>
      <c r="G9" s="27" t="str">
        <f>"Tren DPK CASA " &amp;DPK!F700</f>
        <v>Tren DPK CASA Area Mataram</v>
      </c>
      <c r="H9" s="28"/>
      <c r="I9" s="28"/>
      <c r="J9" s="10"/>
      <c r="K9" s="10"/>
      <c r="L9" s="10"/>
      <c r="M9" s="10"/>
      <c r="N9" s="10"/>
      <c r="O9" s="10"/>
      <c r="P9" s="10"/>
    </row>
    <row r="10" spans="2:16" x14ac:dyDescent="0.3">
      <c r="G10" s="10"/>
    </row>
    <row r="11" spans="2:16" x14ac:dyDescent="0.3">
      <c r="D11" s="14"/>
      <c r="E11" s="10"/>
      <c r="F11" s="10"/>
      <c r="G11" s="10"/>
    </row>
    <row r="12" spans="2:16" x14ac:dyDescent="0.3">
      <c r="O12" s="17"/>
    </row>
    <row r="43" spans="4:21" x14ac:dyDescent="0.3">
      <c r="R43" s="42"/>
      <c r="S43" s="42"/>
      <c r="T43" s="42"/>
    </row>
    <row r="44" spans="4:21" ht="20.399999999999999" x14ac:dyDescent="0.45">
      <c r="D44" s="18" t="s">
        <v>50</v>
      </c>
      <c r="S44" s="19"/>
      <c r="U44" s="20"/>
    </row>
    <row r="45" spans="4:21" x14ac:dyDescent="0.3">
      <c r="R45" s="4"/>
    </row>
    <row r="47" spans="4:21" ht="15.6" x14ac:dyDescent="0.3">
      <c r="O47" s="21"/>
    </row>
    <row r="48" spans="4:21" x14ac:dyDescent="0.3">
      <c r="O48" s="22"/>
      <c r="S48" s="4"/>
    </row>
    <row r="49" spans="15:20" ht="15.6" x14ac:dyDescent="0.3">
      <c r="O49" s="21"/>
    </row>
    <row r="50" spans="15:20" ht="15.6" x14ac:dyDescent="0.3">
      <c r="O50" s="21"/>
    </row>
    <row r="51" spans="15:20" ht="15.6" x14ac:dyDescent="0.3">
      <c r="O51" s="21"/>
    </row>
    <row r="53" spans="15:20" ht="15.6" x14ac:dyDescent="0.3">
      <c r="O53" s="21"/>
      <c r="R53" s="42"/>
      <c r="S53" s="42"/>
      <c r="T53" s="42"/>
    </row>
    <row r="54" spans="15:20" x14ac:dyDescent="0.3">
      <c r="O54" s="22"/>
    </row>
    <row r="55" spans="15:20" x14ac:dyDescent="0.3">
      <c r="O55" s="22"/>
    </row>
    <row r="56" spans="15:20" ht="15.6" x14ac:dyDescent="0.3">
      <c r="O56" s="21" t="s">
        <v>51</v>
      </c>
    </row>
    <row r="57" spans="15:20" ht="15.6" x14ac:dyDescent="0.3">
      <c r="O57" s="21"/>
    </row>
    <row r="58" spans="15:20" x14ac:dyDescent="0.3">
      <c r="O58" s="22"/>
      <c r="R58" s="42"/>
      <c r="S58" s="42"/>
      <c r="T58" s="42"/>
    </row>
    <row r="59" spans="15:20" x14ac:dyDescent="0.3">
      <c r="O59" s="22"/>
    </row>
    <row r="60" spans="15:20" ht="15.6" x14ac:dyDescent="0.3">
      <c r="O60" s="21" t="s">
        <v>52</v>
      </c>
    </row>
    <row r="61" spans="15:20" x14ac:dyDescent="0.3">
      <c r="O61" s="22"/>
    </row>
    <row r="66" spans="4:22" x14ac:dyDescent="0.3">
      <c r="V66" s="24"/>
    </row>
    <row r="67" spans="4:22" x14ac:dyDescent="0.3">
      <c r="D67" s="16" t="s">
        <v>53</v>
      </c>
    </row>
  </sheetData>
  <mergeCells count="3">
    <mergeCell ref="R43:T43"/>
    <mergeCell ref="R53:T53"/>
    <mergeCell ref="R58:T58"/>
  </mergeCells>
  <pageMargins left="0.7" right="0.7" top="0.75" bottom="0.75" header="0.3" footer="0.3"/>
  <pageSetup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92D050"/>
  </sheetPr>
  <dimension ref="A1:AB721"/>
  <sheetViews>
    <sheetView zoomScale="85" zoomScaleNormal="85" workbookViewId="0">
      <selection activeCell="F21" sqref="F21"/>
    </sheetView>
  </sheetViews>
  <sheetFormatPr defaultRowHeight="14.4" x14ac:dyDescent="0.3"/>
  <cols>
    <col min="2" max="2" width="25.5546875" style="3" customWidth="1"/>
    <col min="3" max="3" width="11.21875" style="3" bestFit="1" customWidth="1"/>
    <col min="4" max="4" width="31.44140625" style="3" hidden="1" customWidth="1"/>
    <col min="5" max="5" width="16.5546875" bestFit="1" customWidth="1"/>
    <col min="7" max="7" width="8.88671875" style="5"/>
    <col min="8" max="10" width="8.88671875" style="5" customWidth="1"/>
    <col min="11" max="11" width="19" style="5" customWidth="1"/>
    <col min="12" max="12" width="11.77734375" style="5" bestFit="1" customWidth="1"/>
    <col min="13" max="15" width="11.6640625" style="5" bestFit="1" customWidth="1"/>
    <col min="16" max="19" width="11.77734375" style="5" bestFit="1" customWidth="1"/>
    <col min="20" max="20" width="10.6640625" style="5" bestFit="1" customWidth="1"/>
    <col min="21" max="22" width="10.5546875" style="5" bestFit="1" customWidth="1"/>
    <col min="23" max="24" width="10.6640625" style="5" bestFit="1" customWidth="1"/>
    <col min="25" max="25" width="12.77734375" style="5" bestFit="1" customWidth="1"/>
    <col min="26" max="26" width="11.21875" style="5" bestFit="1" customWidth="1"/>
    <col min="27" max="27" width="10.5546875" style="5" bestFit="1" customWidth="1"/>
    <col min="28" max="28" width="12.6640625" style="5" bestFit="1" customWidth="1"/>
  </cols>
  <sheetData>
    <row r="1" spans="1:6" x14ac:dyDescent="0.3">
      <c r="A1" s="11" t="s">
        <v>2</v>
      </c>
      <c r="B1" s="12" t="s">
        <v>4</v>
      </c>
      <c r="C1" s="12" t="s">
        <v>1</v>
      </c>
      <c r="D1" s="12"/>
      <c r="E1" s="11" t="s">
        <v>3</v>
      </c>
    </row>
    <row r="2" spans="1:6" x14ac:dyDescent="0.3">
      <c r="A2" s="1">
        <v>16100</v>
      </c>
      <c r="B2" s="2" t="s">
        <v>5</v>
      </c>
      <c r="C2" s="32" t="s">
        <v>60</v>
      </c>
      <c r="D2" s="2" t="str">
        <f>C2&amp;B2</f>
        <v>Dec-24KC Mataram AA Gde Ngurah</v>
      </c>
      <c r="E2" s="43">
        <v>1.1360519742670001</v>
      </c>
      <c r="F2" s="15"/>
    </row>
    <row r="3" spans="1:6" x14ac:dyDescent="0.3">
      <c r="A3" s="1">
        <v>16101</v>
      </c>
      <c r="B3" s="2" t="s">
        <v>6</v>
      </c>
      <c r="C3" s="32" t="s">
        <v>60</v>
      </c>
      <c r="D3" s="2" t="str">
        <f t="shared" ref="D3:D66" si="0">C3&amp;B3</f>
        <v>Dec-24KCP Mataram Cakranegara</v>
      </c>
      <c r="E3" s="43">
        <v>0.69589990210599995</v>
      </c>
      <c r="F3" s="15"/>
    </row>
    <row r="4" spans="1:6" x14ac:dyDescent="0.3">
      <c r="A4" s="1">
        <v>16102</v>
      </c>
      <c r="B4" s="2" t="s">
        <v>7</v>
      </c>
      <c r="C4" s="32" t="s">
        <v>60</v>
      </c>
      <c r="D4" s="2" t="str">
        <f t="shared" si="0"/>
        <v>Dec-24KCP Sumbawa Besar</v>
      </c>
      <c r="E4" s="43">
        <v>0.18922536464700002</v>
      </c>
      <c r="F4" s="15"/>
    </row>
    <row r="5" spans="1:6" x14ac:dyDescent="0.3">
      <c r="A5" s="1">
        <v>16109</v>
      </c>
      <c r="B5" s="2" t="s">
        <v>8</v>
      </c>
      <c r="C5" s="32" t="s">
        <v>60</v>
      </c>
      <c r="D5" s="2" t="str">
        <f t="shared" si="0"/>
        <v>Dec-24KCP Bertais</v>
      </c>
      <c r="E5" s="43">
        <v>0.27929069156200004</v>
      </c>
      <c r="F5" s="15"/>
    </row>
    <row r="6" spans="1:6" x14ac:dyDescent="0.3">
      <c r="A6" s="1">
        <v>16110</v>
      </c>
      <c r="B6" s="2" t="s">
        <v>9</v>
      </c>
      <c r="C6" s="32" t="s">
        <v>60</v>
      </c>
      <c r="D6" s="2" t="str">
        <f t="shared" si="0"/>
        <v>Dec-24KCP Praya</v>
      </c>
      <c r="E6" s="43">
        <v>0.32164015744500002</v>
      </c>
      <c r="F6" s="15"/>
    </row>
    <row r="7" spans="1:6" x14ac:dyDescent="0.3">
      <c r="A7" s="1">
        <v>16111</v>
      </c>
      <c r="B7" s="2" t="s">
        <v>10</v>
      </c>
      <c r="C7" s="32" t="s">
        <v>60</v>
      </c>
      <c r="D7" s="2" t="str">
        <f t="shared" si="0"/>
        <v>Dec-24KCP Selong</v>
      </c>
      <c r="E7" s="43">
        <v>0.127831409369</v>
      </c>
      <c r="F7" s="15"/>
    </row>
    <row r="8" spans="1:6" x14ac:dyDescent="0.3">
      <c r="A8" s="1">
        <v>16113</v>
      </c>
      <c r="B8" s="2" t="s">
        <v>11</v>
      </c>
      <c r="C8" s="32" t="s">
        <v>60</v>
      </c>
      <c r="D8" s="2" t="str">
        <f t="shared" si="0"/>
        <v>Dec-24KCP Bima</v>
      </c>
      <c r="E8" s="43">
        <v>0.19632437529300001</v>
      </c>
      <c r="F8" s="15"/>
    </row>
    <row r="9" spans="1:6" x14ac:dyDescent="0.3">
      <c r="A9" s="1">
        <v>16114</v>
      </c>
      <c r="B9" s="2" t="s">
        <v>12</v>
      </c>
      <c r="C9" s="32" t="s">
        <v>60</v>
      </c>
      <c r="D9" s="2" t="str">
        <f t="shared" si="0"/>
        <v>Dec-24KCP Sumbawa Batu Hijau</v>
      </c>
      <c r="E9" s="43">
        <v>3.9042700460009998</v>
      </c>
      <c r="F9" s="15"/>
    </row>
    <row r="10" spans="1:6" x14ac:dyDescent="0.3">
      <c r="A10" s="1">
        <v>16115</v>
      </c>
      <c r="B10" s="2" t="s">
        <v>13</v>
      </c>
      <c r="C10" s="32" t="s">
        <v>60</v>
      </c>
      <c r="D10" s="2" t="str">
        <f t="shared" si="0"/>
        <v>Dec-24KCP Mataram Ampenan</v>
      </c>
      <c r="E10" s="43">
        <v>0.13548305709799999</v>
      </c>
      <c r="F10" s="15"/>
    </row>
    <row r="11" spans="1:6" x14ac:dyDescent="0.3">
      <c r="A11" s="1">
        <v>16117</v>
      </c>
      <c r="B11" s="2" t="s">
        <v>14</v>
      </c>
      <c r="C11" s="32" t="s">
        <v>60</v>
      </c>
      <c r="D11" s="2" t="str">
        <f t="shared" si="0"/>
        <v>Dec-24KCP Mataram Sriwijaya</v>
      </c>
      <c r="E11" s="43">
        <v>0.11253777832100001</v>
      </c>
      <c r="F11" s="15"/>
    </row>
    <row r="12" spans="1:6" x14ac:dyDescent="0.3">
      <c r="A12" s="1">
        <v>16120</v>
      </c>
      <c r="B12" s="2" t="s">
        <v>15</v>
      </c>
      <c r="C12" s="32" t="s">
        <v>60</v>
      </c>
      <c r="D12" s="2" t="str">
        <f t="shared" si="0"/>
        <v>Dec-24KCP Lombok Senggigi</v>
      </c>
      <c r="E12" s="43">
        <v>0.130392722583</v>
      </c>
      <c r="F12" s="15"/>
    </row>
    <row r="13" spans="1:6" x14ac:dyDescent="0.3">
      <c r="A13" s="1">
        <v>16121</v>
      </c>
      <c r="B13" s="2" t="s">
        <v>16</v>
      </c>
      <c r="C13" s="32" t="s">
        <v>60</v>
      </c>
      <c r="D13" s="2" t="str">
        <f t="shared" si="0"/>
        <v>Dec-24KCP Gili Trawangan</v>
      </c>
      <c r="E13" s="43">
        <v>0.19842387420299998</v>
      </c>
      <c r="F13" s="15"/>
    </row>
    <row r="14" spans="1:6" x14ac:dyDescent="0.3">
      <c r="A14" s="1">
        <v>16122</v>
      </c>
      <c r="B14" s="2" t="s">
        <v>17</v>
      </c>
      <c r="C14" s="32" t="s">
        <v>60</v>
      </c>
      <c r="D14" s="2" t="str">
        <f t="shared" si="0"/>
        <v>Dec-24KCP Universitas Mataram</v>
      </c>
      <c r="E14" s="43">
        <v>1.9986355075E-2</v>
      </c>
      <c r="F14" s="15"/>
    </row>
    <row r="15" spans="1:6" x14ac:dyDescent="0.3">
      <c r="A15" s="1">
        <v>16158</v>
      </c>
      <c r="B15" s="2" t="s">
        <v>19</v>
      </c>
      <c r="C15" s="32" t="s">
        <v>60</v>
      </c>
      <c r="D15" s="2" t="str">
        <f t="shared" si="0"/>
        <v>Dec-24KCP Bima Raba</v>
      </c>
      <c r="E15" s="43">
        <v>1.7255571166000003E-2</v>
      </c>
      <c r="F15" s="15"/>
    </row>
    <row r="16" spans="1:6" x14ac:dyDescent="0.3">
      <c r="A16" s="1">
        <v>16159</v>
      </c>
      <c r="B16" s="2" t="s">
        <v>20</v>
      </c>
      <c r="C16" s="32" t="s">
        <v>60</v>
      </c>
      <c r="D16" s="2" t="str">
        <f t="shared" si="0"/>
        <v>Dec-24KCP Bima Sila</v>
      </c>
      <c r="E16" s="43">
        <v>2.3291251904999997E-2</v>
      </c>
      <c r="F16" s="15"/>
    </row>
    <row r="17" spans="1:6" x14ac:dyDescent="0.3">
      <c r="A17" s="1">
        <v>16161</v>
      </c>
      <c r="B17" s="2" t="s">
        <v>21</v>
      </c>
      <c r="C17" s="32" t="s">
        <v>60</v>
      </c>
      <c r="D17" s="2" t="str">
        <f t="shared" si="0"/>
        <v>Dec-24KCP Praya Penujak</v>
      </c>
      <c r="E17" s="43">
        <v>3.714617239399999E-2</v>
      </c>
      <c r="F17" s="15"/>
    </row>
    <row r="18" spans="1:6" x14ac:dyDescent="0.3">
      <c r="A18" s="1">
        <v>16162</v>
      </c>
      <c r="B18" s="2" t="s">
        <v>22</v>
      </c>
      <c r="C18" s="32" t="s">
        <v>60</v>
      </c>
      <c r="D18" s="2" t="str">
        <f t="shared" si="0"/>
        <v>Dec-24KCP Lombok Keruak</v>
      </c>
      <c r="E18" s="43">
        <v>3.2215035794000001E-2</v>
      </c>
      <c r="F18" s="15"/>
    </row>
    <row r="19" spans="1:6" x14ac:dyDescent="0.3">
      <c r="A19" s="1">
        <v>16163</v>
      </c>
      <c r="B19" s="2" t="s">
        <v>23</v>
      </c>
      <c r="C19" s="32" t="s">
        <v>60</v>
      </c>
      <c r="D19" s="2" t="str">
        <f t="shared" si="0"/>
        <v>Dec-24KCP Sumbawa Alas</v>
      </c>
      <c r="E19" s="43">
        <v>2.2378316085000002E-2</v>
      </c>
      <c r="F19" s="15"/>
    </row>
    <row r="20" spans="1:6" x14ac:dyDescent="0.3">
      <c r="A20" s="1">
        <v>16164</v>
      </c>
      <c r="B20" s="2" t="s">
        <v>24</v>
      </c>
      <c r="C20" s="32" t="s">
        <v>60</v>
      </c>
      <c r="D20" s="2" t="str">
        <f t="shared" si="0"/>
        <v>Dec-24KCP Bima Sape</v>
      </c>
      <c r="E20" s="43">
        <v>2.6665122103999999E-2</v>
      </c>
      <c r="F20" s="15"/>
    </row>
    <row r="21" spans="1:6" x14ac:dyDescent="0.3">
      <c r="A21" s="1">
        <v>16171</v>
      </c>
      <c r="B21" s="2" t="s">
        <v>25</v>
      </c>
      <c r="C21" s="32" t="s">
        <v>60</v>
      </c>
      <c r="D21" s="2" t="str">
        <f t="shared" si="0"/>
        <v>Dec-24KCP Tente</v>
      </c>
      <c r="E21" s="43">
        <v>2.4035174767000001E-2</v>
      </c>
      <c r="F21" s="15"/>
    </row>
    <row r="22" spans="1:6" x14ac:dyDescent="0.3">
      <c r="A22" s="1">
        <v>16172</v>
      </c>
      <c r="B22" s="2" t="s">
        <v>26</v>
      </c>
      <c r="C22" s="32" t="s">
        <v>60</v>
      </c>
      <c r="D22" s="2" t="str">
        <f t="shared" si="0"/>
        <v>Dec-24KCP Dompu</v>
      </c>
      <c r="E22" s="43">
        <v>9.3707963647999992E-2</v>
      </c>
      <c r="F22" s="15"/>
    </row>
    <row r="23" spans="1:6" x14ac:dyDescent="0.3">
      <c r="A23" s="1">
        <v>16173</v>
      </c>
      <c r="B23" s="2" t="s">
        <v>27</v>
      </c>
      <c r="C23" s="32" t="s">
        <v>60</v>
      </c>
      <c r="D23" s="2" t="str">
        <f t="shared" si="0"/>
        <v>Dec-24KCP Lombok Gunung Sari</v>
      </c>
      <c r="E23" s="43">
        <v>4.0120928774000003E-2</v>
      </c>
      <c r="F23" s="15"/>
    </row>
    <row r="24" spans="1:6" x14ac:dyDescent="0.3">
      <c r="A24" s="1">
        <v>16175</v>
      </c>
      <c r="B24" s="2" t="s">
        <v>28</v>
      </c>
      <c r="C24" s="32" t="s">
        <v>60</v>
      </c>
      <c r="D24" s="2" t="str">
        <f t="shared" si="0"/>
        <v>Dec-24KCP Lombok Gerung</v>
      </c>
      <c r="E24" s="43">
        <v>7.0733620592000002E-2</v>
      </c>
      <c r="F24" s="15"/>
    </row>
    <row r="25" spans="1:6" x14ac:dyDescent="0.3">
      <c r="A25" s="1">
        <v>16176</v>
      </c>
      <c r="B25" s="2" t="s">
        <v>29</v>
      </c>
      <c r="C25" s="32" t="s">
        <v>60</v>
      </c>
      <c r="D25" s="2" t="str">
        <f t="shared" si="0"/>
        <v>Dec-24KCP Lombok Narmada</v>
      </c>
      <c r="E25" s="43">
        <v>4.9068390599000006E-2</v>
      </c>
      <c r="F25" s="15"/>
    </row>
    <row r="26" spans="1:6" x14ac:dyDescent="0.3">
      <c r="A26" s="1">
        <v>16177</v>
      </c>
      <c r="B26" s="2" t="s">
        <v>30</v>
      </c>
      <c r="C26" s="32" t="s">
        <v>60</v>
      </c>
      <c r="D26" s="2" t="str">
        <f t="shared" si="0"/>
        <v>Dec-24KCP Lombok Pemenang</v>
      </c>
      <c r="E26" s="43">
        <v>0.134271755465</v>
      </c>
      <c r="F26" s="15"/>
    </row>
    <row r="27" spans="1:6" x14ac:dyDescent="0.3">
      <c r="A27" s="1">
        <v>16178</v>
      </c>
      <c r="B27" s="2" t="s">
        <v>31</v>
      </c>
      <c r="C27" s="32" t="s">
        <v>60</v>
      </c>
      <c r="D27" s="2" t="str">
        <f t="shared" si="0"/>
        <v>Dec-24KCP Lombok Kopang</v>
      </c>
      <c r="E27" s="43">
        <v>7.7273174472999986E-2</v>
      </c>
      <c r="F27" s="15"/>
    </row>
    <row r="28" spans="1:6" x14ac:dyDescent="0.3">
      <c r="A28" s="1">
        <v>16179</v>
      </c>
      <c r="B28" s="2" t="s">
        <v>32</v>
      </c>
      <c r="C28" s="32" t="s">
        <v>60</v>
      </c>
      <c r="D28" s="2" t="str">
        <f t="shared" si="0"/>
        <v>Dec-24KCP Aikmel</v>
      </c>
      <c r="E28" s="43">
        <v>6.453132638499999E-2</v>
      </c>
      <c r="F28" s="15"/>
    </row>
    <row r="29" spans="1:6" x14ac:dyDescent="0.3">
      <c r="A29" s="1">
        <v>16180</v>
      </c>
      <c r="B29" s="2" t="s">
        <v>33</v>
      </c>
      <c r="C29" s="32" t="s">
        <v>60</v>
      </c>
      <c r="D29" s="2" t="str">
        <f t="shared" si="0"/>
        <v>Dec-24KCP Mataram Tanjung</v>
      </c>
      <c r="E29" s="43">
        <v>5.2372353332E-2</v>
      </c>
      <c r="F29" s="15"/>
    </row>
    <row r="30" spans="1:6" x14ac:dyDescent="0.3">
      <c r="A30" s="1">
        <v>16181</v>
      </c>
      <c r="B30" s="2" t="s">
        <v>34</v>
      </c>
      <c r="C30" s="32" t="s">
        <v>60</v>
      </c>
      <c r="D30" s="2" t="str">
        <f t="shared" si="0"/>
        <v>Dec-24KCP Lombok Kediri</v>
      </c>
      <c r="E30" s="43">
        <v>5.8996211824000007E-2</v>
      </c>
      <c r="F30" s="15"/>
    </row>
    <row r="31" spans="1:6" x14ac:dyDescent="0.3">
      <c r="A31" s="1">
        <v>16182</v>
      </c>
      <c r="B31" s="2" t="s">
        <v>35</v>
      </c>
      <c r="C31" s="32" t="s">
        <v>60</v>
      </c>
      <c r="D31" s="2" t="str">
        <f t="shared" si="0"/>
        <v>Dec-24KCP Mataram Masbagik</v>
      </c>
      <c r="E31" s="43">
        <v>2.6389367663000003E-2</v>
      </c>
      <c r="F31" s="15"/>
    </row>
    <row r="32" spans="1:6" x14ac:dyDescent="0.3">
      <c r="A32" s="1">
        <v>16183</v>
      </c>
      <c r="B32" s="2" t="s">
        <v>36</v>
      </c>
      <c r="C32" s="32" t="s">
        <v>60</v>
      </c>
      <c r="D32" s="2" t="str">
        <f t="shared" si="0"/>
        <v>Dec-24KCP Lombok Sakra</v>
      </c>
      <c r="E32" s="43">
        <v>3.4091618221E-2</v>
      </c>
      <c r="F32" s="15"/>
    </row>
    <row r="33" spans="1:6" x14ac:dyDescent="0.3">
      <c r="A33" s="1">
        <v>16184</v>
      </c>
      <c r="B33" s="2" t="s">
        <v>37</v>
      </c>
      <c r="C33" s="32" t="s">
        <v>60</v>
      </c>
      <c r="D33" s="2" t="str">
        <f t="shared" si="0"/>
        <v>Dec-24KCP Lombok Terara</v>
      </c>
      <c r="E33" s="43">
        <v>3.6953512386000004E-2</v>
      </c>
      <c r="F33" s="15"/>
    </row>
    <row r="34" spans="1:6" x14ac:dyDescent="0.3">
      <c r="A34" s="1">
        <v>16185</v>
      </c>
      <c r="B34" s="2" t="s">
        <v>38</v>
      </c>
      <c r="C34" s="32" t="s">
        <v>60</v>
      </c>
      <c r="D34" s="2" t="str">
        <f t="shared" si="0"/>
        <v>Dec-24KCP Rembiga</v>
      </c>
      <c r="E34" s="43">
        <v>5.4508505738999999E-2</v>
      </c>
      <c r="F34" s="15"/>
    </row>
    <row r="35" spans="1:6" x14ac:dyDescent="0.3">
      <c r="A35" s="1">
        <v>16186</v>
      </c>
      <c r="B35" s="2" t="s">
        <v>39</v>
      </c>
      <c r="C35" s="32" t="s">
        <v>60</v>
      </c>
      <c r="D35" s="2" t="str">
        <f t="shared" si="0"/>
        <v>Dec-24KCP Renteng Praya</v>
      </c>
      <c r="E35" s="43">
        <v>4.4930886824000003E-2</v>
      </c>
      <c r="F35" s="15"/>
    </row>
    <row r="36" spans="1:6" x14ac:dyDescent="0.3">
      <c r="A36" s="1">
        <v>16190</v>
      </c>
      <c r="B36" s="2" t="s">
        <v>46</v>
      </c>
      <c r="C36" s="32" t="s">
        <v>60</v>
      </c>
      <c r="D36" s="2" t="str">
        <f t="shared" si="0"/>
        <v xml:space="preserve">Dec-24KCP Lombok Mujur </v>
      </c>
      <c r="E36" s="43">
        <v>3.2558391637E-2</v>
      </c>
      <c r="F36" s="15"/>
    </row>
    <row r="37" spans="1:6" x14ac:dyDescent="0.3">
      <c r="A37" s="1">
        <v>16191</v>
      </c>
      <c r="B37" s="2" t="s">
        <v>40</v>
      </c>
      <c r="C37" s="32" t="s">
        <v>60</v>
      </c>
      <c r="D37" s="2" t="str">
        <f t="shared" si="0"/>
        <v>Dec-24KCP Pringgabaya</v>
      </c>
      <c r="E37" s="43">
        <v>4.8236346138E-2</v>
      </c>
      <c r="F37" s="15"/>
    </row>
    <row r="38" spans="1:6" x14ac:dyDescent="0.3">
      <c r="A38" s="1">
        <v>16192</v>
      </c>
      <c r="B38" s="2" t="s">
        <v>41</v>
      </c>
      <c r="C38" s="32" t="s">
        <v>60</v>
      </c>
      <c r="D38" s="2" t="str">
        <f t="shared" si="0"/>
        <v>Dec-24KCP Taliwang</v>
      </c>
      <c r="E38" s="43">
        <v>0.108133633471</v>
      </c>
      <c r="F38" s="15"/>
    </row>
    <row r="39" spans="1:6" x14ac:dyDescent="0.3">
      <c r="A39" s="1">
        <v>16194</v>
      </c>
      <c r="B39" s="2" t="s">
        <v>42</v>
      </c>
      <c r="C39" s="32" t="s">
        <v>60</v>
      </c>
      <c r="D39" s="2" t="str">
        <f t="shared" si="0"/>
        <v>Dec-24KCP Lombok Sikur</v>
      </c>
      <c r="E39" s="43">
        <v>3.3882021506000004E-2</v>
      </c>
      <c r="F39" s="15"/>
    </row>
    <row r="40" spans="1:6" x14ac:dyDescent="0.3">
      <c r="A40" s="1">
        <v>16196</v>
      </c>
      <c r="B40" s="2" t="s">
        <v>43</v>
      </c>
      <c r="C40" s="32" t="s">
        <v>60</v>
      </c>
      <c r="D40" s="2" t="str">
        <f t="shared" si="0"/>
        <v>Dec-24KCP Labuhan Lombok</v>
      </c>
      <c r="E40" s="43">
        <v>3.5579319947000004E-2</v>
      </c>
      <c r="F40" s="15"/>
    </row>
    <row r="41" spans="1:6" x14ac:dyDescent="0.3">
      <c r="A41" s="1">
        <v>16198</v>
      </c>
      <c r="B41" s="2" t="s">
        <v>44</v>
      </c>
      <c r="C41" s="32" t="s">
        <v>60</v>
      </c>
      <c r="D41" s="2" t="str">
        <f t="shared" si="0"/>
        <v>Dec-24KCP Mataram Airlangga</v>
      </c>
      <c r="E41" s="43">
        <v>6.6983452932999996E-2</v>
      </c>
      <c r="F41" s="15"/>
    </row>
    <row r="42" spans="1:6" x14ac:dyDescent="0.3">
      <c r="A42" s="1">
        <v>16199</v>
      </c>
      <c r="B42" s="2" t="s">
        <v>45</v>
      </c>
      <c r="C42" s="32" t="s">
        <v>60</v>
      </c>
      <c r="D42" s="2" t="str">
        <f t="shared" si="0"/>
        <v>Dec-24KCP Mataram Pagutan</v>
      </c>
      <c r="E42" s="43">
        <v>7.4390624976000005E-2</v>
      </c>
      <c r="F42" s="15"/>
    </row>
    <row r="43" spans="1:6" x14ac:dyDescent="0.3">
      <c r="A43" s="23">
        <v>16100</v>
      </c>
      <c r="B43" s="2" t="s">
        <v>5</v>
      </c>
      <c r="C43" s="32" t="s">
        <v>61</v>
      </c>
      <c r="D43" s="2" t="str">
        <f t="shared" si="0"/>
        <v>Feb-25KC Mataram AA Gde Ngurah</v>
      </c>
      <c r="E43" s="43">
        <v>1.059647239757</v>
      </c>
      <c r="F43" s="15"/>
    </row>
    <row r="44" spans="1:6" x14ac:dyDescent="0.3">
      <c r="A44" s="23">
        <v>16101</v>
      </c>
      <c r="B44" s="2" t="s">
        <v>6</v>
      </c>
      <c r="C44" s="32" t="s">
        <v>61</v>
      </c>
      <c r="D44" s="2" t="str">
        <f t="shared" si="0"/>
        <v>Feb-25KCP Mataram Cakranegara</v>
      </c>
      <c r="E44" s="43">
        <v>0.68153254161700005</v>
      </c>
      <c r="F44" s="15"/>
    </row>
    <row r="45" spans="1:6" x14ac:dyDescent="0.3">
      <c r="A45" s="23">
        <v>16102</v>
      </c>
      <c r="B45" s="2" t="s">
        <v>7</v>
      </c>
      <c r="C45" s="32" t="s">
        <v>61</v>
      </c>
      <c r="D45" s="2" t="str">
        <f t="shared" si="0"/>
        <v>Feb-25KCP Sumbawa Besar</v>
      </c>
      <c r="E45" s="43">
        <v>0.15829201348399999</v>
      </c>
      <c r="F45" s="15"/>
    </row>
    <row r="46" spans="1:6" x14ac:dyDescent="0.3">
      <c r="A46" s="23">
        <v>16109</v>
      </c>
      <c r="B46" s="2" t="s">
        <v>8</v>
      </c>
      <c r="C46" s="32" t="s">
        <v>61</v>
      </c>
      <c r="D46" s="2" t="str">
        <f t="shared" si="0"/>
        <v>Feb-25KCP Bertais</v>
      </c>
      <c r="E46" s="43">
        <v>0.25882105281399997</v>
      </c>
      <c r="F46" s="15"/>
    </row>
    <row r="47" spans="1:6" x14ac:dyDescent="0.3">
      <c r="A47" s="23">
        <v>16110</v>
      </c>
      <c r="B47" s="2" t="s">
        <v>9</v>
      </c>
      <c r="C47" s="32" t="s">
        <v>61</v>
      </c>
      <c r="D47" s="2" t="str">
        <f t="shared" si="0"/>
        <v>Feb-25KCP Praya</v>
      </c>
      <c r="E47" s="43">
        <v>0.28227456868099998</v>
      </c>
      <c r="F47" s="15"/>
    </row>
    <row r="48" spans="1:6" x14ac:dyDescent="0.3">
      <c r="A48" s="23">
        <v>16111</v>
      </c>
      <c r="B48" s="2" t="s">
        <v>10</v>
      </c>
      <c r="C48" s="32" t="s">
        <v>61</v>
      </c>
      <c r="D48" s="2" t="str">
        <f t="shared" si="0"/>
        <v>Feb-25KCP Selong</v>
      </c>
      <c r="E48" s="43">
        <v>0.12841134737599999</v>
      </c>
      <c r="F48" s="15"/>
    </row>
    <row r="49" spans="1:6" x14ac:dyDescent="0.3">
      <c r="A49" s="23">
        <v>16113</v>
      </c>
      <c r="B49" s="2" t="s">
        <v>11</v>
      </c>
      <c r="C49" s="32" t="s">
        <v>61</v>
      </c>
      <c r="D49" s="2" t="str">
        <f t="shared" si="0"/>
        <v>Feb-25KCP Bima</v>
      </c>
      <c r="E49" s="43">
        <v>0.178971146124</v>
      </c>
      <c r="F49" s="15"/>
    </row>
    <row r="50" spans="1:6" x14ac:dyDescent="0.3">
      <c r="A50" s="23">
        <v>16114</v>
      </c>
      <c r="B50" s="2" t="s">
        <v>12</v>
      </c>
      <c r="C50" s="32" t="s">
        <v>61</v>
      </c>
      <c r="D50" s="2" t="str">
        <f t="shared" si="0"/>
        <v>Feb-25KCP Sumbawa Batu Hijau</v>
      </c>
      <c r="E50" s="43">
        <v>3.8859647205659997</v>
      </c>
      <c r="F50" s="15"/>
    </row>
    <row r="51" spans="1:6" x14ac:dyDescent="0.3">
      <c r="A51" s="23">
        <v>16115</v>
      </c>
      <c r="B51" s="2" t="s">
        <v>13</v>
      </c>
      <c r="C51" s="32" t="s">
        <v>61</v>
      </c>
      <c r="D51" s="2" t="str">
        <f t="shared" si="0"/>
        <v>Feb-25KCP Mataram Ampenan</v>
      </c>
      <c r="E51" s="43">
        <v>0.13827803530899999</v>
      </c>
      <c r="F51" s="15"/>
    </row>
    <row r="52" spans="1:6" x14ac:dyDescent="0.3">
      <c r="A52" s="23">
        <v>16117</v>
      </c>
      <c r="B52" s="2" t="s">
        <v>14</v>
      </c>
      <c r="C52" s="32" t="s">
        <v>61</v>
      </c>
      <c r="D52" s="2" t="str">
        <f t="shared" si="0"/>
        <v>Feb-25KCP Mataram Sriwijaya</v>
      </c>
      <c r="E52" s="43">
        <v>0.110991299324</v>
      </c>
      <c r="F52" s="15"/>
    </row>
    <row r="53" spans="1:6" x14ac:dyDescent="0.3">
      <c r="A53" s="23">
        <v>16120</v>
      </c>
      <c r="B53" s="2" t="s">
        <v>15</v>
      </c>
      <c r="C53" s="32" t="s">
        <v>61</v>
      </c>
      <c r="D53" s="2" t="str">
        <f t="shared" si="0"/>
        <v>Feb-25KCP Lombok Senggigi</v>
      </c>
      <c r="E53" s="43">
        <v>0.1314298283</v>
      </c>
      <c r="F53" s="15"/>
    </row>
    <row r="54" spans="1:6" x14ac:dyDescent="0.3">
      <c r="A54" s="23">
        <v>16121</v>
      </c>
      <c r="B54" s="2" t="s">
        <v>16</v>
      </c>
      <c r="C54" s="32" t="s">
        <v>61</v>
      </c>
      <c r="D54" s="2" t="str">
        <f t="shared" si="0"/>
        <v>Feb-25KCP Gili Trawangan</v>
      </c>
      <c r="E54" s="43">
        <v>0.165215477906</v>
      </c>
      <c r="F54" s="15"/>
    </row>
    <row r="55" spans="1:6" x14ac:dyDescent="0.3">
      <c r="A55" s="23">
        <v>16122</v>
      </c>
      <c r="B55" s="2" t="s">
        <v>17</v>
      </c>
      <c r="C55" s="32" t="s">
        <v>61</v>
      </c>
      <c r="D55" s="2" t="str">
        <f t="shared" si="0"/>
        <v>Feb-25KCP Universitas Mataram</v>
      </c>
      <c r="E55" s="43">
        <v>3.5972947094999999E-2</v>
      </c>
      <c r="F55" s="15"/>
    </row>
    <row r="56" spans="1:6" x14ac:dyDescent="0.3">
      <c r="A56" s="23">
        <v>16123</v>
      </c>
      <c r="B56" s="2" t="s">
        <v>18</v>
      </c>
      <c r="C56" s="32" t="s">
        <v>61</v>
      </c>
      <c r="D56" s="2" t="str">
        <f t="shared" si="0"/>
        <v>Feb-25KCP Sumbawa Maluk</v>
      </c>
      <c r="E56" s="43">
        <v>2.0932533660000001E-3</v>
      </c>
      <c r="F56" s="15"/>
    </row>
    <row r="57" spans="1:6" x14ac:dyDescent="0.3">
      <c r="A57" s="23">
        <v>16158</v>
      </c>
      <c r="B57" s="2" t="s">
        <v>19</v>
      </c>
      <c r="C57" s="32" t="s">
        <v>61</v>
      </c>
      <c r="D57" s="2" t="str">
        <f t="shared" si="0"/>
        <v>Feb-25KCP Bima Raba</v>
      </c>
      <c r="E57" s="43">
        <v>1.6289882414E-2</v>
      </c>
      <c r="F57" s="15"/>
    </row>
    <row r="58" spans="1:6" x14ac:dyDescent="0.3">
      <c r="A58" s="23">
        <v>16159</v>
      </c>
      <c r="B58" s="2" t="s">
        <v>20</v>
      </c>
      <c r="C58" s="32" t="s">
        <v>61</v>
      </c>
      <c r="D58" s="2" t="str">
        <f t="shared" si="0"/>
        <v>Feb-25KCP Bima Sila</v>
      </c>
      <c r="E58" s="43">
        <v>2.4781889870000001E-2</v>
      </c>
      <c r="F58" s="15"/>
    </row>
    <row r="59" spans="1:6" x14ac:dyDescent="0.3">
      <c r="A59" s="23">
        <v>16161</v>
      </c>
      <c r="B59" s="2" t="s">
        <v>21</v>
      </c>
      <c r="C59" s="32" t="s">
        <v>61</v>
      </c>
      <c r="D59" s="2" t="str">
        <f t="shared" si="0"/>
        <v>Feb-25KCP Praya Penujak</v>
      </c>
      <c r="E59" s="43">
        <v>4.1041180164000005E-2</v>
      </c>
      <c r="F59" s="15"/>
    </row>
    <row r="60" spans="1:6" x14ac:dyDescent="0.3">
      <c r="A60" s="23">
        <v>16162</v>
      </c>
      <c r="B60" s="2" t="s">
        <v>22</v>
      </c>
      <c r="C60" s="32" t="s">
        <v>61</v>
      </c>
      <c r="D60" s="2" t="str">
        <f t="shared" si="0"/>
        <v>Feb-25KCP Lombok Keruak</v>
      </c>
      <c r="E60" s="43">
        <v>3.4813096785000004E-2</v>
      </c>
      <c r="F60" s="15"/>
    </row>
    <row r="61" spans="1:6" x14ac:dyDescent="0.3">
      <c r="A61" s="23">
        <v>16163</v>
      </c>
      <c r="B61" s="2" t="s">
        <v>23</v>
      </c>
      <c r="C61" s="32" t="s">
        <v>61</v>
      </c>
      <c r="D61" s="2" t="str">
        <f t="shared" si="0"/>
        <v>Feb-25KCP Sumbawa Alas</v>
      </c>
      <c r="E61" s="43">
        <v>2.4759440811999999E-2</v>
      </c>
      <c r="F61" s="15"/>
    </row>
    <row r="62" spans="1:6" x14ac:dyDescent="0.3">
      <c r="A62" s="23">
        <v>16164</v>
      </c>
      <c r="B62" s="2" t="s">
        <v>24</v>
      </c>
      <c r="C62" s="32" t="s">
        <v>61</v>
      </c>
      <c r="D62" s="2" t="str">
        <f t="shared" si="0"/>
        <v>Feb-25KCP Bima Sape</v>
      </c>
      <c r="E62" s="43">
        <v>2.7249233642999998E-2</v>
      </c>
      <c r="F62" s="15"/>
    </row>
    <row r="63" spans="1:6" x14ac:dyDescent="0.3">
      <c r="A63" s="23">
        <v>16171</v>
      </c>
      <c r="B63" s="2" t="s">
        <v>25</v>
      </c>
      <c r="C63" s="32" t="s">
        <v>61</v>
      </c>
      <c r="D63" s="2" t="str">
        <f t="shared" si="0"/>
        <v>Feb-25KCP Tente</v>
      </c>
      <c r="E63" s="43">
        <v>2.3092550704999999E-2</v>
      </c>
      <c r="F63" s="15"/>
    </row>
    <row r="64" spans="1:6" x14ac:dyDescent="0.3">
      <c r="A64" s="23">
        <v>16172</v>
      </c>
      <c r="B64" s="2" t="s">
        <v>26</v>
      </c>
      <c r="C64" s="32" t="s">
        <v>61</v>
      </c>
      <c r="D64" s="2" t="str">
        <f t="shared" si="0"/>
        <v>Feb-25KCP Dompu</v>
      </c>
      <c r="E64" s="43">
        <v>9.9260673963999999E-2</v>
      </c>
      <c r="F64" s="15"/>
    </row>
    <row r="65" spans="1:6" x14ac:dyDescent="0.3">
      <c r="A65" s="23">
        <v>16173</v>
      </c>
      <c r="B65" s="2" t="s">
        <v>27</v>
      </c>
      <c r="C65" s="32" t="s">
        <v>61</v>
      </c>
      <c r="D65" s="2" t="str">
        <f t="shared" si="0"/>
        <v>Feb-25KCP Lombok Gunung Sari</v>
      </c>
      <c r="E65" s="43">
        <v>4.1328328598000001E-2</v>
      </c>
      <c r="F65" s="15"/>
    </row>
    <row r="66" spans="1:6" x14ac:dyDescent="0.3">
      <c r="A66" s="23">
        <v>16175</v>
      </c>
      <c r="B66" s="2" t="s">
        <v>28</v>
      </c>
      <c r="C66" s="32" t="s">
        <v>61</v>
      </c>
      <c r="D66" s="2" t="str">
        <f t="shared" si="0"/>
        <v>Feb-25KCP Lombok Gerung</v>
      </c>
      <c r="E66" s="43">
        <v>7.0164042719000008E-2</v>
      </c>
      <c r="F66" s="15"/>
    </row>
    <row r="67" spans="1:6" x14ac:dyDescent="0.3">
      <c r="A67" s="23">
        <v>16176</v>
      </c>
      <c r="B67" s="2" t="s">
        <v>29</v>
      </c>
      <c r="C67" s="32" t="s">
        <v>61</v>
      </c>
      <c r="D67" s="2" t="str">
        <f t="shared" ref="D67:D130" si="1">C67&amp;B67</f>
        <v>Feb-25KCP Lombok Narmada</v>
      </c>
      <c r="E67" s="43">
        <v>4.8465364450999998E-2</v>
      </c>
      <c r="F67" s="15"/>
    </row>
    <row r="68" spans="1:6" x14ac:dyDescent="0.3">
      <c r="A68" s="23">
        <v>16177</v>
      </c>
      <c r="B68" s="2" t="s">
        <v>30</v>
      </c>
      <c r="C68" s="32" t="s">
        <v>61</v>
      </c>
      <c r="D68" s="2" t="str">
        <f t="shared" si="1"/>
        <v>Feb-25KCP Lombok Pemenang</v>
      </c>
      <c r="E68" s="43">
        <v>0.13278469591799999</v>
      </c>
      <c r="F68" s="15"/>
    </row>
    <row r="69" spans="1:6" x14ac:dyDescent="0.3">
      <c r="A69" s="23">
        <v>16178</v>
      </c>
      <c r="B69" s="2" t="s">
        <v>31</v>
      </c>
      <c r="C69" s="32" t="s">
        <v>61</v>
      </c>
      <c r="D69" s="2" t="str">
        <f t="shared" si="1"/>
        <v>Feb-25KCP Lombok Kopang</v>
      </c>
      <c r="E69" s="43">
        <v>7.7342188123999997E-2</v>
      </c>
      <c r="F69" s="15"/>
    </row>
    <row r="70" spans="1:6" x14ac:dyDescent="0.3">
      <c r="A70" s="23">
        <v>16179</v>
      </c>
      <c r="B70" s="2" t="s">
        <v>32</v>
      </c>
      <c r="C70" s="32" t="s">
        <v>61</v>
      </c>
      <c r="D70" s="2" t="str">
        <f t="shared" si="1"/>
        <v>Feb-25KCP Aikmel</v>
      </c>
      <c r="E70" s="43">
        <v>6.3826216099999999E-2</v>
      </c>
      <c r="F70" s="15"/>
    </row>
    <row r="71" spans="1:6" x14ac:dyDescent="0.3">
      <c r="A71" s="23">
        <v>16180</v>
      </c>
      <c r="B71" s="2" t="s">
        <v>33</v>
      </c>
      <c r="C71" s="32" t="s">
        <v>61</v>
      </c>
      <c r="D71" s="2" t="str">
        <f t="shared" si="1"/>
        <v>Feb-25KCP Mataram Tanjung</v>
      </c>
      <c r="E71" s="43">
        <v>5.3135089700999998E-2</v>
      </c>
      <c r="F71" s="15"/>
    </row>
    <row r="72" spans="1:6" x14ac:dyDescent="0.3">
      <c r="A72" s="23">
        <v>16181</v>
      </c>
      <c r="B72" s="2" t="s">
        <v>34</v>
      </c>
      <c r="C72" s="32" t="s">
        <v>61</v>
      </c>
      <c r="D72" s="2" t="str">
        <f t="shared" si="1"/>
        <v>Feb-25KCP Lombok Kediri</v>
      </c>
      <c r="E72" s="43">
        <v>6.0556942746E-2</v>
      </c>
      <c r="F72" s="15"/>
    </row>
    <row r="73" spans="1:6" x14ac:dyDescent="0.3">
      <c r="A73" s="23">
        <v>16182</v>
      </c>
      <c r="B73" s="2" t="s">
        <v>35</v>
      </c>
      <c r="C73" s="32" t="s">
        <v>61</v>
      </c>
      <c r="D73" s="2" t="str">
        <f t="shared" si="1"/>
        <v>Feb-25KCP Mataram Masbagik</v>
      </c>
      <c r="E73" s="43">
        <v>2.5113596459E-2</v>
      </c>
      <c r="F73" s="15"/>
    </row>
    <row r="74" spans="1:6" x14ac:dyDescent="0.3">
      <c r="A74" s="23">
        <v>16183</v>
      </c>
      <c r="B74" s="2" t="s">
        <v>36</v>
      </c>
      <c r="C74" s="32" t="s">
        <v>61</v>
      </c>
      <c r="D74" s="2" t="str">
        <f t="shared" si="1"/>
        <v>Feb-25KCP Lombok Sakra</v>
      </c>
      <c r="E74" s="43">
        <v>3.3927962715000003E-2</v>
      </c>
      <c r="F74" s="15"/>
    </row>
    <row r="75" spans="1:6" x14ac:dyDescent="0.3">
      <c r="A75" s="23">
        <v>16184</v>
      </c>
      <c r="B75" s="2" t="s">
        <v>37</v>
      </c>
      <c r="C75" s="32" t="s">
        <v>61</v>
      </c>
      <c r="D75" s="2" t="str">
        <f t="shared" si="1"/>
        <v>Feb-25KCP Lombok Terara</v>
      </c>
      <c r="E75" s="43">
        <v>3.8434933866999997E-2</v>
      </c>
      <c r="F75" s="15"/>
    </row>
    <row r="76" spans="1:6" x14ac:dyDescent="0.3">
      <c r="A76" s="23">
        <v>16185</v>
      </c>
      <c r="B76" s="2" t="s">
        <v>38</v>
      </c>
      <c r="C76" s="32" t="s">
        <v>61</v>
      </c>
      <c r="D76" s="2" t="str">
        <f t="shared" si="1"/>
        <v>Feb-25KCP Rembiga</v>
      </c>
      <c r="E76" s="43">
        <v>5.7296737036000002E-2</v>
      </c>
      <c r="F76" s="15"/>
    </row>
    <row r="77" spans="1:6" x14ac:dyDescent="0.3">
      <c r="A77" s="23">
        <v>16186</v>
      </c>
      <c r="B77" s="2" t="s">
        <v>39</v>
      </c>
      <c r="C77" s="32" t="s">
        <v>61</v>
      </c>
      <c r="D77" s="2" t="str">
        <f t="shared" si="1"/>
        <v>Feb-25KCP Renteng Praya</v>
      </c>
      <c r="E77" s="43">
        <v>7.5254532737000002E-2</v>
      </c>
      <c r="F77" s="15"/>
    </row>
    <row r="78" spans="1:6" x14ac:dyDescent="0.3">
      <c r="A78" s="23">
        <v>16191</v>
      </c>
      <c r="B78" s="2" t="s">
        <v>40</v>
      </c>
      <c r="C78" s="32" t="s">
        <v>61</v>
      </c>
      <c r="D78" s="2" t="str">
        <f t="shared" si="1"/>
        <v>Feb-25KCP Pringgabaya</v>
      </c>
      <c r="E78" s="43">
        <v>4.8742486304E-2</v>
      </c>
      <c r="F78" s="15"/>
    </row>
    <row r="79" spans="1:6" x14ac:dyDescent="0.3">
      <c r="A79" s="23">
        <v>16192</v>
      </c>
      <c r="B79" s="2" t="s">
        <v>41</v>
      </c>
      <c r="C79" s="32" t="s">
        <v>61</v>
      </c>
      <c r="D79" s="2" t="str">
        <f t="shared" si="1"/>
        <v>Feb-25KCP Taliwang</v>
      </c>
      <c r="E79" s="43">
        <v>0.13235515408000001</v>
      </c>
      <c r="F79" s="15"/>
    </row>
    <row r="80" spans="1:6" x14ac:dyDescent="0.3">
      <c r="A80" s="23">
        <v>16194</v>
      </c>
      <c r="B80" s="2" t="s">
        <v>42</v>
      </c>
      <c r="C80" s="32" t="s">
        <v>61</v>
      </c>
      <c r="D80" s="2" t="str">
        <f t="shared" si="1"/>
        <v>Feb-25KCP Lombok Sikur</v>
      </c>
      <c r="E80" s="43">
        <v>3.4666604876999997E-2</v>
      </c>
      <c r="F80" s="15"/>
    </row>
    <row r="81" spans="1:6" x14ac:dyDescent="0.3">
      <c r="A81" s="23">
        <v>16196</v>
      </c>
      <c r="B81" s="2" t="s">
        <v>43</v>
      </c>
      <c r="C81" s="32" t="s">
        <v>61</v>
      </c>
      <c r="D81" s="2" t="str">
        <f t="shared" si="1"/>
        <v>Feb-25KCP Labuhan Lombok</v>
      </c>
      <c r="E81" s="43">
        <v>3.3240475950000001E-2</v>
      </c>
      <c r="F81" s="15"/>
    </row>
    <row r="82" spans="1:6" x14ac:dyDescent="0.3">
      <c r="A82" s="23">
        <v>16198</v>
      </c>
      <c r="B82" s="2" t="s">
        <v>44</v>
      </c>
      <c r="C82" s="32" t="s">
        <v>61</v>
      </c>
      <c r="D82" s="2" t="str">
        <f t="shared" si="1"/>
        <v>Feb-25KCP Mataram Airlangga</v>
      </c>
      <c r="E82" s="43">
        <v>6.6396578689999999E-2</v>
      </c>
      <c r="F82" s="15"/>
    </row>
    <row r="83" spans="1:6" x14ac:dyDescent="0.3">
      <c r="A83" s="23">
        <v>16199</v>
      </c>
      <c r="B83" s="2" t="s">
        <v>45</v>
      </c>
      <c r="C83" s="32" t="s">
        <v>61</v>
      </c>
      <c r="D83" s="2" t="str">
        <f t="shared" si="1"/>
        <v>Feb-25KCP Mataram Pagutan</v>
      </c>
      <c r="E83" s="43">
        <v>7.7114753601000008E-2</v>
      </c>
      <c r="F83" s="15"/>
    </row>
    <row r="84" spans="1:6" x14ac:dyDescent="0.3">
      <c r="A84" s="23">
        <v>16100</v>
      </c>
      <c r="B84" s="2" t="s">
        <v>5</v>
      </c>
      <c r="C84" s="32" t="s">
        <v>62</v>
      </c>
      <c r="D84" s="2" t="str">
        <f t="shared" si="1"/>
        <v>Jan-25KC Mataram AA Gde Ngurah</v>
      </c>
      <c r="E84" s="43">
        <v>1.104092277683</v>
      </c>
      <c r="F84" s="15"/>
    </row>
    <row r="85" spans="1:6" x14ac:dyDescent="0.3">
      <c r="A85" s="23">
        <v>16101</v>
      </c>
      <c r="B85" s="2" t="s">
        <v>6</v>
      </c>
      <c r="C85" s="32" t="s">
        <v>62</v>
      </c>
      <c r="D85" s="2" t="str">
        <f t="shared" si="1"/>
        <v>Jan-25KCP Mataram Cakranegara</v>
      </c>
      <c r="E85" s="43">
        <v>0.68190180186700011</v>
      </c>
      <c r="F85" s="15"/>
    </row>
    <row r="86" spans="1:6" x14ac:dyDescent="0.3">
      <c r="A86" s="23">
        <v>16102</v>
      </c>
      <c r="B86" s="2" t="s">
        <v>7</v>
      </c>
      <c r="C86" s="32" t="s">
        <v>62</v>
      </c>
      <c r="D86" s="2" t="str">
        <f t="shared" si="1"/>
        <v>Jan-25KCP Sumbawa Besar</v>
      </c>
      <c r="E86" s="43">
        <v>0.17939132602600003</v>
      </c>
      <c r="F86" s="15"/>
    </row>
    <row r="87" spans="1:6" x14ac:dyDescent="0.3">
      <c r="A87" s="23">
        <v>16109</v>
      </c>
      <c r="B87" s="2" t="s">
        <v>8</v>
      </c>
      <c r="C87" s="32" t="s">
        <v>62</v>
      </c>
      <c r="D87" s="2" t="str">
        <f t="shared" si="1"/>
        <v>Jan-25KCP Bertais</v>
      </c>
      <c r="E87" s="43">
        <v>0.30025600484000003</v>
      </c>
      <c r="F87" s="15"/>
    </row>
    <row r="88" spans="1:6" x14ac:dyDescent="0.3">
      <c r="A88" s="23">
        <v>16110</v>
      </c>
      <c r="B88" s="2" t="s">
        <v>9</v>
      </c>
      <c r="C88" s="32" t="s">
        <v>62</v>
      </c>
      <c r="D88" s="2" t="str">
        <f t="shared" si="1"/>
        <v>Jan-25KCP Praya</v>
      </c>
      <c r="E88" s="43">
        <v>0.28587992041299998</v>
      </c>
      <c r="F88" s="15"/>
    </row>
    <row r="89" spans="1:6" x14ac:dyDescent="0.3">
      <c r="A89" s="23">
        <v>16111</v>
      </c>
      <c r="B89" s="2" t="s">
        <v>10</v>
      </c>
      <c r="C89" s="32" t="s">
        <v>62</v>
      </c>
      <c r="D89" s="2" t="str">
        <f t="shared" si="1"/>
        <v>Jan-25KCP Selong</v>
      </c>
      <c r="E89" s="43">
        <v>0.12950165138899999</v>
      </c>
      <c r="F89" s="15"/>
    </row>
    <row r="90" spans="1:6" x14ac:dyDescent="0.3">
      <c r="A90" s="23">
        <v>16113</v>
      </c>
      <c r="B90" s="2" t="s">
        <v>11</v>
      </c>
      <c r="C90" s="32" t="s">
        <v>62</v>
      </c>
      <c r="D90" s="2" t="str">
        <f t="shared" si="1"/>
        <v>Jan-25KCP Bima</v>
      </c>
      <c r="E90" s="43">
        <v>0.18652841843700002</v>
      </c>
      <c r="F90" s="15"/>
    </row>
    <row r="91" spans="1:6" x14ac:dyDescent="0.3">
      <c r="A91" s="23">
        <v>16114</v>
      </c>
      <c r="B91" s="2" t="s">
        <v>12</v>
      </c>
      <c r="C91" s="32" t="s">
        <v>62</v>
      </c>
      <c r="D91" s="2" t="str">
        <f t="shared" si="1"/>
        <v>Jan-25KCP Sumbawa Batu Hijau</v>
      </c>
      <c r="E91" s="43">
        <v>5.887163315305</v>
      </c>
      <c r="F91" s="15"/>
    </row>
    <row r="92" spans="1:6" x14ac:dyDescent="0.3">
      <c r="A92" s="23">
        <v>16115</v>
      </c>
      <c r="B92" s="2" t="s">
        <v>13</v>
      </c>
      <c r="C92" s="32" t="s">
        <v>62</v>
      </c>
      <c r="D92" s="2" t="str">
        <f t="shared" si="1"/>
        <v>Jan-25KCP Mataram Ampenan</v>
      </c>
      <c r="E92" s="43">
        <v>0.137945428865</v>
      </c>
      <c r="F92" s="15"/>
    </row>
    <row r="93" spans="1:6" x14ac:dyDescent="0.3">
      <c r="A93" s="23">
        <v>16117</v>
      </c>
      <c r="B93" s="2" t="s">
        <v>14</v>
      </c>
      <c r="C93" s="32" t="s">
        <v>62</v>
      </c>
      <c r="D93" s="2" t="str">
        <f t="shared" si="1"/>
        <v>Jan-25KCP Mataram Sriwijaya</v>
      </c>
      <c r="E93" s="43">
        <v>0.11218070050600001</v>
      </c>
      <c r="F93" s="15"/>
    </row>
    <row r="94" spans="1:6" x14ac:dyDescent="0.3">
      <c r="A94" s="23">
        <v>16120</v>
      </c>
      <c r="B94" s="2" t="s">
        <v>15</v>
      </c>
      <c r="C94" s="32" t="s">
        <v>62</v>
      </c>
      <c r="D94" s="2" t="str">
        <f t="shared" si="1"/>
        <v>Jan-25KCP Lombok Senggigi</v>
      </c>
      <c r="E94" s="43">
        <v>0.13138085639800001</v>
      </c>
      <c r="F94" s="15"/>
    </row>
    <row r="95" spans="1:6" x14ac:dyDescent="0.3">
      <c r="A95" s="23">
        <v>16121</v>
      </c>
      <c r="B95" s="2" t="s">
        <v>16</v>
      </c>
      <c r="C95" s="32" t="s">
        <v>62</v>
      </c>
      <c r="D95" s="2" t="str">
        <f t="shared" si="1"/>
        <v>Jan-25KCP Gili Trawangan</v>
      </c>
      <c r="E95" s="43">
        <v>0.18613342998699997</v>
      </c>
      <c r="F95" s="15"/>
    </row>
    <row r="96" spans="1:6" x14ac:dyDescent="0.3">
      <c r="A96" s="23">
        <v>16122</v>
      </c>
      <c r="B96" s="2" t="s">
        <v>17</v>
      </c>
      <c r="C96" s="32" t="s">
        <v>62</v>
      </c>
      <c r="D96" s="2" t="str">
        <f t="shared" si="1"/>
        <v>Jan-25KCP Universitas Mataram</v>
      </c>
      <c r="E96" s="43">
        <v>3.9042924106000007E-2</v>
      </c>
      <c r="F96" s="15"/>
    </row>
    <row r="97" spans="1:6" x14ac:dyDescent="0.3">
      <c r="A97" s="23">
        <v>16123</v>
      </c>
      <c r="B97" s="2" t="s">
        <v>18</v>
      </c>
      <c r="C97" s="32" t="s">
        <v>62</v>
      </c>
      <c r="D97" s="2" t="str">
        <f t="shared" si="1"/>
        <v>Jan-25KCP Sumbawa Maluk</v>
      </c>
      <c r="E97" s="43">
        <v>2.6931067499999999E-4</v>
      </c>
      <c r="F97" s="15"/>
    </row>
    <row r="98" spans="1:6" x14ac:dyDescent="0.3">
      <c r="A98" s="23">
        <v>16158</v>
      </c>
      <c r="B98" s="2" t="s">
        <v>19</v>
      </c>
      <c r="C98" s="32" t="s">
        <v>62</v>
      </c>
      <c r="D98" s="2" t="str">
        <f t="shared" si="1"/>
        <v>Jan-25KCP Bima Raba</v>
      </c>
      <c r="E98" s="43">
        <v>1.6096087700000001E-2</v>
      </c>
      <c r="F98" s="15"/>
    </row>
    <row r="99" spans="1:6" x14ac:dyDescent="0.3">
      <c r="A99" s="23">
        <v>16159</v>
      </c>
      <c r="B99" s="2" t="s">
        <v>20</v>
      </c>
      <c r="C99" s="32" t="s">
        <v>62</v>
      </c>
      <c r="D99" s="2" t="str">
        <f t="shared" si="1"/>
        <v>Jan-25KCP Bima Sila</v>
      </c>
      <c r="E99" s="43">
        <v>2.3347740718000002E-2</v>
      </c>
      <c r="F99" s="15"/>
    </row>
    <row r="100" spans="1:6" x14ac:dyDescent="0.3">
      <c r="A100" s="23">
        <v>16161</v>
      </c>
      <c r="B100" s="2" t="s">
        <v>21</v>
      </c>
      <c r="C100" s="32" t="s">
        <v>62</v>
      </c>
      <c r="D100" s="2" t="str">
        <f t="shared" si="1"/>
        <v>Jan-25KCP Praya Penujak</v>
      </c>
      <c r="E100" s="43">
        <v>4.1991565868000007E-2</v>
      </c>
      <c r="F100" s="15"/>
    </row>
    <row r="101" spans="1:6" x14ac:dyDescent="0.3">
      <c r="A101" s="23">
        <v>16162</v>
      </c>
      <c r="B101" s="2" t="s">
        <v>22</v>
      </c>
      <c r="C101" s="32" t="s">
        <v>62</v>
      </c>
      <c r="D101" s="2" t="str">
        <f t="shared" si="1"/>
        <v>Jan-25KCP Lombok Keruak</v>
      </c>
      <c r="E101" s="43">
        <v>3.3652445142999997E-2</v>
      </c>
      <c r="F101" s="15"/>
    </row>
    <row r="102" spans="1:6" x14ac:dyDescent="0.3">
      <c r="A102" s="23">
        <v>16163</v>
      </c>
      <c r="B102" s="2" t="s">
        <v>23</v>
      </c>
      <c r="C102" s="32" t="s">
        <v>62</v>
      </c>
      <c r="D102" s="2" t="str">
        <f t="shared" si="1"/>
        <v>Jan-25KCP Sumbawa Alas</v>
      </c>
      <c r="E102" s="43">
        <v>2.4621805558999999E-2</v>
      </c>
      <c r="F102" s="15"/>
    </row>
    <row r="103" spans="1:6" x14ac:dyDescent="0.3">
      <c r="A103" s="23">
        <v>16164</v>
      </c>
      <c r="B103" s="2" t="s">
        <v>24</v>
      </c>
      <c r="C103" s="32" t="s">
        <v>62</v>
      </c>
      <c r="D103" s="2" t="str">
        <f t="shared" si="1"/>
        <v>Jan-25KCP Bima Sape</v>
      </c>
      <c r="E103" s="43">
        <v>2.7201580528000001E-2</v>
      </c>
      <c r="F103" s="15"/>
    </row>
    <row r="104" spans="1:6" x14ac:dyDescent="0.3">
      <c r="A104" s="23">
        <v>16171</v>
      </c>
      <c r="B104" s="2" t="s">
        <v>25</v>
      </c>
      <c r="C104" s="32" t="s">
        <v>62</v>
      </c>
      <c r="D104" s="2" t="str">
        <f t="shared" si="1"/>
        <v>Jan-25KCP Tente</v>
      </c>
      <c r="E104" s="43">
        <v>2.2219955594000002E-2</v>
      </c>
      <c r="F104" s="15"/>
    </row>
    <row r="105" spans="1:6" x14ac:dyDescent="0.3">
      <c r="A105" s="23">
        <v>16172</v>
      </c>
      <c r="B105" s="2" t="s">
        <v>26</v>
      </c>
      <c r="C105" s="32" t="s">
        <v>62</v>
      </c>
      <c r="D105" s="2" t="str">
        <f t="shared" si="1"/>
        <v>Jan-25KCP Dompu</v>
      </c>
      <c r="E105" s="43">
        <v>0.106857409788</v>
      </c>
      <c r="F105" s="15"/>
    </row>
    <row r="106" spans="1:6" x14ac:dyDescent="0.3">
      <c r="A106" s="23">
        <v>16173</v>
      </c>
      <c r="B106" s="2" t="s">
        <v>27</v>
      </c>
      <c r="C106" s="32" t="s">
        <v>62</v>
      </c>
      <c r="D106" s="2" t="str">
        <f t="shared" si="1"/>
        <v>Jan-25KCP Lombok Gunung Sari</v>
      </c>
      <c r="E106" s="43">
        <v>3.7773470731999999E-2</v>
      </c>
      <c r="F106" s="15"/>
    </row>
    <row r="107" spans="1:6" x14ac:dyDescent="0.3">
      <c r="A107" s="23">
        <v>16175</v>
      </c>
      <c r="B107" s="2" t="s">
        <v>28</v>
      </c>
      <c r="C107" s="32" t="s">
        <v>62</v>
      </c>
      <c r="D107" s="2" t="str">
        <f t="shared" si="1"/>
        <v>Jan-25KCP Lombok Gerung</v>
      </c>
      <c r="E107" s="43">
        <v>6.6958673802999996E-2</v>
      </c>
      <c r="F107" s="15"/>
    </row>
    <row r="108" spans="1:6" x14ac:dyDescent="0.3">
      <c r="A108" s="23">
        <v>16176</v>
      </c>
      <c r="B108" s="2" t="s">
        <v>29</v>
      </c>
      <c r="C108" s="32" t="s">
        <v>62</v>
      </c>
      <c r="D108" s="2" t="str">
        <f t="shared" si="1"/>
        <v>Jan-25KCP Lombok Narmada</v>
      </c>
      <c r="E108" s="43">
        <v>4.8993840774999999E-2</v>
      </c>
      <c r="F108" s="15"/>
    </row>
    <row r="109" spans="1:6" x14ac:dyDescent="0.3">
      <c r="A109" s="23">
        <v>16177</v>
      </c>
      <c r="B109" s="2" t="s">
        <v>30</v>
      </c>
      <c r="C109" s="32" t="s">
        <v>62</v>
      </c>
      <c r="D109" s="2" t="str">
        <f t="shared" si="1"/>
        <v>Jan-25KCP Lombok Pemenang</v>
      </c>
      <c r="E109" s="43">
        <v>0.13276151040600001</v>
      </c>
      <c r="F109" s="15"/>
    </row>
    <row r="110" spans="1:6" x14ac:dyDescent="0.3">
      <c r="A110" s="23">
        <v>16178</v>
      </c>
      <c r="B110" s="2" t="s">
        <v>31</v>
      </c>
      <c r="C110" s="32" t="s">
        <v>62</v>
      </c>
      <c r="D110" s="2" t="str">
        <f t="shared" si="1"/>
        <v>Jan-25KCP Lombok Kopang</v>
      </c>
      <c r="E110" s="43">
        <v>7.9816751923000001E-2</v>
      </c>
      <c r="F110" s="15"/>
    </row>
    <row r="111" spans="1:6" x14ac:dyDescent="0.3">
      <c r="A111" s="23">
        <v>16179</v>
      </c>
      <c r="B111" s="2" t="s">
        <v>32</v>
      </c>
      <c r="C111" s="32" t="s">
        <v>62</v>
      </c>
      <c r="D111" s="2" t="str">
        <f t="shared" si="1"/>
        <v>Jan-25KCP Aikmel</v>
      </c>
      <c r="E111" s="43">
        <v>6.7316465010999998E-2</v>
      </c>
      <c r="F111" s="15"/>
    </row>
    <row r="112" spans="1:6" x14ac:dyDescent="0.3">
      <c r="A112" s="23">
        <v>16180</v>
      </c>
      <c r="B112" s="2" t="s">
        <v>33</v>
      </c>
      <c r="C112" s="32" t="s">
        <v>62</v>
      </c>
      <c r="D112" s="2" t="str">
        <f t="shared" si="1"/>
        <v>Jan-25KCP Mataram Tanjung</v>
      </c>
      <c r="E112" s="43">
        <v>5.1977308169000001E-2</v>
      </c>
      <c r="F112" s="15"/>
    </row>
    <row r="113" spans="1:6" x14ac:dyDescent="0.3">
      <c r="A113" s="23">
        <v>16181</v>
      </c>
      <c r="B113" s="2" t="s">
        <v>34</v>
      </c>
      <c r="C113" s="32" t="s">
        <v>62</v>
      </c>
      <c r="D113" s="2" t="str">
        <f t="shared" si="1"/>
        <v>Jan-25KCP Lombok Kediri</v>
      </c>
      <c r="E113" s="43">
        <v>5.8909942278999997E-2</v>
      </c>
      <c r="F113" s="15"/>
    </row>
    <row r="114" spans="1:6" x14ac:dyDescent="0.3">
      <c r="A114" s="23">
        <v>16182</v>
      </c>
      <c r="B114" s="2" t="s">
        <v>35</v>
      </c>
      <c r="C114" s="32" t="s">
        <v>62</v>
      </c>
      <c r="D114" s="2" t="str">
        <f t="shared" si="1"/>
        <v>Jan-25KCP Mataram Masbagik</v>
      </c>
      <c r="E114" s="43">
        <v>2.6969604704999997E-2</v>
      </c>
      <c r="F114" s="15"/>
    </row>
    <row r="115" spans="1:6" x14ac:dyDescent="0.3">
      <c r="A115" s="23">
        <v>16183</v>
      </c>
      <c r="B115" s="2" t="s">
        <v>36</v>
      </c>
      <c r="C115" s="32" t="s">
        <v>62</v>
      </c>
      <c r="D115" s="2" t="str">
        <f t="shared" si="1"/>
        <v>Jan-25KCP Lombok Sakra</v>
      </c>
      <c r="E115" s="43">
        <v>3.3575536506000002E-2</v>
      </c>
      <c r="F115" s="15"/>
    </row>
    <row r="116" spans="1:6" x14ac:dyDescent="0.3">
      <c r="A116" s="23">
        <v>16184</v>
      </c>
      <c r="B116" s="2" t="s">
        <v>37</v>
      </c>
      <c r="C116" s="32" t="s">
        <v>62</v>
      </c>
      <c r="D116" s="2" t="str">
        <f t="shared" si="1"/>
        <v>Jan-25KCP Lombok Terara</v>
      </c>
      <c r="E116" s="43">
        <v>3.8637517969000001E-2</v>
      </c>
      <c r="F116" s="15"/>
    </row>
    <row r="117" spans="1:6" x14ac:dyDescent="0.3">
      <c r="A117" s="23">
        <v>16185</v>
      </c>
      <c r="B117" s="2" t="s">
        <v>38</v>
      </c>
      <c r="C117" s="32" t="s">
        <v>62</v>
      </c>
      <c r="D117" s="2" t="str">
        <f t="shared" si="1"/>
        <v>Jan-25KCP Rembiga</v>
      </c>
      <c r="E117" s="43">
        <v>5.6140002798999993E-2</v>
      </c>
      <c r="F117" s="15"/>
    </row>
    <row r="118" spans="1:6" x14ac:dyDescent="0.3">
      <c r="A118" s="23">
        <v>16186</v>
      </c>
      <c r="B118" s="2" t="s">
        <v>39</v>
      </c>
      <c r="C118" s="32" t="s">
        <v>62</v>
      </c>
      <c r="D118" s="2" t="str">
        <f t="shared" si="1"/>
        <v>Jan-25KCP Renteng Praya</v>
      </c>
      <c r="E118" s="43">
        <v>7.6690333479000006E-2</v>
      </c>
      <c r="F118" s="15"/>
    </row>
    <row r="119" spans="1:6" x14ac:dyDescent="0.3">
      <c r="A119" s="23">
        <v>16190</v>
      </c>
      <c r="B119" s="2" t="s">
        <v>46</v>
      </c>
      <c r="C119" s="32" t="s">
        <v>62</v>
      </c>
      <c r="D119" s="2" t="str">
        <f t="shared" si="1"/>
        <v xml:space="preserve">Jan-25KCP Lombok Mujur </v>
      </c>
      <c r="E119" s="43">
        <v>1.00595766E-4</v>
      </c>
      <c r="F119" s="15"/>
    </row>
    <row r="120" spans="1:6" x14ac:dyDescent="0.3">
      <c r="A120" s="23">
        <v>16191</v>
      </c>
      <c r="B120" s="2" t="s">
        <v>40</v>
      </c>
      <c r="C120" s="32" t="s">
        <v>62</v>
      </c>
      <c r="D120" s="2" t="str">
        <f t="shared" si="1"/>
        <v>Jan-25KCP Pringgabaya</v>
      </c>
      <c r="E120" s="43">
        <v>4.751887437700001E-2</v>
      </c>
      <c r="F120" s="15"/>
    </row>
    <row r="121" spans="1:6" x14ac:dyDescent="0.3">
      <c r="A121" s="23">
        <v>16192</v>
      </c>
      <c r="B121" s="2" t="s">
        <v>41</v>
      </c>
      <c r="C121" s="32" t="s">
        <v>62</v>
      </c>
      <c r="D121" s="2" t="str">
        <f t="shared" si="1"/>
        <v>Jan-25KCP Taliwang</v>
      </c>
      <c r="E121" s="43">
        <v>0.104544375644</v>
      </c>
      <c r="F121" s="15"/>
    </row>
    <row r="122" spans="1:6" x14ac:dyDescent="0.3">
      <c r="A122" s="23">
        <v>16194</v>
      </c>
      <c r="B122" s="2" t="s">
        <v>42</v>
      </c>
      <c r="C122" s="32" t="s">
        <v>62</v>
      </c>
      <c r="D122" s="2" t="str">
        <f t="shared" si="1"/>
        <v>Jan-25KCP Lombok Sikur</v>
      </c>
      <c r="E122" s="43">
        <v>3.5745721152999996E-2</v>
      </c>
      <c r="F122" s="15"/>
    </row>
    <row r="123" spans="1:6" x14ac:dyDescent="0.3">
      <c r="A123" s="23">
        <v>16196</v>
      </c>
      <c r="B123" s="2" t="s">
        <v>43</v>
      </c>
      <c r="C123" s="32" t="s">
        <v>62</v>
      </c>
      <c r="D123" s="2" t="str">
        <f t="shared" si="1"/>
        <v>Jan-25KCP Labuhan Lombok</v>
      </c>
      <c r="E123" s="43">
        <v>3.6438979759999997E-2</v>
      </c>
      <c r="F123" s="15"/>
    </row>
    <row r="124" spans="1:6" x14ac:dyDescent="0.3">
      <c r="A124" s="23">
        <v>16198</v>
      </c>
      <c r="B124" s="2" t="s">
        <v>44</v>
      </c>
      <c r="C124" s="32" t="s">
        <v>62</v>
      </c>
      <c r="D124" s="2" t="str">
        <f t="shared" si="1"/>
        <v>Jan-25KCP Mataram Airlangga</v>
      </c>
      <c r="E124" s="43">
        <v>6.4153466598000003E-2</v>
      </c>
      <c r="F124" s="15"/>
    </row>
    <row r="125" spans="1:6" x14ac:dyDescent="0.3">
      <c r="A125" s="23">
        <v>16199</v>
      </c>
      <c r="B125" s="2" t="s">
        <v>45</v>
      </c>
      <c r="C125" s="32" t="s">
        <v>62</v>
      </c>
      <c r="D125" s="2" t="str">
        <f t="shared" si="1"/>
        <v>Jan-25KCP Mataram Pagutan</v>
      </c>
      <c r="E125" s="43">
        <v>7.7402059019999997E-2</v>
      </c>
      <c r="F125" s="15"/>
    </row>
    <row r="126" spans="1:6" x14ac:dyDescent="0.3">
      <c r="A126" s="23">
        <v>161</v>
      </c>
      <c r="B126" s="2" t="s">
        <v>49</v>
      </c>
      <c r="C126" s="32" t="s">
        <v>60</v>
      </c>
      <c r="D126" s="2" t="str">
        <f t="shared" si="1"/>
        <v>Dec-24Area Mataram</v>
      </c>
      <c r="E126" s="43">
        <v>8.868057758717999</v>
      </c>
      <c r="F126" s="15"/>
    </row>
    <row r="127" spans="1:6" x14ac:dyDescent="0.3">
      <c r="A127" s="23">
        <v>161</v>
      </c>
      <c r="B127" s="2" t="s">
        <v>49</v>
      </c>
      <c r="C127" s="32" t="s">
        <v>61</v>
      </c>
      <c r="D127" s="2" t="str">
        <f t="shared" si="1"/>
        <v>Feb-25Area Mataram</v>
      </c>
      <c r="E127" s="43">
        <v>8.6793301047490026</v>
      </c>
      <c r="F127" s="15"/>
    </row>
    <row r="128" spans="1:6" x14ac:dyDescent="0.3">
      <c r="A128" s="23">
        <v>161</v>
      </c>
      <c r="B128" s="2" t="s">
        <v>49</v>
      </c>
      <c r="C128" s="32" t="s">
        <v>62</v>
      </c>
      <c r="D128" s="2" t="str">
        <f t="shared" si="1"/>
        <v>Jan-25Area Mataram</v>
      </c>
      <c r="E128" s="43">
        <v>10.800080988269002</v>
      </c>
      <c r="F128" s="15"/>
    </row>
    <row r="129" spans="1:6" x14ac:dyDescent="0.3">
      <c r="A129" s="23">
        <v>16100</v>
      </c>
      <c r="B129" s="2" t="s">
        <v>5</v>
      </c>
      <c r="C129" s="32" t="s">
        <v>65</v>
      </c>
      <c r="D129" s="2" t="str">
        <f t="shared" si="1"/>
        <v>Mar-25KC Mataram AA Gde Ngurah</v>
      </c>
      <c r="E129" s="43">
        <v>1.0387323502643677</v>
      </c>
      <c r="F129" s="15"/>
    </row>
    <row r="130" spans="1:6" x14ac:dyDescent="0.3">
      <c r="A130" s="23">
        <v>16101</v>
      </c>
      <c r="B130" s="2" t="s">
        <v>6</v>
      </c>
      <c r="C130" s="32" t="s">
        <v>65</v>
      </c>
      <c r="D130" s="2" t="str">
        <f t="shared" si="1"/>
        <v>Mar-25KCP Mataram Cakranegara</v>
      </c>
      <c r="E130" s="43">
        <v>0.67547019303855671</v>
      </c>
      <c r="F130" s="15"/>
    </row>
    <row r="131" spans="1:6" x14ac:dyDescent="0.3">
      <c r="A131" s="23">
        <v>16102</v>
      </c>
      <c r="B131" s="2" t="s">
        <v>7</v>
      </c>
      <c r="C131" s="32" t="s">
        <v>65</v>
      </c>
      <c r="D131" s="2" t="str">
        <f t="shared" ref="D131:D194" si="2">C131&amp;B131</f>
        <v>Mar-25KCP Sumbawa Besar</v>
      </c>
      <c r="E131" s="43">
        <v>0.17299582353943552</v>
      </c>
      <c r="F131" s="15"/>
    </row>
    <row r="132" spans="1:6" x14ac:dyDescent="0.3">
      <c r="A132" s="23">
        <v>16109</v>
      </c>
      <c r="B132" s="2" t="s">
        <v>8</v>
      </c>
      <c r="C132" s="32" t="s">
        <v>65</v>
      </c>
      <c r="D132" s="2" t="str">
        <f t="shared" si="2"/>
        <v>Mar-25KCP Bertais</v>
      </c>
      <c r="E132" s="43">
        <v>0.2413034304002715</v>
      </c>
      <c r="F132" s="15"/>
    </row>
    <row r="133" spans="1:6" x14ac:dyDescent="0.3">
      <c r="A133" s="23">
        <v>16110</v>
      </c>
      <c r="B133" s="2" t="s">
        <v>9</v>
      </c>
      <c r="C133" s="32" t="s">
        <v>65</v>
      </c>
      <c r="D133" s="2" t="str">
        <f t="shared" si="2"/>
        <v>Mar-25KCP Praya</v>
      </c>
      <c r="E133" s="43">
        <v>0.25931676951268073</v>
      </c>
      <c r="F133" s="15"/>
    </row>
    <row r="134" spans="1:6" x14ac:dyDescent="0.3">
      <c r="A134" s="23">
        <v>16111</v>
      </c>
      <c r="B134" s="2" t="s">
        <v>10</v>
      </c>
      <c r="C134" s="32" t="s">
        <v>65</v>
      </c>
      <c r="D134" s="2" t="str">
        <f t="shared" si="2"/>
        <v>Mar-25KCP Selong</v>
      </c>
      <c r="E134" s="43">
        <v>0.12579446769983862</v>
      </c>
      <c r="F134" s="15"/>
    </row>
    <row r="135" spans="1:6" x14ac:dyDescent="0.3">
      <c r="A135" s="23">
        <v>16113</v>
      </c>
      <c r="B135" s="2" t="s">
        <v>11</v>
      </c>
      <c r="C135" s="32" t="s">
        <v>65</v>
      </c>
      <c r="D135" s="2" t="str">
        <f t="shared" si="2"/>
        <v>Mar-25KCP Bima</v>
      </c>
      <c r="E135" s="43">
        <v>0.17745124726614597</v>
      </c>
      <c r="F135" s="15"/>
    </row>
    <row r="136" spans="1:6" x14ac:dyDescent="0.3">
      <c r="A136" s="23">
        <v>16114</v>
      </c>
      <c r="B136" s="2" t="s">
        <v>12</v>
      </c>
      <c r="C136" s="32" t="s">
        <v>65</v>
      </c>
      <c r="D136" s="2" t="str">
        <f t="shared" si="2"/>
        <v>Mar-25KCP Sumbawa Batu Hijau</v>
      </c>
      <c r="E136" s="43">
        <v>5.0562742384952069</v>
      </c>
      <c r="F136" s="15"/>
    </row>
    <row r="137" spans="1:6" x14ac:dyDescent="0.3">
      <c r="A137" s="23">
        <v>16115</v>
      </c>
      <c r="B137" s="2" t="s">
        <v>13</v>
      </c>
      <c r="C137" s="32" t="s">
        <v>65</v>
      </c>
      <c r="D137" s="2" t="str">
        <f t="shared" si="2"/>
        <v>Mar-25KCP Mataram Ampenan</v>
      </c>
      <c r="E137" s="43">
        <v>0.14289474349331355</v>
      </c>
      <c r="F137" s="15"/>
    </row>
    <row r="138" spans="1:6" x14ac:dyDescent="0.3">
      <c r="A138" s="23">
        <v>16117</v>
      </c>
      <c r="B138" s="2" t="s">
        <v>14</v>
      </c>
      <c r="C138" s="32" t="s">
        <v>65</v>
      </c>
      <c r="D138" s="2" t="str">
        <f t="shared" si="2"/>
        <v>Mar-25KCP Mataram Sriwijaya</v>
      </c>
      <c r="E138" s="43">
        <v>0.11711392570864622</v>
      </c>
      <c r="F138" s="15"/>
    </row>
    <row r="139" spans="1:6" x14ac:dyDescent="0.3">
      <c r="A139" s="23">
        <v>16120</v>
      </c>
      <c r="B139" s="2" t="s">
        <v>15</v>
      </c>
      <c r="C139" s="32" t="s">
        <v>65</v>
      </c>
      <c r="D139" s="2" t="str">
        <f t="shared" si="2"/>
        <v>Mar-25KCP Lombok Senggigi</v>
      </c>
      <c r="E139" s="43">
        <v>0.13201098553344306</v>
      </c>
      <c r="F139" s="15"/>
    </row>
    <row r="140" spans="1:6" x14ac:dyDescent="0.3">
      <c r="A140" s="23">
        <v>16121</v>
      </c>
      <c r="B140" s="2" t="s">
        <v>16</v>
      </c>
      <c r="C140" s="32" t="s">
        <v>65</v>
      </c>
      <c r="D140" s="2" t="str">
        <f t="shared" si="2"/>
        <v>Mar-25KCP Gili Trawangan</v>
      </c>
      <c r="E140" s="43">
        <v>0.16549092899828263</v>
      </c>
      <c r="F140" s="15"/>
    </row>
    <row r="141" spans="1:6" x14ac:dyDescent="0.3">
      <c r="A141" s="23">
        <v>16122</v>
      </c>
      <c r="B141" s="2" t="s">
        <v>17</v>
      </c>
      <c r="C141" s="32" t="s">
        <v>65</v>
      </c>
      <c r="D141" s="2" t="str">
        <f t="shared" si="2"/>
        <v>Mar-25KCP Universitas Mataram</v>
      </c>
      <c r="E141" s="43">
        <v>2.9179258570000002E-2</v>
      </c>
      <c r="F141" s="15"/>
    </row>
    <row r="142" spans="1:6" x14ac:dyDescent="0.3">
      <c r="A142" s="23">
        <v>16123</v>
      </c>
      <c r="B142" s="2" t="s">
        <v>18</v>
      </c>
      <c r="C142" s="32" t="s">
        <v>65</v>
      </c>
      <c r="D142" s="2" t="str">
        <f t="shared" si="2"/>
        <v>Mar-25KCP Sumbawa Maluk</v>
      </c>
      <c r="E142" s="43">
        <v>3.4020070579899994E-3</v>
      </c>
      <c r="F142" s="15"/>
    </row>
    <row r="143" spans="1:6" x14ac:dyDescent="0.3">
      <c r="A143" s="23">
        <v>16158</v>
      </c>
      <c r="B143" s="2" t="s">
        <v>19</v>
      </c>
      <c r="C143" s="32" t="s">
        <v>65</v>
      </c>
      <c r="D143" s="2" t="str">
        <f t="shared" si="2"/>
        <v>Mar-25KCP Bima Raba</v>
      </c>
      <c r="E143" s="43">
        <v>1.679926155796E-2</v>
      </c>
      <c r="F143" s="15"/>
    </row>
    <row r="144" spans="1:6" x14ac:dyDescent="0.3">
      <c r="A144" s="23">
        <v>16159</v>
      </c>
      <c r="B144" s="2" t="s">
        <v>20</v>
      </c>
      <c r="C144" s="32" t="s">
        <v>65</v>
      </c>
      <c r="D144" s="2" t="str">
        <f t="shared" si="2"/>
        <v>Mar-25KCP Bima Sila</v>
      </c>
      <c r="E144" s="43">
        <v>2.5338486885907441E-2</v>
      </c>
      <c r="F144" s="15"/>
    </row>
    <row r="145" spans="1:6" x14ac:dyDescent="0.3">
      <c r="A145" s="23">
        <v>16161</v>
      </c>
      <c r="B145" s="2" t="s">
        <v>21</v>
      </c>
      <c r="C145" s="32" t="s">
        <v>65</v>
      </c>
      <c r="D145" s="2" t="str">
        <f t="shared" si="2"/>
        <v>Mar-25KCP Praya Penujak</v>
      </c>
      <c r="E145" s="43">
        <v>4.1493510926080009E-2</v>
      </c>
      <c r="F145" s="15"/>
    </row>
    <row r="146" spans="1:6" x14ac:dyDescent="0.3">
      <c r="A146" s="23">
        <v>16162</v>
      </c>
      <c r="B146" s="2" t="s">
        <v>22</v>
      </c>
      <c r="C146" s="32" t="s">
        <v>65</v>
      </c>
      <c r="D146" s="2" t="str">
        <f t="shared" si="2"/>
        <v>Mar-25KCP Lombok Keruak</v>
      </c>
      <c r="E146" s="43">
        <v>3.5255379197672895E-2</v>
      </c>
      <c r="F146" s="15"/>
    </row>
    <row r="147" spans="1:6" x14ac:dyDescent="0.3">
      <c r="A147" s="23">
        <v>16163</v>
      </c>
      <c r="B147" s="2" t="s">
        <v>23</v>
      </c>
      <c r="C147" s="32" t="s">
        <v>65</v>
      </c>
      <c r="D147" s="2" t="str">
        <f t="shared" si="2"/>
        <v>Mar-25KCP Sumbawa Alas</v>
      </c>
      <c r="E147" s="43">
        <v>2.4383218169593164E-2</v>
      </c>
      <c r="F147" s="15"/>
    </row>
    <row r="148" spans="1:6" x14ac:dyDescent="0.3">
      <c r="A148" s="23">
        <v>16164</v>
      </c>
      <c r="B148" s="2" t="s">
        <v>24</v>
      </c>
      <c r="C148" s="32" t="s">
        <v>65</v>
      </c>
      <c r="D148" s="2" t="str">
        <f t="shared" si="2"/>
        <v>Mar-25KCP Bima Sape</v>
      </c>
      <c r="E148" s="43">
        <v>2.6555167487273337E-2</v>
      </c>
      <c r="F148" s="15"/>
    </row>
    <row r="149" spans="1:6" x14ac:dyDescent="0.3">
      <c r="A149" s="23">
        <v>16171</v>
      </c>
      <c r="B149" s="2" t="s">
        <v>25</v>
      </c>
      <c r="C149" s="32" t="s">
        <v>65</v>
      </c>
      <c r="D149" s="2" t="str">
        <f t="shared" si="2"/>
        <v>Mar-25KCP Tente</v>
      </c>
      <c r="E149" s="43">
        <v>2.4222071887302344E-2</v>
      </c>
      <c r="F149" s="15"/>
    </row>
    <row r="150" spans="1:6" x14ac:dyDescent="0.3">
      <c r="A150" s="23">
        <v>16172</v>
      </c>
      <c r="B150" s="2" t="s">
        <v>26</v>
      </c>
      <c r="C150" s="32" t="s">
        <v>65</v>
      </c>
      <c r="D150" s="2" t="str">
        <f t="shared" si="2"/>
        <v>Mar-25KCP Dompu</v>
      </c>
      <c r="E150" s="43">
        <v>8.930084174276999E-2</v>
      </c>
      <c r="F150" s="15"/>
    </row>
    <row r="151" spans="1:6" x14ac:dyDescent="0.3">
      <c r="A151" s="23">
        <v>16173</v>
      </c>
      <c r="B151" s="2" t="s">
        <v>27</v>
      </c>
      <c r="C151" s="32" t="s">
        <v>65</v>
      </c>
      <c r="D151" s="2" t="str">
        <f t="shared" si="2"/>
        <v>Mar-25KCP Lombok Gunung Sari</v>
      </c>
      <c r="E151" s="43">
        <v>4.2756729024583683E-2</v>
      </c>
      <c r="F151" s="15"/>
    </row>
    <row r="152" spans="1:6" x14ac:dyDescent="0.3">
      <c r="A152" s="23">
        <v>16175</v>
      </c>
      <c r="B152" s="2" t="s">
        <v>28</v>
      </c>
      <c r="C152" s="32" t="s">
        <v>65</v>
      </c>
      <c r="D152" s="2" t="str">
        <f t="shared" si="2"/>
        <v>Mar-25KCP Lombok Gerung</v>
      </c>
      <c r="E152" s="43">
        <v>6.6988488196590007E-2</v>
      </c>
      <c r="F152" s="15"/>
    </row>
    <row r="153" spans="1:6" x14ac:dyDescent="0.3">
      <c r="A153" s="23">
        <v>16176</v>
      </c>
      <c r="B153" s="2" t="s">
        <v>29</v>
      </c>
      <c r="C153" s="32" t="s">
        <v>65</v>
      </c>
      <c r="D153" s="2" t="str">
        <f t="shared" si="2"/>
        <v>Mar-25KCP Lombok Narmada</v>
      </c>
      <c r="E153" s="43">
        <v>4.9661273345107323E-2</v>
      </c>
      <c r="F153" s="15"/>
    </row>
    <row r="154" spans="1:6" x14ac:dyDescent="0.3">
      <c r="A154" s="23">
        <v>16177</v>
      </c>
      <c r="B154" s="2" t="s">
        <v>30</v>
      </c>
      <c r="C154" s="32" t="s">
        <v>65</v>
      </c>
      <c r="D154" s="2" t="str">
        <f t="shared" si="2"/>
        <v>Mar-25KCP Lombok Pemenang</v>
      </c>
      <c r="E154" s="43">
        <v>0.13325608857895965</v>
      </c>
      <c r="F154" s="15"/>
    </row>
    <row r="155" spans="1:6" x14ac:dyDescent="0.3">
      <c r="A155" s="23">
        <v>16178</v>
      </c>
      <c r="B155" s="2" t="s">
        <v>31</v>
      </c>
      <c r="C155" s="32" t="s">
        <v>65</v>
      </c>
      <c r="D155" s="2" t="str">
        <f t="shared" si="2"/>
        <v>Mar-25KCP Lombok Kopang</v>
      </c>
      <c r="E155" s="43">
        <v>7.9144650090888405E-2</v>
      </c>
      <c r="F155" s="15"/>
    </row>
    <row r="156" spans="1:6" x14ac:dyDescent="0.3">
      <c r="A156" s="23">
        <v>16179</v>
      </c>
      <c r="B156" s="2" t="s">
        <v>32</v>
      </c>
      <c r="C156" s="32" t="s">
        <v>65</v>
      </c>
      <c r="D156" s="2" t="str">
        <f t="shared" si="2"/>
        <v>Mar-25KCP Aikmel</v>
      </c>
      <c r="E156" s="43">
        <v>6.692537667842674E-2</v>
      </c>
      <c r="F156" s="15"/>
    </row>
    <row r="157" spans="1:6" x14ac:dyDescent="0.3">
      <c r="A157" s="23">
        <v>16180</v>
      </c>
      <c r="B157" s="2" t="s">
        <v>33</v>
      </c>
      <c r="C157" s="32" t="s">
        <v>65</v>
      </c>
      <c r="D157" s="2" t="str">
        <f t="shared" si="2"/>
        <v>Mar-25KCP Mataram Tanjung</v>
      </c>
      <c r="E157" s="43">
        <v>5.2318964630209158E-2</v>
      </c>
      <c r="F157" s="15"/>
    </row>
    <row r="158" spans="1:6" x14ac:dyDescent="0.3">
      <c r="A158" s="23">
        <v>16181</v>
      </c>
      <c r="B158" s="2" t="s">
        <v>34</v>
      </c>
      <c r="C158" s="32" t="s">
        <v>65</v>
      </c>
      <c r="D158" s="2" t="str">
        <f t="shared" si="2"/>
        <v>Mar-25KCP Lombok Kediri</v>
      </c>
      <c r="E158" s="43">
        <v>5.9142896912291118E-2</v>
      </c>
      <c r="F158" s="15"/>
    </row>
    <row r="159" spans="1:6" x14ac:dyDescent="0.3">
      <c r="A159" s="23">
        <v>16182</v>
      </c>
      <c r="B159" s="2" t="s">
        <v>35</v>
      </c>
      <c r="C159" s="32" t="s">
        <v>65</v>
      </c>
      <c r="D159" s="2" t="str">
        <f t="shared" si="2"/>
        <v>Mar-25KCP Mataram Masbagik</v>
      </c>
      <c r="E159" s="43">
        <v>2.9372716410921897E-2</v>
      </c>
      <c r="F159" s="15"/>
    </row>
    <row r="160" spans="1:6" x14ac:dyDescent="0.3">
      <c r="A160" s="23">
        <v>16183</v>
      </c>
      <c r="B160" s="2" t="s">
        <v>36</v>
      </c>
      <c r="C160" s="32" t="s">
        <v>65</v>
      </c>
      <c r="D160" s="2" t="str">
        <f t="shared" si="2"/>
        <v>Mar-25KCP Lombok Sakra</v>
      </c>
      <c r="E160" s="43">
        <v>3.478409886236758E-2</v>
      </c>
      <c r="F160" s="15"/>
    </row>
    <row r="161" spans="1:6" x14ac:dyDescent="0.3">
      <c r="A161" s="23">
        <v>16184</v>
      </c>
      <c r="B161" s="2" t="s">
        <v>37</v>
      </c>
      <c r="C161" s="32" t="s">
        <v>65</v>
      </c>
      <c r="D161" s="2" t="str">
        <f t="shared" si="2"/>
        <v>Mar-25KCP Lombok Terara</v>
      </c>
      <c r="E161" s="43">
        <v>3.9595774204944457E-2</v>
      </c>
      <c r="F161" s="15"/>
    </row>
    <row r="162" spans="1:6" x14ac:dyDescent="0.3">
      <c r="A162" s="23">
        <v>16185</v>
      </c>
      <c r="B162" s="2" t="s">
        <v>38</v>
      </c>
      <c r="C162" s="32" t="s">
        <v>65</v>
      </c>
      <c r="D162" s="2" t="str">
        <f t="shared" si="2"/>
        <v>Mar-25KCP Rembiga</v>
      </c>
      <c r="E162" s="43">
        <v>5.6079940090204235E-2</v>
      </c>
      <c r="F162" s="15"/>
    </row>
    <row r="163" spans="1:6" x14ac:dyDescent="0.3">
      <c r="A163" s="23">
        <v>16186</v>
      </c>
      <c r="B163" s="2" t="s">
        <v>39</v>
      </c>
      <c r="C163" s="32" t="s">
        <v>65</v>
      </c>
      <c r="D163" s="2" t="str">
        <f t="shared" si="2"/>
        <v>Mar-25KCP Renteng Praya</v>
      </c>
      <c r="E163" s="43">
        <v>7.4848630519301226E-2</v>
      </c>
      <c r="F163" s="15"/>
    </row>
    <row r="164" spans="1:6" x14ac:dyDescent="0.3">
      <c r="A164" s="23">
        <v>16191</v>
      </c>
      <c r="B164" s="2" t="s">
        <v>40</v>
      </c>
      <c r="C164" s="32" t="s">
        <v>65</v>
      </c>
      <c r="D164" s="2" t="str">
        <f t="shared" si="2"/>
        <v>Mar-25KCP Pringgabaya</v>
      </c>
      <c r="E164" s="43">
        <v>4.8406389180813941E-2</v>
      </c>
      <c r="F164" s="15"/>
    </row>
    <row r="165" spans="1:6" x14ac:dyDescent="0.3">
      <c r="A165" s="23">
        <v>16192</v>
      </c>
      <c r="B165" s="2" t="s">
        <v>41</v>
      </c>
      <c r="C165" s="32" t="s">
        <v>65</v>
      </c>
      <c r="D165" s="2" t="str">
        <f t="shared" si="2"/>
        <v>Mar-25KCP Taliwang</v>
      </c>
      <c r="E165" s="43">
        <v>0.13398042357151999</v>
      </c>
      <c r="F165" s="15"/>
    </row>
    <row r="166" spans="1:6" x14ac:dyDescent="0.3">
      <c r="A166" s="23">
        <v>16194</v>
      </c>
      <c r="B166" s="2" t="s">
        <v>42</v>
      </c>
      <c r="C166" s="32" t="s">
        <v>65</v>
      </c>
      <c r="D166" s="2" t="str">
        <f t="shared" si="2"/>
        <v>Mar-25KCP Lombok Sikur</v>
      </c>
      <c r="E166" s="43">
        <v>3.5942699255033156E-2</v>
      </c>
      <c r="F166" s="15"/>
    </row>
    <row r="167" spans="1:6" x14ac:dyDescent="0.3">
      <c r="A167" s="23">
        <v>16196</v>
      </c>
      <c r="B167" s="2" t="s">
        <v>43</v>
      </c>
      <c r="C167" s="32" t="s">
        <v>65</v>
      </c>
      <c r="D167" s="2" t="str">
        <f t="shared" si="2"/>
        <v>Mar-25KCP Labuhan Lombok</v>
      </c>
      <c r="E167" s="43">
        <v>3.5371176318329998E-2</v>
      </c>
      <c r="F167" s="15"/>
    </row>
    <row r="168" spans="1:6" x14ac:dyDescent="0.3">
      <c r="A168" s="23">
        <v>16198</v>
      </c>
      <c r="B168" s="2" t="s">
        <v>44</v>
      </c>
      <c r="C168" s="32" t="s">
        <v>65</v>
      </c>
      <c r="D168" s="2" t="str">
        <f t="shared" si="2"/>
        <v>Mar-25KCP Mataram Airlangga</v>
      </c>
      <c r="E168" s="43">
        <v>6.6498964396030022E-2</v>
      </c>
      <c r="F168" s="15"/>
    </row>
    <row r="169" spans="1:6" x14ac:dyDescent="0.3">
      <c r="A169" s="23">
        <v>16199</v>
      </c>
      <c r="B169" s="2" t="s">
        <v>45</v>
      </c>
      <c r="C169" s="32" t="s">
        <v>65</v>
      </c>
      <c r="D169" s="2" t="str">
        <f t="shared" si="2"/>
        <v>Mar-25KCP Mataram Pagutan</v>
      </c>
      <c r="E169" s="43">
        <v>7.7735743097466614E-2</v>
      </c>
      <c r="F169" s="15"/>
    </row>
    <row r="170" spans="1:6" x14ac:dyDescent="0.3">
      <c r="A170" s="23">
        <v>161</v>
      </c>
      <c r="B170" s="2" t="s">
        <v>49</v>
      </c>
      <c r="C170" s="32" t="s">
        <v>65</v>
      </c>
      <c r="D170" s="2" t="str">
        <f t="shared" si="2"/>
        <v>Mar-25Area Mataram</v>
      </c>
      <c r="E170" s="43">
        <v>9.8035893307967257</v>
      </c>
      <c r="F170" s="15"/>
    </row>
    <row r="171" spans="1:6" x14ac:dyDescent="0.3">
      <c r="A171" s="23">
        <v>16100</v>
      </c>
      <c r="B171" s="2" t="s">
        <v>5</v>
      </c>
      <c r="C171" s="32" t="s">
        <v>59</v>
      </c>
      <c r="D171" s="2" t="str">
        <f t="shared" si="2"/>
        <v>Apr-25KC Mataram AA Gde Ngurah</v>
      </c>
      <c r="E171" s="43">
        <v>1.0519130993355228</v>
      </c>
      <c r="F171" s="15"/>
    </row>
    <row r="172" spans="1:6" x14ac:dyDescent="0.3">
      <c r="A172" s="23">
        <v>16101</v>
      </c>
      <c r="B172" s="2" t="s">
        <v>6</v>
      </c>
      <c r="C172" s="32" t="s">
        <v>59</v>
      </c>
      <c r="D172" s="2" t="str">
        <f t="shared" si="2"/>
        <v>Apr-25KCP Mataram Cakranegara</v>
      </c>
      <c r="E172" s="43">
        <v>0.68381117899384114</v>
      </c>
      <c r="F172" s="15"/>
    </row>
    <row r="173" spans="1:6" x14ac:dyDescent="0.3">
      <c r="A173" s="23">
        <v>16102</v>
      </c>
      <c r="B173" s="2" t="s">
        <v>7</v>
      </c>
      <c r="C173" s="32" t="s">
        <v>59</v>
      </c>
      <c r="D173" s="2" t="str">
        <f t="shared" si="2"/>
        <v>Apr-25KCP Sumbawa Besar</v>
      </c>
      <c r="E173" s="43">
        <v>0.18469879674210002</v>
      </c>
      <c r="F173" s="15"/>
    </row>
    <row r="174" spans="1:6" x14ac:dyDescent="0.3">
      <c r="A174" s="23">
        <v>16109</v>
      </c>
      <c r="B174" s="2" t="s">
        <v>8</v>
      </c>
      <c r="C174" s="32" t="s">
        <v>59</v>
      </c>
      <c r="D174" s="2" t="str">
        <f t="shared" si="2"/>
        <v>Apr-25KCP Bertais</v>
      </c>
      <c r="E174" s="43">
        <v>0.25320406963995279</v>
      </c>
      <c r="F174" s="15"/>
    </row>
    <row r="175" spans="1:6" x14ac:dyDescent="0.3">
      <c r="A175" s="23">
        <v>16110</v>
      </c>
      <c r="B175" s="2" t="s">
        <v>9</v>
      </c>
      <c r="C175" s="32" t="s">
        <v>59</v>
      </c>
      <c r="D175" s="2" t="str">
        <f t="shared" si="2"/>
        <v>Apr-25KCP Praya</v>
      </c>
      <c r="E175" s="43">
        <v>0.26622290297058898</v>
      </c>
      <c r="F175" s="15"/>
    </row>
    <row r="176" spans="1:6" x14ac:dyDescent="0.3">
      <c r="A176" s="23">
        <v>16111</v>
      </c>
      <c r="B176" s="2" t="s">
        <v>10</v>
      </c>
      <c r="C176" s="32" t="s">
        <v>59</v>
      </c>
      <c r="D176" s="2" t="str">
        <f t="shared" si="2"/>
        <v>Apr-25KCP Selong</v>
      </c>
      <c r="E176" s="43">
        <v>0.12931456032593799</v>
      </c>
      <c r="F176" s="15"/>
    </row>
    <row r="177" spans="1:6" x14ac:dyDescent="0.3">
      <c r="A177" s="23">
        <v>16113</v>
      </c>
      <c r="B177" s="2" t="s">
        <v>11</v>
      </c>
      <c r="C177" s="32" t="s">
        <v>59</v>
      </c>
      <c r="D177" s="2" t="str">
        <f t="shared" si="2"/>
        <v>Apr-25KCP Bima</v>
      </c>
      <c r="E177" s="43">
        <v>0.18542774479819221</v>
      </c>
      <c r="F177" s="15"/>
    </row>
    <row r="178" spans="1:6" x14ac:dyDescent="0.3">
      <c r="A178" s="23">
        <v>16114</v>
      </c>
      <c r="B178" s="2" t="s">
        <v>12</v>
      </c>
      <c r="C178" s="32" t="s">
        <v>59</v>
      </c>
      <c r="D178" s="2" t="str">
        <f t="shared" si="2"/>
        <v>Apr-25KCP Sumbawa Batu Hijau</v>
      </c>
      <c r="E178" s="43">
        <v>3.9120565784768941</v>
      </c>
      <c r="F178" s="15"/>
    </row>
    <row r="179" spans="1:6" x14ac:dyDescent="0.3">
      <c r="A179" s="23">
        <v>16115</v>
      </c>
      <c r="B179" s="2" t="s">
        <v>13</v>
      </c>
      <c r="C179" s="32" t="s">
        <v>59</v>
      </c>
      <c r="D179" s="2" t="str">
        <f t="shared" si="2"/>
        <v>Apr-25KCP Mataram Ampenan</v>
      </c>
      <c r="E179" s="43">
        <v>0.13718320918355112</v>
      </c>
      <c r="F179" s="15"/>
    </row>
    <row r="180" spans="1:6" x14ac:dyDescent="0.3">
      <c r="A180" s="23">
        <v>16117</v>
      </c>
      <c r="B180" s="2" t="s">
        <v>14</v>
      </c>
      <c r="C180" s="32" t="s">
        <v>59</v>
      </c>
      <c r="D180" s="2" t="str">
        <f t="shared" si="2"/>
        <v>Apr-25KCP Mataram Sriwijaya</v>
      </c>
      <c r="E180" s="43">
        <v>0.11311799034087974</v>
      </c>
      <c r="F180" s="15"/>
    </row>
    <row r="181" spans="1:6" x14ac:dyDescent="0.3">
      <c r="A181" s="23">
        <v>16120</v>
      </c>
      <c r="B181" s="2" t="s">
        <v>15</v>
      </c>
      <c r="C181" s="32" t="s">
        <v>59</v>
      </c>
      <c r="D181" s="2" t="str">
        <f t="shared" si="2"/>
        <v>Apr-25KCP Lombok Senggigi</v>
      </c>
      <c r="E181" s="43">
        <v>0.13626527126853943</v>
      </c>
      <c r="F181" s="15"/>
    </row>
    <row r="182" spans="1:6" x14ac:dyDescent="0.3">
      <c r="A182" s="23">
        <v>16121</v>
      </c>
      <c r="B182" s="2" t="s">
        <v>16</v>
      </c>
      <c r="C182" s="32" t="s">
        <v>59</v>
      </c>
      <c r="D182" s="2" t="str">
        <f t="shared" si="2"/>
        <v>Apr-25KCP Gili Trawangan</v>
      </c>
      <c r="E182" s="43">
        <v>0.16895994057102856</v>
      </c>
      <c r="F182" s="15"/>
    </row>
    <row r="183" spans="1:6" x14ac:dyDescent="0.3">
      <c r="A183" s="23">
        <v>16122</v>
      </c>
      <c r="B183" s="2" t="s">
        <v>17</v>
      </c>
      <c r="C183" s="32" t="s">
        <v>59</v>
      </c>
      <c r="D183" s="2" t="str">
        <f t="shared" si="2"/>
        <v>Apr-25KCP Universitas Mataram</v>
      </c>
      <c r="E183" s="43">
        <v>2.935102182250092E-2</v>
      </c>
      <c r="F183" s="15"/>
    </row>
    <row r="184" spans="1:6" x14ac:dyDescent="0.3">
      <c r="A184" s="23">
        <v>16123</v>
      </c>
      <c r="B184" s="2" t="s">
        <v>18</v>
      </c>
      <c r="C184" s="32" t="s">
        <v>59</v>
      </c>
      <c r="D184" s="2" t="str">
        <f t="shared" si="2"/>
        <v>Apr-25KCP Sumbawa Maluk</v>
      </c>
      <c r="E184" s="43">
        <v>3.7011314899410542E-3</v>
      </c>
      <c r="F184" s="15"/>
    </row>
    <row r="185" spans="1:6" x14ac:dyDescent="0.3">
      <c r="A185" s="23">
        <v>16158</v>
      </c>
      <c r="B185" s="2" t="s">
        <v>19</v>
      </c>
      <c r="C185" s="32" t="s">
        <v>59</v>
      </c>
      <c r="D185" s="2" t="str">
        <f t="shared" si="2"/>
        <v>Apr-25KCP Bima Raba</v>
      </c>
      <c r="E185" s="43">
        <v>1.7747691627184998E-2</v>
      </c>
      <c r="F185" s="15"/>
    </row>
    <row r="186" spans="1:6" x14ac:dyDescent="0.3">
      <c r="A186" s="23">
        <v>16159</v>
      </c>
      <c r="B186" s="2" t="s">
        <v>20</v>
      </c>
      <c r="C186" s="32" t="s">
        <v>59</v>
      </c>
      <c r="D186" s="2" t="str">
        <f t="shared" si="2"/>
        <v>Apr-25KCP Bima Sila</v>
      </c>
      <c r="E186" s="43">
        <v>2.541916965497E-2</v>
      </c>
      <c r="F186" s="15"/>
    </row>
    <row r="187" spans="1:6" x14ac:dyDescent="0.3">
      <c r="A187" s="23">
        <v>16161</v>
      </c>
      <c r="B187" s="2" t="s">
        <v>21</v>
      </c>
      <c r="C187" s="32" t="s">
        <v>59</v>
      </c>
      <c r="D187" s="2" t="str">
        <f t="shared" si="2"/>
        <v>Apr-25KCP Praya Penujak</v>
      </c>
      <c r="E187" s="43">
        <v>4.3733411391003889E-2</v>
      </c>
      <c r="F187" s="15"/>
    </row>
    <row r="188" spans="1:6" x14ac:dyDescent="0.3">
      <c r="A188" s="23">
        <v>16162</v>
      </c>
      <c r="B188" s="2" t="s">
        <v>22</v>
      </c>
      <c r="C188" s="32" t="s">
        <v>59</v>
      </c>
      <c r="D188" s="2" t="str">
        <f t="shared" si="2"/>
        <v>Apr-25KCP Lombok Keruak</v>
      </c>
      <c r="E188" s="43">
        <v>3.6698800056842479E-2</v>
      </c>
      <c r="F188" s="15"/>
    </row>
    <row r="189" spans="1:6" x14ac:dyDescent="0.3">
      <c r="A189" s="23">
        <v>16163</v>
      </c>
      <c r="B189" s="2" t="s">
        <v>23</v>
      </c>
      <c r="C189" s="32" t="s">
        <v>59</v>
      </c>
      <c r="D189" s="2" t="str">
        <f t="shared" si="2"/>
        <v>Apr-25KCP Sumbawa Alas</v>
      </c>
      <c r="E189" s="43">
        <v>2.5536603805819649E-2</v>
      </c>
      <c r="F189" s="15"/>
    </row>
    <row r="190" spans="1:6" x14ac:dyDescent="0.3">
      <c r="A190" s="23">
        <v>16164</v>
      </c>
      <c r="B190" s="2" t="s">
        <v>24</v>
      </c>
      <c r="C190" s="32" t="s">
        <v>59</v>
      </c>
      <c r="D190" s="2" t="str">
        <f t="shared" si="2"/>
        <v>Apr-25KCP Bima Sape</v>
      </c>
      <c r="E190" s="43">
        <v>2.8888234962439006E-2</v>
      </c>
      <c r="F190" s="15"/>
    </row>
    <row r="191" spans="1:6" x14ac:dyDescent="0.3">
      <c r="A191" s="23">
        <v>16171</v>
      </c>
      <c r="B191" s="2" t="s">
        <v>25</v>
      </c>
      <c r="C191" s="32" t="s">
        <v>59</v>
      </c>
      <c r="D191" s="2" t="str">
        <f t="shared" si="2"/>
        <v>Apr-25KCP Tente</v>
      </c>
      <c r="E191" s="43">
        <v>2.5506329360890742E-2</v>
      </c>
      <c r="F191" s="15"/>
    </row>
    <row r="192" spans="1:6" x14ac:dyDescent="0.3">
      <c r="A192" s="23">
        <v>16172</v>
      </c>
      <c r="B192" s="2" t="s">
        <v>26</v>
      </c>
      <c r="C192" s="32" t="s">
        <v>59</v>
      </c>
      <c r="D192" s="2" t="str">
        <f t="shared" si="2"/>
        <v>Apr-25KCP Dompu</v>
      </c>
      <c r="E192" s="43">
        <v>9.5918479707540014E-2</v>
      </c>
      <c r="F192" s="15"/>
    </row>
    <row r="193" spans="1:6" x14ac:dyDescent="0.3">
      <c r="A193" s="23">
        <v>16173</v>
      </c>
      <c r="B193" s="2" t="s">
        <v>27</v>
      </c>
      <c r="C193" s="32" t="s">
        <v>59</v>
      </c>
      <c r="D193" s="2" t="str">
        <f t="shared" si="2"/>
        <v>Apr-25KCP Lombok Gunung Sari</v>
      </c>
      <c r="E193" s="43">
        <v>4.573522784867079E-2</v>
      </c>
      <c r="F193" s="15"/>
    </row>
    <row r="194" spans="1:6" x14ac:dyDescent="0.3">
      <c r="A194" s="23">
        <v>16175</v>
      </c>
      <c r="B194" s="2" t="s">
        <v>28</v>
      </c>
      <c r="C194" s="32" t="s">
        <v>59</v>
      </c>
      <c r="D194" s="2" t="str">
        <f t="shared" si="2"/>
        <v>Apr-25KCP Lombok Gerung</v>
      </c>
      <c r="E194" s="43">
        <v>7.1812436512058958E-2</v>
      </c>
      <c r="F194" s="15"/>
    </row>
    <row r="195" spans="1:6" x14ac:dyDescent="0.3">
      <c r="A195" s="23">
        <v>16176</v>
      </c>
      <c r="B195" s="2" t="s">
        <v>29</v>
      </c>
      <c r="C195" s="32" t="s">
        <v>59</v>
      </c>
      <c r="D195" s="2" t="str">
        <f t="shared" ref="D195:D258" si="3">C195&amp;B195</f>
        <v>Apr-25KCP Lombok Narmada</v>
      </c>
      <c r="E195" s="43">
        <v>5.2471593407549158E-2</v>
      </c>
      <c r="F195" s="15"/>
    </row>
    <row r="196" spans="1:6" x14ac:dyDescent="0.3">
      <c r="A196" s="23">
        <v>16177</v>
      </c>
      <c r="B196" s="2" t="s">
        <v>30</v>
      </c>
      <c r="C196" s="32" t="s">
        <v>59</v>
      </c>
      <c r="D196" s="2" t="str">
        <f t="shared" si="3"/>
        <v>Apr-25KCP Lombok Pemenang</v>
      </c>
      <c r="E196" s="43">
        <v>0.13674927220819019</v>
      </c>
      <c r="F196" s="15"/>
    </row>
    <row r="197" spans="1:6" x14ac:dyDescent="0.3">
      <c r="A197" s="23">
        <v>16178</v>
      </c>
      <c r="B197" s="2" t="s">
        <v>31</v>
      </c>
      <c r="C197" s="32" t="s">
        <v>59</v>
      </c>
      <c r="D197" s="2" t="str">
        <f t="shared" si="3"/>
        <v>Apr-25KCP Lombok Kopang</v>
      </c>
      <c r="E197" s="43">
        <v>8.1096964554992906E-2</v>
      </c>
      <c r="F197" s="15"/>
    </row>
    <row r="198" spans="1:6" x14ac:dyDescent="0.3">
      <c r="A198" s="23">
        <v>16179</v>
      </c>
      <c r="B198" s="2" t="s">
        <v>32</v>
      </c>
      <c r="C198" s="32" t="s">
        <v>59</v>
      </c>
      <c r="D198" s="2" t="str">
        <f t="shared" si="3"/>
        <v>Apr-25KCP Aikmel</v>
      </c>
      <c r="E198" s="43">
        <v>6.8006466991791067E-2</v>
      </c>
      <c r="F198" s="15"/>
    </row>
    <row r="199" spans="1:6" x14ac:dyDescent="0.3">
      <c r="A199" s="23">
        <v>16180</v>
      </c>
      <c r="B199" s="2" t="s">
        <v>33</v>
      </c>
      <c r="C199" s="32" t="s">
        <v>59</v>
      </c>
      <c r="D199" s="2" t="str">
        <f t="shared" si="3"/>
        <v>Apr-25KCP Mataram Tanjung</v>
      </c>
      <c r="E199" s="43">
        <v>5.4557465190586095E-2</v>
      </c>
      <c r="F199" s="15"/>
    </row>
    <row r="200" spans="1:6" x14ac:dyDescent="0.3">
      <c r="A200" s="23">
        <v>16181</v>
      </c>
      <c r="B200" s="2" t="s">
        <v>34</v>
      </c>
      <c r="C200" s="32" t="s">
        <v>59</v>
      </c>
      <c r="D200" s="2" t="str">
        <f t="shared" si="3"/>
        <v>Apr-25KCP Lombok Kediri</v>
      </c>
      <c r="E200" s="43">
        <v>6.2054464365420579E-2</v>
      </c>
      <c r="F200" s="15"/>
    </row>
    <row r="201" spans="1:6" x14ac:dyDescent="0.3">
      <c r="A201" s="23">
        <v>16182</v>
      </c>
      <c r="B201" s="2" t="s">
        <v>35</v>
      </c>
      <c r="C201" s="32" t="s">
        <v>59</v>
      </c>
      <c r="D201" s="2" t="str">
        <f t="shared" si="3"/>
        <v>Apr-25KCP Mataram Masbagik</v>
      </c>
      <c r="E201" s="43">
        <v>2.9635002737589421E-2</v>
      </c>
      <c r="F201" s="15"/>
    </row>
    <row r="202" spans="1:6" x14ac:dyDescent="0.3">
      <c r="A202" s="23">
        <v>16183</v>
      </c>
      <c r="B202" s="2" t="s">
        <v>36</v>
      </c>
      <c r="C202" s="32" t="s">
        <v>59</v>
      </c>
      <c r="D202" s="2" t="str">
        <f t="shared" si="3"/>
        <v>Apr-25KCP Lombok Sakra</v>
      </c>
      <c r="E202" s="43">
        <v>3.6441904234409801E-2</v>
      </c>
      <c r="F202" s="15"/>
    </row>
    <row r="203" spans="1:6" x14ac:dyDescent="0.3">
      <c r="A203" s="23">
        <v>16184</v>
      </c>
      <c r="B203" s="2" t="s">
        <v>37</v>
      </c>
      <c r="C203" s="32" t="s">
        <v>59</v>
      </c>
      <c r="D203" s="2" t="str">
        <f t="shared" si="3"/>
        <v>Apr-25KCP Lombok Terara</v>
      </c>
      <c r="E203" s="43">
        <v>4.1132853724007566E-2</v>
      </c>
      <c r="F203" s="15"/>
    </row>
    <row r="204" spans="1:6" x14ac:dyDescent="0.3">
      <c r="A204" s="23">
        <v>16185</v>
      </c>
      <c r="B204" s="2" t="s">
        <v>38</v>
      </c>
      <c r="C204" s="32" t="s">
        <v>59</v>
      </c>
      <c r="D204" s="2" t="str">
        <f t="shared" si="3"/>
        <v>Apr-25KCP Rembiga</v>
      </c>
      <c r="E204" s="43">
        <v>5.7059704878039824E-2</v>
      </c>
      <c r="F204" s="15"/>
    </row>
    <row r="205" spans="1:6" x14ac:dyDescent="0.3">
      <c r="A205" s="23">
        <v>16186</v>
      </c>
      <c r="B205" s="2" t="s">
        <v>39</v>
      </c>
      <c r="C205" s="32" t="s">
        <v>59</v>
      </c>
      <c r="D205" s="2" t="str">
        <f t="shared" si="3"/>
        <v>Apr-25KCP Renteng Praya</v>
      </c>
      <c r="E205" s="43">
        <v>7.7437294553748134E-2</v>
      </c>
      <c r="F205" s="15"/>
    </row>
    <row r="206" spans="1:6" x14ac:dyDescent="0.3">
      <c r="A206" s="23">
        <v>16191</v>
      </c>
      <c r="B206" s="2" t="s">
        <v>40</v>
      </c>
      <c r="C206" s="32" t="s">
        <v>59</v>
      </c>
      <c r="D206" s="2" t="str">
        <f t="shared" si="3"/>
        <v>Apr-25KCP Pringgabaya</v>
      </c>
      <c r="E206" s="43">
        <v>4.9660705078814545E-2</v>
      </c>
      <c r="F206" s="15"/>
    </row>
    <row r="207" spans="1:6" x14ac:dyDescent="0.3">
      <c r="A207" s="23">
        <v>16192</v>
      </c>
      <c r="B207" s="2" t="s">
        <v>41</v>
      </c>
      <c r="C207" s="32" t="s">
        <v>59</v>
      </c>
      <c r="D207" s="2" t="str">
        <f t="shared" si="3"/>
        <v>Apr-25KCP Taliwang</v>
      </c>
      <c r="E207" s="43">
        <v>0.13576764953860518</v>
      </c>
      <c r="F207" s="15"/>
    </row>
    <row r="208" spans="1:6" x14ac:dyDescent="0.3">
      <c r="A208" s="23">
        <v>16194</v>
      </c>
      <c r="B208" s="2" t="s">
        <v>42</v>
      </c>
      <c r="C208" s="32" t="s">
        <v>59</v>
      </c>
      <c r="D208" s="2" t="str">
        <f t="shared" si="3"/>
        <v>Apr-25KCP Lombok Sikur</v>
      </c>
      <c r="E208" s="43">
        <v>3.6893932084339651E-2</v>
      </c>
      <c r="F208" s="15"/>
    </row>
    <row r="209" spans="1:6" x14ac:dyDescent="0.3">
      <c r="A209" s="23">
        <v>16196</v>
      </c>
      <c r="B209" s="2" t="s">
        <v>43</v>
      </c>
      <c r="C209" s="32" t="s">
        <v>59</v>
      </c>
      <c r="D209" s="2" t="str">
        <f t="shared" si="3"/>
        <v>Apr-25KCP Labuhan Lombok</v>
      </c>
      <c r="E209" s="43">
        <v>3.5961674221968519E-2</v>
      </c>
      <c r="F209" s="15"/>
    </row>
    <row r="210" spans="1:6" x14ac:dyDescent="0.3">
      <c r="A210" s="23">
        <v>16198</v>
      </c>
      <c r="B210" s="2" t="s">
        <v>44</v>
      </c>
      <c r="C210" s="32" t="s">
        <v>59</v>
      </c>
      <c r="D210" s="2" t="str">
        <f t="shared" si="3"/>
        <v>Apr-25KCP Mataram Airlangga</v>
      </c>
      <c r="E210" s="43">
        <v>6.8754011798310005E-2</v>
      </c>
      <c r="F210" s="15"/>
    </row>
    <row r="211" spans="1:6" x14ac:dyDescent="0.3">
      <c r="A211" s="23">
        <v>16199</v>
      </c>
      <c r="B211" s="2" t="s">
        <v>45</v>
      </c>
      <c r="C211" s="32" t="s">
        <v>59</v>
      </c>
      <c r="D211" s="2" t="str">
        <f t="shared" si="3"/>
        <v>Apr-25KCP Mataram Pagutan</v>
      </c>
      <c r="E211" s="43">
        <v>7.8440408305688936E-2</v>
      </c>
      <c r="F211" s="15"/>
    </row>
    <row r="212" spans="1:6" x14ac:dyDescent="0.3">
      <c r="A212" s="23">
        <v>161</v>
      </c>
      <c r="B212" s="2" t="s">
        <v>49</v>
      </c>
      <c r="C212" s="32" t="s">
        <v>59</v>
      </c>
      <c r="D212" s="2" t="str">
        <f t="shared" si="3"/>
        <v>Apr-25Area Mataram</v>
      </c>
      <c r="E212" s="43">
        <v>8.774345248760941</v>
      </c>
      <c r="F212" s="15"/>
    </row>
    <row r="213" spans="1:6" x14ac:dyDescent="0.3">
      <c r="A213" s="23">
        <v>16100</v>
      </c>
      <c r="B213" s="2" t="s">
        <v>5</v>
      </c>
      <c r="C213" s="32" t="s">
        <v>66</v>
      </c>
      <c r="D213" s="2" t="str">
        <f t="shared" si="3"/>
        <v>Mei-25KC Mataram AA Gde Ngurah</v>
      </c>
      <c r="E213" s="43">
        <v>0.85720642080000009</v>
      </c>
      <c r="F213" s="15"/>
    </row>
    <row r="214" spans="1:6" x14ac:dyDescent="0.3">
      <c r="A214" s="23">
        <v>16101</v>
      </c>
      <c r="B214" s="2" t="s">
        <v>6</v>
      </c>
      <c r="C214" s="32" t="s">
        <v>66</v>
      </c>
      <c r="D214" s="2" t="str">
        <f t="shared" si="3"/>
        <v>Mei-25KCP Mataram Cakranegara</v>
      </c>
      <c r="E214" s="43">
        <v>0.68100436775099993</v>
      </c>
      <c r="F214" s="15"/>
    </row>
    <row r="215" spans="1:6" x14ac:dyDescent="0.3">
      <c r="A215" s="23">
        <v>16102</v>
      </c>
      <c r="B215" s="2" t="s">
        <v>7</v>
      </c>
      <c r="C215" s="32" t="s">
        <v>66</v>
      </c>
      <c r="D215" s="2" t="str">
        <f t="shared" si="3"/>
        <v>Mei-25KCP Sumbawa Besar</v>
      </c>
      <c r="E215" s="43">
        <v>0.20226187080400004</v>
      </c>
      <c r="F215" s="15"/>
    </row>
    <row r="216" spans="1:6" x14ac:dyDescent="0.3">
      <c r="A216" s="23">
        <v>16109</v>
      </c>
      <c r="B216" s="2" t="s">
        <v>8</v>
      </c>
      <c r="C216" s="32" t="s">
        <v>66</v>
      </c>
      <c r="D216" s="2" t="str">
        <f t="shared" si="3"/>
        <v>Mei-25KCP Bertais</v>
      </c>
      <c r="E216" s="43">
        <v>0.27964806449200003</v>
      </c>
      <c r="F216" s="15"/>
    </row>
    <row r="217" spans="1:6" x14ac:dyDescent="0.3">
      <c r="A217" s="23">
        <v>16110</v>
      </c>
      <c r="B217" s="2" t="s">
        <v>9</v>
      </c>
      <c r="C217" s="32" t="s">
        <v>66</v>
      </c>
      <c r="D217" s="2" t="str">
        <f t="shared" si="3"/>
        <v>Mei-25KCP Praya</v>
      </c>
      <c r="E217" s="43">
        <v>0.27439445764999998</v>
      </c>
      <c r="F217" s="15"/>
    </row>
    <row r="218" spans="1:6" x14ac:dyDescent="0.3">
      <c r="A218" s="23">
        <v>16111</v>
      </c>
      <c r="B218" s="2" t="s">
        <v>10</v>
      </c>
      <c r="C218" s="32" t="s">
        <v>66</v>
      </c>
      <c r="D218" s="2" t="str">
        <f t="shared" si="3"/>
        <v>Mei-25KCP Selong</v>
      </c>
      <c r="E218" s="43">
        <v>0.12862444324</v>
      </c>
      <c r="F218" s="15"/>
    </row>
    <row r="219" spans="1:6" x14ac:dyDescent="0.3">
      <c r="A219" s="23">
        <v>16113</v>
      </c>
      <c r="B219" s="2" t="s">
        <v>11</v>
      </c>
      <c r="C219" s="32" t="s">
        <v>66</v>
      </c>
      <c r="D219" s="2" t="str">
        <f t="shared" si="3"/>
        <v>Mei-25KCP Bima</v>
      </c>
      <c r="E219" s="43">
        <v>0.18971951229700001</v>
      </c>
      <c r="F219" s="15"/>
    </row>
    <row r="220" spans="1:6" x14ac:dyDescent="0.3">
      <c r="A220" s="23">
        <v>16114</v>
      </c>
      <c r="B220" s="2" t="s">
        <v>12</v>
      </c>
      <c r="C220" s="32" t="s">
        <v>66</v>
      </c>
      <c r="D220" s="2" t="str">
        <f t="shared" si="3"/>
        <v>Mei-25KCP Sumbawa Batu Hijau</v>
      </c>
      <c r="E220" s="43">
        <v>7.2168617999669999</v>
      </c>
      <c r="F220" s="15"/>
    </row>
    <row r="221" spans="1:6" x14ac:dyDescent="0.3">
      <c r="A221" s="23">
        <v>16115</v>
      </c>
      <c r="B221" s="2" t="s">
        <v>13</v>
      </c>
      <c r="C221" s="32" t="s">
        <v>66</v>
      </c>
      <c r="D221" s="2" t="str">
        <f t="shared" si="3"/>
        <v>Mei-25KCP Mataram Ampenan</v>
      </c>
      <c r="E221" s="43">
        <v>0.14323734806399999</v>
      </c>
      <c r="F221" s="15"/>
    </row>
    <row r="222" spans="1:6" x14ac:dyDescent="0.3">
      <c r="A222" s="23">
        <v>16117</v>
      </c>
      <c r="B222" s="2" t="s">
        <v>14</v>
      </c>
      <c r="C222" s="32" t="s">
        <v>66</v>
      </c>
      <c r="D222" s="2" t="str">
        <f t="shared" si="3"/>
        <v>Mei-25KCP Mataram Sriwijaya</v>
      </c>
      <c r="E222" s="43">
        <v>0.115115121216</v>
      </c>
      <c r="F222" s="15"/>
    </row>
    <row r="223" spans="1:6" x14ac:dyDescent="0.3">
      <c r="A223" s="23">
        <v>16120</v>
      </c>
      <c r="B223" s="2" t="s">
        <v>15</v>
      </c>
      <c r="C223" s="32" t="s">
        <v>66</v>
      </c>
      <c r="D223" s="2" t="str">
        <f t="shared" si="3"/>
        <v>Mei-25KCP Lombok Senggigi</v>
      </c>
      <c r="E223" s="43">
        <v>0.14287089303800002</v>
      </c>
      <c r="F223" s="15"/>
    </row>
    <row r="224" spans="1:6" x14ac:dyDescent="0.3">
      <c r="A224" s="23">
        <v>16121</v>
      </c>
      <c r="B224" s="2" t="s">
        <v>16</v>
      </c>
      <c r="C224" s="32" t="s">
        <v>66</v>
      </c>
      <c r="D224" s="2" t="str">
        <f t="shared" si="3"/>
        <v>Mei-25KCP Gili Trawangan</v>
      </c>
      <c r="E224" s="43">
        <v>0.171170993125</v>
      </c>
      <c r="F224" s="15"/>
    </row>
    <row r="225" spans="1:6" x14ac:dyDescent="0.3">
      <c r="A225" s="23">
        <v>16122</v>
      </c>
      <c r="B225" s="2" t="s">
        <v>17</v>
      </c>
      <c r="C225" s="32" t="s">
        <v>66</v>
      </c>
      <c r="D225" s="2" t="str">
        <f t="shared" si="3"/>
        <v>Mei-25KCP Universitas Mataram</v>
      </c>
      <c r="E225" s="43">
        <v>2.7251193622E-2</v>
      </c>
      <c r="F225" s="15"/>
    </row>
    <row r="226" spans="1:6" x14ac:dyDescent="0.3">
      <c r="A226" s="23">
        <v>16123</v>
      </c>
      <c r="B226" s="2" t="s">
        <v>18</v>
      </c>
      <c r="C226" s="32" t="s">
        <v>66</v>
      </c>
      <c r="D226" s="2" t="str">
        <f t="shared" si="3"/>
        <v>Mei-25KCP Sumbawa Maluk</v>
      </c>
      <c r="E226" s="43">
        <v>8.3169505980000002E-3</v>
      </c>
      <c r="F226" s="15"/>
    </row>
    <row r="227" spans="1:6" x14ac:dyDescent="0.3">
      <c r="A227" s="23">
        <v>16158</v>
      </c>
      <c r="B227" s="2" t="s">
        <v>19</v>
      </c>
      <c r="C227" s="32" t="s">
        <v>66</v>
      </c>
      <c r="D227" s="2" t="str">
        <f t="shared" si="3"/>
        <v>Mei-25KCP Bima Raba</v>
      </c>
      <c r="E227" s="43">
        <v>1.7801833400000005E-2</v>
      </c>
      <c r="F227" s="15"/>
    </row>
    <row r="228" spans="1:6" x14ac:dyDescent="0.3">
      <c r="A228" s="23">
        <v>16159</v>
      </c>
      <c r="B228" s="2" t="s">
        <v>20</v>
      </c>
      <c r="C228" s="32" t="s">
        <v>66</v>
      </c>
      <c r="D228" s="2" t="str">
        <f t="shared" si="3"/>
        <v>Mei-25KCP Bima Sila</v>
      </c>
      <c r="E228" s="43">
        <v>2.8855955319999998E-2</v>
      </c>
      <c r="F228" s="15"/>
    </row>
    <row r="229" spans="1:6" x14ac:dyDescent="0.3">
      <c r="A229" s="23">
        <v>16161</v>
      </c>
      <c r="B229" s="2" t="s">
        <v>21</v>
      </c>
      <c r="C229" s="32" t="s">
        <v>66</v>
      </c>
      <c r="D229" s="2" t="str">
        <f t="shared" si="3"/>
        <v>Mei-25KCP Praya Penujak</v>
      </c>
      <c r="E229" s="43">
        <v>4.9153780700999995E-2</v>
      </c>
      <c r="F229" s="15"/>
    </row>
    <row r="230" spans="1:6" x14ac:dyDescent="0.3">
      <c r="A230" s="23">
        <v>16162</v>
      </c>
      <c r="B230" s="2" t="s">
        <v>22</v>
      </c>
      <c r="C230" s="32" t="s">
        <v>66</v>
      </c>
      <c r="D230" s="2" t="str">
        <f t="shared" si="3"/>
        <v>Mei-25KCP Lombok Keruak</v>
      </c>
      <c r="E230" s="43">
        <v>3.7928969601999998E-2</v>
      </c>
      <c r="F230" s="15"/>
    </row>
    <row r="231" spans="1:6" x14ac:dyDescent="0.3">
      <c r="A231" s="23">
        <v>16163</v>
      </c>
      <c r="B231" s="2" t="s">
        <v>23</v>
      </c>
      <c r="C231" s="32" t="s">
        <v>66</v>
      </c>
      <c r="D231" s="2" t="str">
        <f t="shared" si="3"/>
        <v>Mei-25KCP Sumbawa Alas</v>
      </c>
      <c r="E231" s="43">
        <v>2.6661092551999999E-2</v>
      </c>
      <c r="F231" s="15"/>
    </row>
    <row r="232" spans="1:6" x14ac:dyDescent="0.3">
      <c r="A232" s="23">
        <v>16164</v>
      </c>
      <c r="B232" s="2" t="s">
        <v>24</v>
      </c>
      <c r="C232" s="32" t="s">
        <v>66</v>
      </c>
      <c r="D232" s="2" t="str">
        <f t="shared" si="3"/>
        <v>Mei-25KCP Bima Sape</v>
      </c>
      <c r="E232" s="43">
        <v>3.2346948498000003E-2</v>
      </c>
      <c r="F232" s="15"/>
    </row>
    <row r="233" spans="1:6" x14ac:dyDescent="0.3">
      <c r="A233" s="23">
        <v>16171</v>
      </c>
      <c r="B233" s="2" t="s">
        <v>25</v>
      </c>
      <c r="C233" s="32" t="s">
        <v>66</v>
      </c>
      <c r="D233" s="2" t="str">
        <f t="shared" si="3"/>
        <v>Mei-25KCP Tente</v>
      </c>
      <c r="E233" s="43">
        <v>2.6511722485999999E-2</v>
      </c>
      <c r="F233" s="15"/>
    </row>
    <row r="234" spans="1:6" x14ac:dyDescent="0.3">
      <c r="A234" s="23">
        <v>16172</v>
      </c>
      <c r="B234" s="2" t="s">
        <v>26</v>
      </c>
      <c r="C234" s="32" t="s">
        <v>66</v>
      </c>
      <c r="D234" s="2" t="str">
        <f t="shared" si="3"/>
        <v>Mei-25KCP Dompu</v>
      </c>
      <c r="E234" s="43">
        <v>0.105178720691</v>
      </c>
      <c r="F234" s="15"/>
    </row>
    <row r="235" spans="1:6" x14ac:dyDescent="0.3">
      <c r="A235" s="23">
        <v>16173</v>
      </c>
      <c r="B235" s="2" t="s">
        <v>27</v>
      </c>
      <c r="C235" s="32" t="s">
        <v>66</v>
      </c>
      <c r="D235" s="2" t="str">
        <f t="shared" si="3"/>
        <v>Mei-25KCP Lombok Gunung Sari</v>
      </c>
      <c r="E235" s="43">
        <v>4.9453573991999997E-2</v>
      </c>
      <c r="F235" s="15"/>
    </row>
    <row r="236" spans="1:6" x14ac:dyDescent="0.3">
      <c r="A236" s="23">
        <v>16175</v>
      </c>
      <c r="B236" s="2" t="s">
        <v>28</v>
      </c>
      <c r="C236" s="32" t="s">
        <v>66</v>
      </c>
      <c r="D236" s="2" t="str">
        <f t="shared" si="3"/>
        <v>Mei-25KCP Lombok Gerung</v>
      </c>
      <c r="E236" s="43">
        <v>7.4686938578000003E-2</v>
      </c>
      <c r="F236" s="15"/>
    </row>
    <row r="237" spans="1:6" x14ac:dyDescent="0.3">
      <c r="A237" s="23">
        <v>16176</v>
      </c>
      <c r="B237" s="2" t="s">
        <v>29</v>
      </c>
      <c r="C237" s="32" t="s">
        <v>66</v>
      </c>
      <c r="D237" s="2" t="str">
        <f t="shared" si="3"/>
        <v>Mei-25KCP Lombok Narmada</v>
      </c>
      <c r="E237" s="43">
        <v>5.4058113443000003E-2</v>
      </c>
      <c r="F237" s="15"/>
    </row>
    <row r="238" spans="1:6" x14ac:dyDescent="0.3">
      <c r="A238" s="23">
        <v>16177</v>
      </c>
      <c r="B238" s="2" t="s">
        <v>30</v>
      </c>
      <c r="C238" s="32" t="s">
        <v>66</v>
      </c>
      <c r="D238" s="2" t="str">
        <f t="shared" si="3"/>
        <v>Mei-25KCP Lombok Pemenang</v>
      </c>
      <c r="E238" s="43">
        <v>0.14039059808500001</v>
      </c>
      <c r="F238" s="15"/>
    </row>
    <row r="239" spans="1:6" x14ac:dyDescent="0.3">
      <c r="A239" s="23">
        <v>16178</v>
      </c>
      <c r="B239" s="2" t="s">
        <v>31</v>
      </c>
      <c r="C239" s="32" t="s">
        <v>66</v>
      </c>
      <c r="D239" s="2" t="str">
        <f t="shared" si="3"/>
        <v>Mei-25KCP Lombok Kopang</v>
      </c>
      <c r="E239" s="43">
        <v>8.1974028532000018E-2</v>
      </c>
      <c r="F239" s="15"/>
    </row>
    <row r="240" spans="1:6" x14ac:dyDescent="0.3">
      <c r="A240" s="23">
        <v>16179</v>
      </c>
      <c r="B240" s="2" t="s">
        <v>32</v>
      </c>
      <c r="C240" s="32" t="s">
        <v>66</v>
      </c>
      <c r="D240" s="2" t="str">
        <f t="shared" si="3"/>
        <v>Mei-25KCP Aikmel</v>
      </c>
      <c r="E240" s="43">
        <v>6.3451991109000003E-2</v>
      </c>
      <c r="F240" s="15"/>
    </row>
    <row r="241" spans="1:6" x14ac:dyDescent="0.3">
      <c r="A241" s="23">
        <v>16180</v>
      </c>
      <c r="B241" s="2" t="s">
        <v>33</v>
      </c>
      <c r="C241" s="32" t="s">
        <v>66</v>
      </c>
      <c r="D241" s="2" t="str">
        <f t="shared" si="3"/>
        <v>Mei-25KCP Mataram Tanjung</v>
      </c>
      <c r="E241" s="43">
        <v>5.5739575368000005E-2</v>
      </c>
      <c r="F241" s="15"/>
    </row>
    <row r="242" spans="1:6" x14ac:dyDescent="0.3">
      <c r="A242" s="23">
        <v>16181</v>
      </c>
      <c r="B242" s="2" t="s">
        <v>34</v>
      </c>
      <c r="C242" s="32" t="s">
        <v>66</v>
      </c>
      <c r="D242" s="2" t="str">
        <f t="shared" si="3"/>
        <v>Mei-25KCP Lombok Kediri</v>
      </c>
      <c r="E242" s="43">
        <v>6.3519852749000003E-2</v>
      </c>
      <c r="F242" s="15"/>
    </row>
    <row r="243" spans="1:6" x14ac:dyDescent="0.3">
      <c r="A243" s="23">
        <v>16182</v>
      </c>
      <c r="B243" s="2" t="s">
        <v>35</v>
      </c>
      <c r="C243" s="32" t="s">
        <v>66</v>
      </c>
      <c r="D243" s="2" t="str">
        <f t="shared" si="3"/>
        <v>Mei-25KCP Mataram Masbagik</v>
      </c>
      <c r="E243" s="43">
        <v>3.0451067137000003E-2</v>
      </c>
      <c r="F243" s="15"/>
    </row>
    <row r="244" spans="1:6" x14ac:dyDescent="0.3">
      <c r="A244" s="23">
        <v>16183</v>
      </c>
      <c r="B244" s="2" t="s">
        <v>36</v>
      </c>
      <c r="C244" s="32" t="s">
        <v>66</v>
      </c>
      <c r="D244" s="2" t="str">
        <f t="shared" si="3"/>
        <v>Mei-25KCP Lombok Sakra</v>
      </c>
      <c r="E244" s="43">
        <v>3.6804124474999998E-2</v>
      </c>
      <c r="F244" s="15"/>
    </row>
    <row r="245" spans="1:6" x14ac:dyDescent="0.3">
      <c r="A245" s="23">
        <v>16184</v>
      </c>
      <c r="B245" s="2" t="s">
        <v>37</v>
      </c>
      <c r="C245" s="32" t="s">
        <v>66</v>
      </c>
      <c r="D245" s="2" t="str">
        <f t="shared" si="3"/>
        <v>Mei-25KCP Lombok Terara</v>
      </c>
      <c r="E245" s="43">
        <v>4.4108181647000005E-2</v>
      </c>
      <c r="F245" s="15"/>
    </row>
    <row r="246" spans="1:6" x14ac:dyDescent="0.3">
      <c r="A246" s="23">
        <v>16185</v>
      </c>
      <c r="B246" s="2" t="s">
        <v>38</v>
      </c>
      <c r="C246" s="32" t="s">
        <v>66</v>
      </c>
      <c r="D246" s="2" t="str">
        <f t="shared" si="3"/>
        <v>Mei-25KCP Rembiga</v>
      </c>
      <c r="E246" s="43">
        <v>5.8815682291999995E-2</v>
      </c>
      <c r="F246" s="15"/>
    </row>
    <row r="247" spans="1:6" x14ac:dyDescent="0.3">
      <c r="A247" s="23">
        <v>16186</v>
      </c>
      <c r="B247" s="2" t="s">
        <v>39</v>
      </c>
      <c r="C247" s="32" t="s">
        <v>66</v>
      </c>
      <c r="D247" s="2" t="str">
        <f t="shared" si="3"/>
        <v>Mei-25KCP Renteng Praya</v>
      </c>
      <c r="E247" s="43">
        <v>7.9006229819000004E-2</v>
      </c>
      <c r="F247" s="15"/>
    </row>
    <row r="248" spans="1:6" x14ac:dyDescent="0.3">
      <c r="A248" s="23">
        <v>16191</v>
      </c>
      <c r="B248" s="2" t="s">
        <v>40</v>
      </c>
      <c r="C248" s="32" t="s">
        <v>66</v>
      </c>
      <c r="D248" s="2" t="str">
        <f t="shared" si="3"/>
        <v>Mei-25KCP Pringgabaya</v>
      </c>
      <c r="E248" s="43">
        <v>5.0078450536999997E-2</v>
      </c>
      <c r="F248" s="15"/>
    </row>
    <row r="249" spans="1:6" x14ac:dyDescent="0.3">
      <c r="A249" s="23">
        <v>16192</v>
      </c>
      <c r="B249" s="2" t="s">
        <v>41</v>
      </c>
      <c r="C249" s="32" t="s">
        <v>66</v>
      </c>
      <c r="D249" s="2" t="str">
        <f t="shared" si="3"/>
        <v>Mei-25KCP Taliwang</v>
      </c>
      <c r="E249" s="43">
        <v>0.162920617451</v>
      </c>
      <c r="F249" s="15"/>
    </row>
    <row r="250" spans="1:6" x14ac:dyDescent="0.3">
      <c r="A250" s="23">
        <v>16194</v>
      </c>
      <c r="B250" s="2" t="s">
        <v>42</v>
      </c>
      <c r="C250" s="32" t="s">
        <v>66</v>
      </c>
      <c r="D250" s="2" t="str">
        <f t="shared" si="3"/>
        <v>Mei-25KCP Lombok Sikur</v>
      </c>
      <c r="E250" s="43">
        <v>3.8168209375999997E-2</v>
      </c>
      <c r="F250" s="15"/>
    </row>
    <row r="251" spans="1:6" x14ac:dyDescent="0.3">
      <c r="A251" s="23">
        <v>16196</v>
      </c>
      <c r="B251" s="2" t="s">
        <v>43</v>
      </c>
      <c r="C251" s="32" t="s">
        <v>66</v>
      </c>
      <c r="D251" s="2" t="str">
        <f t="shared" si="3"/>
        <v>Mei-25KCP Labuhan Lombok</v>
      </c>
      <c r="E251" s="43">
        <v>3.7172656164999998E-2</v>
      </c>
      <c r="F251" s="15"/>
    </row>
    <row r="252" spans="1:6" x14ac:dyDescent="0.3">
      <c r="A252" s="23">
        <v>16198</v>
      </c>
      <c r="B252" s="2" t="s">
        <v>44</v>
      </c>
      <c r="C252" s="32" t="s">
        <v>66</v>
      </c>
      <c r="D252" s="2" t="str">
        <f t="shared" si="3"/>
        <v>Mei-25KCP Mataram Airlangga</v>
      </c>
      <c r="E252" s="43">
        <v>6.0186784868999997E-2</v>
      </c>
      <c r="F252" s="15"/>
    </row>
    <row r="253" spans="1:6" x14ac:dyDescent="0.3">
      <c r="A253" s="23">
        <v>16199</v>
      </c>
      <c r="B253" s="2" t="s">
        <v>45</v>
      </c>
      <c r="C253" s="32" t="s">
        <v>66</v>
      </c>
      <c r="D253" s="2" t="str">
        <f t="shared" si="3"/>
        <v>Mei-25KCP Mataram Pagutan</v>
      </c>
      <c r="E253" s="43">
        <v>8.0834875141999996E-2</v>
      </c>
      <c r="F253" s="15"/>
    </row>
    <row r="254" spans="1:6" x14ac:dyDescent="0.3">
      <c r="A254" s="23">
        <v>161</v>
      </c>
      <c r="B254" s="2" t="s">
        <v>49</v>
      </c>
      <c r="C254" s="32" t="s">
        <v>66</v>
      </c>
      <c r="D254" s="2" t="str">
        <f t="shared" si="3"/>
        <v>Mei-25Area Mataram</v>
      </c>
      <c r="E254" s="43">
        <v>12.023944010680001</v>
      </c>
      <c r="F254" s="15"/>
    </row>
    <row r="255" spans="1:6" x14ac:dyDescent="0.3">
      <c r="A255" s="23">
        <v>16100</v>
      </c>
      <c r="B255" s="2" t="s">
        <v>5</v>
      </c>
      <c r="C255" s="32" t="s">
        <v>64</v>
      </c>
      <c r="D255" s="2" t="str">
        <f t="shared" si="3"/>
        <v>Jun-25KC Mataram AA Gde Ngurah</v>
      </c>
      <c r="E255" s="43">
        <v>0.90653894446799999</v>
      </c>
      <c r="F255" s="15"/>
    </row>
    <row r="256" spans="1:6" x14ac:dyDescent="0.3">
      <c r="A256" s="23">
        <v>16101</v>
      </c>
      <c r="B256" s="2" t="s">
        <v>6</v>
      </c>
      <c r="C256" s="32" t="s">
        <v>64</v>
      </c>
      <c r="D256" s="2" t="str">
        <f t="shared" si="3"/>
        <v>Jun-25KCP Mataram Cakranegara</v>
      </c>
      <c r="E256" s="43">
        <v>0.70242507839200008</v>
      </c>
      <c r="F256" s="15"/>
    </row>
    <row r="257" spans="1:6" x14ac:dyDescent="0.3">
      <c r="A257" s="23">
        <v>16102</v>
      </c>
      <c r="B257" s="2" t="s">
        <v>7</v>
      </c>
      <c r="C257" s="32" t="s">
        <v>64</v>
      </c>
      <c r="D257" s="2" t="str">
        <f t="shared" si="3"/>
        <v>Jun-25KCP Sumbawa Besar</v>
      </c>
      <c r="E257" s="43">
        <v>0.214518155924</v>
      </c>
      <c r="F257" s="15"/>
    </row>
    <row r="258" spans="1:6" x14ac:dyDescent="0.3">
      <c r="A258" s="23">
        <v>16109</v>
      </c>
      <c r="B258" s="2" t="s">
        <v>8</v>
      </c>
      <c r="C258" s="32" t="s">
        <v>64</v>
      </c>
      <c r="D258" s="2" t="str">
        <f t="shared" si="3"/>
        <v>Jun-25KCP Bertais</v>
      </c>
      <c r="E258" s="43">
        <v>0.267874538941</v>
      </c>
      <c r="F258" s="15"/>
    </row>
    <row r="259" spans="1:6" x14ac:dyDescent="0.3">
      <c r="A259" s="23">
        <v>16110</v>
      </c>
      <c r="B259" s="2" t="s">
        <v>9</v>
      </c>
      <c r="C259" s="32" t="s">
        <v>64</v>
      </c>
      <c r="D259" s="2" t="str">
        <f t="shared" ref="D259:D322" si="4">C259&amp;B259</f>
        <v>Jun-25KCP Praya</v>
      </c>
      <c r="E259" s="43">
        <v>0.32038169902699998</v>
      </c>
      <c r="F259" s="15"/>
    </row>
    <row r="260" spans="1:6" x14ac:dyDescent="0.3">
      <c r="A260" s="23">
        <v>16111</v>
      </c>
      <c r="B260" s="2" t="s">
        <v>10</v>
      </c>
      <c r="C260" s="32" t="s">
        <v>64</v>
      </c>
      <c r="D260" s="2" t="str">
        <f t="shared" si="4"/>
        <v>Jun-25KCP Selong</v>
      </c>
      <c r="E260" s="43">
        <v>0.136402856913</v>
      </c>
      <c r="F260" s="15"/>
    </row>
    <row r="261" spans="1:6" x14ac:dyDescent="0.3">
      <c r="A261" s="23">
        <v>16113</v>
      </c>
      <c r="B261" s="2" t="s">
        <v>11</v>
      </c>
      <c r="C261" s="32" t="s">
        <v>64</v>
      </c>
      <c r="D261" s="2" t="str">
        <f t="shared" si="4"/>
        <v>Jun-25KCP Bima</v>
      </c>
      <c r="E261" s="43">
        <v>0.20748195959699997</v>
      </c>
      <c r="F261" s="15"/>
    </row>
    <row r="262" spans="1:6" x14ac:dyDescent="0.3">
      <c r="A262" s="23">
        <v>16114</v>
      </c>
      <c r="B262" s="2" t="s">
        <v>12</v>
      </c>
      <c r="C262" s="32" t="s">
        <v>64</v>
      </c>
      <c r="D262" s="2" t="str">
        <f t="shared" si="4"/>
        <v>Jun-25KCP Sumbawa Batu Hijau</v>
      </c>
      <c r="E262" s="43">
        <v>5.8067628702330003</v>
      </c>
      <c r="F262" s="15"/>
    </row>
    <row r="263" spans="1:6" x14ac:dyDescent="0.3">
      <c r="A263" s="23">
        <v>16115</v>
      </c>
      <c r="B263" s="2" t="s">
        <v>13</v>
      </c>
      <c r="C263" s="32" t="s">
        <v>64</v>
      </c>
      <c r="D263" s="2" t="str">
        <f t="shared" si="4"/>
        <v>Jun-25KCP Mataram Ampenan</v>
      </c>
      <c r="E263" s="43">
        <v>0.144964115605</v>
      </c>
      <c r="F263" s="15"/>
    </row>
    <row r="264" spans="1:6" x14ac:dyDescent="0.3">
      <c r="A264" s="23">
        <v>16117</v>
      </c>
      <c r="B264" s="2" t="s">
        <v>14</v>
      </c>
      <c r="C264" s="32" t="s">
        <v>64</v>
      </c>
      <c r="D264" s="2" t="str">
        <f t="shared" si="4"/>
        <v>Jun-25KCP Mataram Sriwijaya</v>
      </c>
      <c r="E264" s="43">
        <v>0.125999708648</v>
      </c>
      <c r="F264" s="15"/>
    </row>
    <row r="265" spans="1:6" x14ac:dyDescent="0.3">
      <c r="A265" s="23">
        <v>16120</v>
      </c>
      <c r="B265" s="2" t="s">
        <v>15</v>
      </c>
      <c r="C265" s="32" t="s">
        <v>64</v>
      </c>
      <c r="D265" s="2" t="str">
        <f t="shared" si="4"/>
        <v>Jun-25KCP Lombok Senggigi</v>
      </c>
      <c r="E265" s="43">
        <v>0.16000042888800001</v>
      </c>
      <c r="F265" s="15"/>
    </row>
    <row r="266" spans="1:6" x14ac:dyDescent="0.3">
      <c r="A266" s="23">
        <v>16121</v>
      </c>
      <c r="B266" s="2" t="s">
        <v>16</v>
      </c>
      <c r="C266" s="32" t="s">
        <v>64</v>
      </c>
      <c r="D266" s="2" t="str">
        <f t="shared" si="4"/>
        <v>Jun-25KCP Gili Trawangan</v>
      </c>
      <c r="E266" s="43">
        <v>0.18604505038700003</v>
      </c>
      <c r="F266" s="15"/>
    </row>
    <row r="267" spans="1:6" x14ac:dyDescent="0.3">
      <c r="A267" s="23">
        <v>16122</v>
      </c>
      <c r="B267" s="2" t="s">
        <v>17</v>
      </c>
      <c r="C267" s="32" t="s">
        <v>64</v>
      </c>
      <c r="D267" s="2" t="str">
        <f t="shared" si="4"/>
        <v>Jun-25KCP Universitas Mataram</v>
      </c>
      <c r="E267" s="43">
        <v>3.9346761219999998E-2</v>
      </c>
      <c r="F267" s="15"/>
    </row>
    <row r="268" spans="1:6" x14ac:dyDescent="0.3">
      <c r="A268" s="23">
        <v>16123</v>
      </c>
      <c r="B268" s="2" t="s">
        <v>18</v>
      </c>
      <c r="C268" s="32" t="s">
        <v>64</v>
      </c>
      <c r="D268" s="2" t="str">
        <f t="shared" si="4"/>
        <v>Jun-25KCP Sumbawa Maluk</v>
      </c>
      <c r="E268" s="43">
        <v>1.1198937305E-2</v>
      </c>
      <c r="F268" s="15"/>
    </row>
    <row r="269" spans="1:6" x14ac:dyDescent="0.3">
      <c r="A269" s="23">
        <v>16158</v>
      </c>
      <c r="B269" s="2" t="s">
        <v>19</v>
      </c>
      <c r="C269" s="32" t="s">
        <v>64</v>
      </c>
      <c r="D269" s="2" t="str">
        <f t="shared" si="4"/>
        <v>Jun-25KCP Bima Raba</v>
      </c>
      <c r="E269" s="43">
        <v>2.0259988845999999E-2</v>
      </c>
      <c r="F269" s="15"/>
    </row>
    <row r="270" spans="1:6" x14ac:dyDescent="0.3">
      <c r="A270" s="23">
        <v>16159</v>
      </c>
      <c r="B270" s="2" t="s">
        <v>20</v>
      </c>
      <c r="C270" s="32" t="s">
        <v>64</v>
      </c>
      <c r="D270" s="2" t="str">
        <f t="shared" si="4"/>
        <v>Jun-25KCP Bima Sila</v>
      </c>
      <c r="E270" s="43">
        <v>3.2596600930000004E-2</v>
      </c>
      <c r="F270" s="15"/>
    </row>
    <row r="271" spans="1:6" x14ac:dyDescent="0.3">
      <c r="A271" s="23">
        <v>16161</v>
      </c>
      <c r="B271" s="2" t="s">
        <v>21</v>
      </c>
      <c r="C271" s="32" t="s">
        <v>64</v>
      </c>
      <c r="D271" s="2" t="str">
        <f t="shared" si="4"/>
        <v>Jun-25KCP Praya Penujak</v>
      </c>
      <c r="E271" s="43">
        <v>5.2555634217999997E-2</v>
      </c>
      <c r="F271" s="15"/>
    </row>
    <row r="272" spans="1:6" x14ac:dyDescent="0.3">
      <c r="A272" s="23">
        <v>16162</v>
      </c>
      <c r="B272" s="2" t="s">
        <v>22</v>
      </c>
      <c r="C272" s="32" t="s">
        <v>64</v>
      </c>
      <c r="D272" s="2" t="str">
        <f t="shared" si="4"/>
        <v>Jun-25KCP Lombok Keruak</v>
      </c>
      <c r="E272" s="43">
        <v>4.1581774979000001E-2</v>
      </c>
      <c r="F272" s="15"/>
    </row>
    <row r="273" spans="1:6" x14ac:dyDescent="0.3">
      <c r="A273" s="23">
        <v>16163</v>
      </c>
      <c r="B273" s="2" t="s">
        <v>23</v>
      </c>
      <c r="C273" s="32" t="s">
        <v>64</v>
      </c>
      <c r="D273" s="2" t="str">
        <f t="shared" si="4"/>
        <v>Jun-25KCP Sumbawa Alas</v>
      </c>
      <c r="E273" s="43">
        <v>2.7640567110999995E-2</v>
      </c>
      <c r="F273" s="15"/>
    </row>
    <row r="274" spans="1:6" x14ac:dyDescent="0.3">
      <c r="A274" s="23">
        <v>16164</v>
      </c>
      <c r="B274" s="2" t="s">
        <v>24</v>
      </c>
      <c r="C274" s="32" t="s">
        <v>64</v>
      </c>
      <c r="D274" s="2" t="str">
        <f t="shared" si="4"/>
        <v>Jun-25KCP Bima Sape</v>
      </c>
      <c r="E274" s="43">
        <v>3.4680526864E-2</v>
      </c>
      <c r="F274" s="15"/>
    </row>
    <row r="275" spans="1:6" x14ac:dyDescent="0.3">
      <c r="A275" s="23">
        <v>16171</v>
      </c>
      <c r="B275" s="2" t="s">
        <v>25</v>
      </c>
      <c r="C275" s="32" t="s">
        <v>64</v>
      </c>
      <c r="D275" s="2" t="str">
        <f t="shared" si="4"/>
        <v>Jun-25KCP Tente</v>
      </c>
      <c r="E275" s="43">
        <v>3.2173597536E-2</v>
      </c>
      <c r="F275" s="15"/>
    </row>
    <row r="276" spans="1:6" x14ac:dyDescent="0.3">
      <c r="A276" s="23">
        <v>16172</v>
      </c>
      <c r="B276" s="2" t="s">
        <v>26</v>
      </c>
      <c r="C276" s="32" t="s">
        <v>64</v>
      </c>
      <c r="D276" s="2" t="str">
        <f t="shared" si="4"/>
        <v>Jun-25KCP Dompu</v>
      </c>
      <c r="E276" s="43">
        <v>0.10307651457399999</v>
      </c>
      <c r="F276" s="15"/>
    </row>
    <row r="277" spans="1:6" x14ac:dyDescent="0.3">
      <c r="A277" s="23">
        <v>16173</v>
      </c>
      <c r="B277" s="2" t="s">
        <v>27</v>
      </c>
      <c r="C277" s="32" t="s">
        <v>64</v>
      </c>
      <c r="D277" s="2" t="str">
        <f t="shared" si="4"/>
        <v>Jun-25KCP Lombok Gunung Sari</v>
      </c>
      <c r="E277" s="43">
        <v>5.1718812901000007E-2</v>
      </c>
      <c r="F277" s="15"/>
    </row>
    <row r="278" spans="1:6" x14ac:dyDescent="0.3">
      <c r="A278" s="23">
        <v>16175</v>
      </c>
      <c r="B278" s="2" t="s">
        <v>28</v>
      </c>
      <c r="C278" s="32" t="s">
        <v>64</v>
      </c>
      <c r="D278" s="2" t="str">
        <f t="shared" si="4"/>
        <v>Jun-25KCP Lombok Gerung</v>
      </c>
      <c r="E278" s="43">
        <v>8.5290875121000004E-2</v>
      </c>
      <c r="F278" s="15"/>
    </row>
    <row r="279" spans="1:6" x14ac:dyDescent="0.3">
      <c r="A279" s="23">
        <v>16176</v>
      </c>
      <c r="B279" s="2" t="s">
        <v>29</v>
      </c>
      <c r="C279" s="32" t="s">
        <v>64</v>
      </c>
      <c r="D279" s="2" t="str">
        <f t="shared" si="4"/>
        <v>Jun-25KCP Lombok Narmada</v>
      </c>
      <c r="E279" s="43">
        <v>5.6573996618E-2</v>
      </c>
      <c r="F279" s="15"/>
    </row>
    <row r="280" spans="1:6" x14ac:dyDescent="0.3">
      <c r="A280" s="23">
        <v>16177</v>
      </c>
      <c r="B280" s="2" t="s">
        <v>30</v>
      </c>
      <c r="C280" s="32" t="s">
        <v>64</v>
      </c>
      <c r="D280" s="2" t="str">
        <f t="shared" si="4"/>
        <v>Jun-25KCP Lombok Pemenang</v>
      </c>
      <c r="E280" s="43">
        <v>0.146964083277</v>
      </c>
      <c r="F280" s="15"/>
    </row>
    <row r="281" spans="1:6" x14ac:dyDescent="0.3">
      <c r="A281" s="23">
        <v>16178</v>
      </c>
      <c r="B281" s="2" t="s">
        <v>31</v>
      </c>
      <c r="C281" s="32" t="s">
        <v>64</v>
      </c>
      <c r="D281" s="2" t="str">
        <f t="shared" si="4"/>
        <v>Jun-25KCP Lombok Kopang</v>
      </c>
      <c r="E281" s="43">
        <v>8.4711505098000003E-2</v>
      </c>
      <c r="F281" s="15"/>
    </row>
    <row r="282" spans="1:6" x14ac:dyDescent="0.3">
      <c r="A282" s="23">
        <v>16179</v>
      </c>
      <c r="B282" s="2" t="s">
        <v>32</v>
      </c>
      <c r="C282" s="32" t="s">
        <v>64</v>
      </c>
      <c r="D282" s="2" t="str">
        <f t="shared" si="4"/>
        <v>Jun-25KCP Aikmel</v>
      </c>
      <c r="E282" s="43">
        <v>6.5907987811000004E-2</v>
      </c>
      <c r="F282" s="15"/>
    </row>
    <row r="283" spans="1:6" x14ac:dyDescent="0.3">
      <c r="A283" s="23">
        <v>16180</v>
      </c>
      <c r="B283" s="2" t="s">
        <v>33</v>
      </c>
      <c r="C283" s="32" t="s">
        <v>64</v>
      </c>
      <c r="D283" s="2" t="str">
        <f t="shared" si="4"/>
        <v>Jun-25KCP Mataram Tanjung</v>
      </c>
      <c r="E283" s="43">
        <v>5.8237784968E-2</v>
      </c>
      <c r="F283" s="15"/>
    </row>
    <row r="284" spans="1:6" x14ac:dyDescent="0.3">
      <c r="A284" s="23">
        <v>16181</v>
      </c>
      <c r="B284" s="2" t="s">
        <v>34</v>
      </c>
      <c r="C284" s="32" t="s">
        <v>64</v>
      </c>
      <c r="D284" s="2" t="str">
        <f t="shared" si="4"/>
        <v>Jun-25KCP Lombok Kediri</v>
      </c>
      <c r="E284" s="43">
        <v>6.7509937143999998E-2</v>
      </c>
      <c r="F284" s="15"/>
    </row>
    <row r="285" spans="1:6" x14ac:dyDescent="0.3">
      <c r="A285" s="23">
        <v>16182</v>
      </c>
      <c r="B285" s="2" t="s">
        <v>35</v>
      </c>
      <c r="C285" s="32" t="s">
        <v>64</v>
      </c>
      <c r="D285" s="2" t="str">
        <f t="shared" si="4"/>
        <v>Jun-25KCP Mataram Masbagik</v>
      </c>
      <c r="E285" s="43">
        <v>3.1671842812999999E-2</v>
      </c>
      <c r="F285" s="15"/>
    </row>
    <row r="286" spans="1:6" x14ac:dyDescent="0.3">
      <c r="A286" s="23">
        <v>16183</v>
      </c>
      <c r="B286" s="2" t="s">
        <v>36</v>
      </c>
      <c r="C286" s="32" t="s">
        <v>64</v>
      </c>
      <c r="D286" s="2" t="str">
        <f t="shared" si="4"/>
        <v>Jun-25KCP Lombok Sakra</v>
      </c>
      <c r="E286" s="43">
        <v>4.0216196037000003E-2</v>
      </c>
      <c r="F286" s="15"/>
    </row>
    <row r="287" spans="1:6" x14ac:dyDescent="0.3">
      <c r="A287" s="23">
        <v>16184</v>
      </c>
      <c r="B287" s="2" t="s">
        <v>37</v>
      </c>
      <c r="C287" s="32" t="s">
        <v>64</v>
      </c>
      <c r="D287" s="2" t="str">
        <f t="shared" si="4"/>
        <v>Jun-25KCP Lombok Terara</v>
      </c>
      <c r="E287" s="43">
        <v>4.6001901416000003E-2</v>
      </c>
      <c r="F287" s="15"/>
    </row>
    <row r="288" spans="1:6" x14ac:dyDescent="0.3">
      <c r="A288" s="23">
        <v>16185</v>
      </c>
      <c r="B288" s="2" t="s">
        <v>38</v>
      </c>
      <c r="C288" s="32" t="s">
        <v>64</v>
      </c>
      <c r="D288" s="2" t="str">
        <f t="shared" si="4"/>
        <v>Jun-25KCP Rembiga</v>
      </c>
      <c r="E288" s="43">
        <v>6.5841402626000009E-2</v>
      </c>
      <c r="F288" s="15"/>
    </row>
    <row r="289" spans="1:6" x14ac:dyDescent="0.3">
      <c r="A289" s="23">
        <v>16186</v>
      </c>
      <c r="B289" s="2" t="s">
        <v>39</v>
      </c>
      <c r="C289" s="32" t="s">
        <v>64</v>
      </c>
      <c r="D289" s="2" t="str">
        <f t="shared" si="4"/>
        <v>Jun-25KCP Renteng Praya</v>
      </c>
      <c r="E289" s="43">
        <v>8.4204877198000003E-2</v>
      </c>
      <c r="F289" s="15"/>
    </row>
    <row r="290" spans="1:6" x14ac:dyDescent="0.3">
      <c r="A290" s="23">
        <v>16191</v>
      </c>
      <c r="B290" s="2" t="s">
        <v>40</v>
      </c>
      <c r="C290" s="32" t="s">
        <v>64</v>
      </c>
      <c r="D290" s="2" t="str">
        <f t="shared" si="4"/>
        <v>Jun-25KCP Pringgabaya</v>
      </c>
      <c r="E290" s="43">
        <v>5.2003759597000002E-2</v>
      </c>
      <c r="F290" s="15"/>
    </row>
    <row r="291" spans="1:6" x14ac:dyDescent="0.3">
      <c r="A291" s="23">
        <v>16192</v>
      </c>
      <c r="B291" s="2" t="s">
        <v>41</v>
      </c>
      <c r="C291" s="32" t="s">
        <v>64</v>
      </c>
      <c r="D291" s="2" t="str">
        <f t="shared" si="4"/>
        <v>Jun-25KCP Taliwang</v>
      </c>
      <c r="E291" s="43">
        <v>0.175083162978</v>
      </c>
      <c r="F291" s="15"/>
    </row>
    <row r="292" spans="1:6" x14ac:dyDescent="0.3">
      <c r="A292" s="23">
        <v>16194</v>
      </c>
      <c r="B292" s="2" t="s">
        <v>42</v>
      </c>
      <c r="C292" s="32" t="s">
        <v>64</v>
      </c>
      <c r="D292" s="2" t="str">
        <f t="shared" si="4"/>
        <v>Jun-25KCP Lombok Sikur</v>
      </c>
      <c r="E292" s="43">
        <v>4.3238967616000004E-2</v>
      </c>
      <c r="F292" s="15"/>
    </row>
    <row r="293" spans="1:6" x14ac:dyDescent="0.3">
      <c r="A293" s="23">
        <v>16196</v>
      </c>
      <c r="B293" s="2" t="s">
        <v>43</v>
      </c>
      <c r="C293" s="32" t="s">
        <v>64</v>
      </c>
      <c r="D293" s="2" t="str">
        <f t="shared" si="4"/>
        <v>Jun-25KCP Labuhan Lombok</v>
      </c>
      <c r="E293" s="43">
        <v>4.2171676682999995E-2</v>
      </c>
      <c r="F293" s="15"/>
    </row>
    <row r="294" spans="1:6" x14ac:dyDescent="0.3">
      <c r="A294" s="23">
        <v>16198</v>
      </c>
      <c r="B294" s="2" t="s">
        <v>44</v>
      </c>
      <c r="C294" s="32" t="s">
        <v>64</v>
      </c>
      <c r="D294" s="2" t="str">
        <f t="shared" si="4"/>
        <v>Jun-25KCP Mataram Airlangga</v>
      </c>
      <c r="E294" s="43">
        <v>6.8965791531999998E-2</v>
      </c>
      <c r="F294" s="15"/>
    </row>
    <row r="295" spans="1:6" x14ac:dyDescent="0.3">
      <c r="A295" s="23">
        <v>16199</v>
      </c>
      <c r="B295" s="2" t="s">
        <v>45</v>
      </c>
      <c r="C295" s="32" t="s">
        <v>64</v>
      </c>
      <c r="D295" s="2" t="str">
        <f t="shared" si="4"/>
        <v>Jun-25KCP Mataram Pagutan</v>
      </c>
      <c r="E295" s="43">
        <v>8.6983608689999992E-2</v>
      </c>
      <c r="F295" s="15"/>
    </row>
    <row r="296" spans="1:6" x14ac:dyDescent="0.3">
      <c r="A296" s="23">
        <v>161</v>
      </c>
      <c r="B296" s="2" t="s">
        <v>49</v>
      </c>
      <c r="C296" s="32" t="s">
        <v>64</v>
      </c>
      <c r="D296" s="2" t="str">
        <f t="shared" si="4"/>
        <v>Jun-25Area Mataram</v>
      </c>
      <c r="E296" s="43">
        <v>10.92780448073</v>
      </c>
      <c r="F296" s="15"/>
    </row>
    <row r="297" spans="1:6" x14ac:dyDescent="0.3">
      <c r="A297" s="23">
        <v>16100</v>
      </c>
      <c r="B297" s="2" t="s">
        <v>5</v>
      </c>
      <c r="C297" s="32" t="s">
        <v>63</v>
      </c>
      <c r="D297" s="2" t="str">
        <f t="shared" si="4"/>
        <v>Jul-25KC Mataram AA Gde Ngurah</v>
      </c>
      <c r="E297" s="43">
        <v>0.88297943760499986</v>
      </c>
      <c r="F297" s="15"/>
    </row>
    <row r="298" spans="1:6" x14ac:dyDescent="0.3">
      <c r="A298" s="23">
        <v>16101</v>
      </c>
      <c r="B298" s="2" t="s">
        <v>6</v>
      </c>
      <c r="C298" s="32" t="s">
        <v>63</v>
      </c>
      <c r="D298" s="2" t="str">
        <f t="shared" si="4"/>
        <v>Jul-25KCP Mataram Cakranegara</v>
      </c>
      <c r="E298" s="43">
        <v>0.68833428532099994</v>
      </c>
      <c r="F298" s="15"/>
    </row>
    <row r="299" spans="1:6" x14ac:dyDescent="0.3">
      <c r="A299" s="23">
        <v>16102</v>
      </c>
      <c r="B299" s="2" t="s">
        <v>7</v>
      </c>
      <c r="C299" s="32" t="s">
        <v>63</v>
      </c>
      <c r="D299" s="2" t="str">
        <f t="shared" si="4"/>
        <v>Jul-25KCP Sumbawa Besar</v>
      </c>
      <c r="E299" s="43">
        <v>0.20511166904800002</v>
      </c>
      <c r="F299" s="15"/>
    </row>
    <row r="300" spans="1:6" x14ac:dyDescent="0.3">
      <c r="A300" s="23">
        <v>16109</v>
      </c>
      <c r="B300" s="2" t="s">
        <v>8</v>
      </c>
      <c r="C300" s="32" t="s">
        <v>63</v>
      </c>
      <c r="D300" s="2" t="str">
        <f t="shared" si="4"/>
        <v>Jul-25KCP Bertais</v>
      </c>
      <c r="E300" s="43">
        <v>0.27752778440200004</v>
      </c>
      <c r="F300" s="15"/>
    </row>
    <row r="301" spans="1:6" x14ac:dyDescent="0.3">
      <c r="A301" s="23">
        <v>16110</v>
      </c>
      <c r="B301" s="2" t="s">
        <v>9</v>
      </c>
      <c r="C301" s="32" t="s">
        <v>63</v>
      </c>
      <c r="D301" s="2" t="str">
        <f t="shared" si="4"/>
        <v>Jul-25KCP Praya</v>
      </c>
      <c r="E301" s="43">
        <v>0.33523992542599995</v>
      </c>
      <c r="F301" s="15"/>
    </row>
    <row r="302" spans="1:6" x14ac:dyDescent="0.3">
      <c r="A302" s="23">
        <v>16111</v>
      </c>
      <c r="B302" s="2" t="s">
        <v>10</v>
      </c>
      <c r="C302" s="32" t="s">
        <v>63</v>
      </c>
      <c r="D302" s="2" t="str">
        <f t="shared" si="4"/>
        <v>Jul-25KCP Selong</v>
      </c>
      <c r="E302" s="43">
        <v>0.139732722369</v>
      </c>
      <c r="F302" s="15"/>
    </row>
    <row r="303" spans="1:6" x14ac:dyDescent="0.3">
      <c r="A303" s="23">
        <v>16113</v>
      </c>
      <c r="B303" s="2" t="s">
        <v>11</v>
      </c>
      <c r="C303" s="32" t="s">
        <v>63</v>
      </c>
      <c r="D303" s="2" t="str">
        <f t="shared" si="4"/>
        <v>Jul-25KCP Bima</v>
      </c>
      <c r="E303" s="43">
        <v>0.19214376187599999</v>
      </c>
      <c r="F303" s="15"/>
    </row>
    <row r="304" spans="1:6" x14ac:dyDescent="0.3">
      <c r="A304" s="23">
        <v>16114</v>
      </c>
      <c r="B304" s="2" t="s">
        <v>12</v>
      </c>
      <c r="C304" s="32" t="s">
        <v>63</v>
      </c>
      <c r="D304" s="2" t="str">
        <f t="shared" si="4"/>
        <v>Jul-25KCP Sumbawa Batu Hijau</v>
      </c>
      <c r="E304" s="43">
        <v>6.6428067358519991</v>
      </c>
      <c r="F304" s="15"/>
    </row>
    <row r="305" spans="1:6" x14ac:dyDescent="0.3">
      <c r="A305" s="23">
        <v>16115</v>
      </c>
      <c r="B305" s="2" t="s">
        <v>13</v>
      </c>
      <c r="C305" s="32" t="s">
        <v>63</v>
      </c>
      <c r="D305" s="2" t="str">
        <f t="shared" si="4"/>
        <v>Jul-25KCP Mataram Ampenan</v>
      </c>
      <c r="E305" s="43">
        <v>0.14521839655799998</v>
      </c>
      <c r="F305" s="15"/>
    </row>
    <row r="306" spans="1:6" x14ac:dyDescent="0.3">
      <c r="A306" s="23">
        <v>16117</v>
      </c>
      <c r="B306" s="2" t="s">
        <v>14</v>
      </c>
      <c r="C306" s="32" t="s">
        <v>63</v>
      </c>
      <c r="D306" s="2" t="str">
        <f t="shared" si="4"/>
        <v>Jul-25KCP Mataram Sriwijaya</v>
      </c>
      <c r="E306" s="43">
        <v>0.120331533425</v>
      </c>
      <c r="F306" s="15"/>
    </row>
    <row r="307" spans="1:6" x14ac:dyDescent="0.3">
      <c r="A307" s="23">
        <v>16120</v>
      </c>
      <c r="B307" s="2" t="s">
        <v>15</v>
      </c>
      <c r="C307" s="32" t="s">
        <v>63</v>
      </c>
      <c r="D307" s="2" t="str">
        <f t="shared" si="4"/>
        <v>Jul-25KCP Lombok Senggigi</v>
      </c>
      <c r="E307" s="43">
        <v>0.16229309760599997</v>
      </c>
      <c r="F307" s="15"/>
    </row>
    <row r="308" spans="1:6" x14ac:dyDescent="0.3">
      <c r="A308" s="23">
        <v>16121</v>
      </c>
      <c r="B308" s="2" t="s">
        <v>16</v>
      </c>
      <c r="C308" s="32" t="s">
        <v>63</v>
      </c>
      <c r="D308" s="2" t="str">
        <f t="shared" si="4"/>
        <v>Jul-25KCP Gili Trawangan</v>
      </c>
      <c r="E308" s="43">
        <v>0.20450814964899999</v>
      </c>
      <c r="F308" s="15"/>
    </row>
    <row r="309" spans="1:6" x14ac:dyDescent="0.3">
      <c r="A309" s="23">
        <v>16122</v>
      </c>
      <c r="B309" s="2" t="s">
        <v>17</v>
      </c>
      <c r="C309" s="32" t="s">
        <v>63</v>
      </c>
      <c r="D309" s="2" t="str">
        <f t="shared" si="4"/>
        <v>Jul-25KCP Universitas Mataram</v>
      </c>
      <c r="E309" s="43">
        <v>5.9537108949000002E-2</v>
      </c>
      <c r="F309" s="15"/>
    </row>
    <row r="310" spans="1:6" x14ac:dyDescent="0.3">
      <c r="A310" s="23">
        <v>16123</v>
      </c>
      <c r="B310" s="2" t="s">
        <v>18</v>
      </c>
      <c r="C310" s="32" t="s">
        <v>63</v>
      </c>
      <c r="D310" s="2" t="str">
        <f t="shared" si="4"/>
        <v>Jul-25KCP Sumbawa Maluk</v>
      </c>
      <c r="E310" s="43">
        <v>1.2624323747E-2</v>
      </c>
      <c r="F310" s="15"/>
    </row>
    <row r="311" spans="1:6" x14ac:dyDescent="0.3">
      <c r="A311" s="23">
        <v>16158</v>
      </c>
      <c r="B311" s="2" t="s">
        <v>19</v>
      </c>
      <c r="C311" s="32" t="s">
        <v>63</v>
      </c>
      <c r="D311" s="2" t="str">
        <f t="shared" si="4"/>
        <v>Jul-25KCP Bima Raba</v>
      </c>
      <c r="E311" s="43">
        <v>1.9783502721999996E-2</v>
      </c>
      <c r="F311" s="15"/>
    </row>
    <row r="312" spans="1:6" x14ac:dyDescent="0.3">
      <c r="A312" s="23">
        <v>16159</v>
      </c>
      <c r="B312" s="2" t="s">
        <v>20</v>
      </c>
      <c r="C312" s="32" t="s">
        <v>63</v>
      </c>
      <c r="D312" s="2" t="str">
        <f t="shared" si="4"/>
        <v>Jul-25KCP Bima Sila</v>
      </c>
      <c r="E312" s="43">
        <v>3.2657458402000003E-2</v>
      </c>
      <c r="F312" s="15"/>
    </row>
    <row r="313" spans="1:6" x14ac:dyDescent="0.3">
      <c r="A313" s="23">
        <v>16161</v>
      </c>
      <c r="B313" s="2" t="s">
        <v>21</v>
      </c>
      <c r="C313" s="32" t="s">
        <v>63</v>
      </c>
      <c r="D313" s="2" t="str">
        <f t="shared" si="4"/>
        <v>Jul-25KCP Praya Penujak</v>
      </c>
      <c r="E313" s="43">
        <v>5.5303731633000001E-2</v>
      </c>
      <c r="F313" s="15"/>
    </row>
    <row r="314" spans="1:6" x14ac:dyDescent="0.3">
      <c r="A314" s="23">
        <v>16162</v>
      </c>
      <c r="B314" s="2" t="s">
        <v>22</v>
      </c>
      <c r="C314" s="32" t="s">
        <v>63</v>
      </c>
      <c r="D314" s="2" t="str">
        <f t="shared" si="4"/>
        <v>Jul-25KCP Lombok Keruak</v>
      </c>
      <c r="E314" s="43">
        <v>4.2602271539000001E-2</v>
      </c>
      <c r="F314" s="15"/>
    </row>
    <row r="315" spans="1:6" x14ac:dyDescent="0.3">
      <c r="A315" s="23">
        <v>16163</v>
      </c>
      <c r="B315" s="2" t="s">
        <v>23</v>
      </c>
      <c r="C315" s="32" t="s">
        <v>63</v>
      </c>
      <c r="D315" s="2" t="str">
        <f t="shared" si="4"/>
        <v>Jul-25KCP Sumbawa Alas</v>
      </c>
      <c r="E315" s="43">
        <v>2.8887864012000001E-2</v>
      </c>
      <c r="F315" s="15"/>
    </row>
    <row r="316" spans="1:6" x14ac:dyDescent="0.3">
      <c r="A316" s="23">
        <v>16164</v>
      </c>
      <c r="B316" s="2" t="s">
        <v>24</v>
      </c>
      <c r="C316" s="32" t="s">
        <v>63</v>
      </c>
      <c r="D316" s="2" t="str">
        <f t="shared" si="4"/>
        <v>Jul-25KCP Bima Sape</v>
      </c>
      <c r="E316" s="43">
        <v>3.2675468930999998E-2</v>
      </c>
      <c r="F316" s="15"/>
    </row>
    <row r="317" spans="1:6" x14ac:dyDescent="0.3">
      <c r="A317" s="23">
        <v>16171</v>
      </c>
      <c r="B317" s="2" t="s">
        <v>25</v>
      </c>
      <c r="C317" s="32" t="s">
        <v>63</v>
      </c>
      <c r="D317" s="2" t="str">
        <f t="shared" si="4"/>
        <v>Jul-25KCP Tente</v>
      </c>
      <c r="E317" s="43">
        <v>3.2167298644000003E-2</v>
      </c>
      <c r="F317" s="15"/>
    </row>
    <row r="318" spans="1:6" x14ac:dyDescent="0.3">
      <c r="A318" s="23">
        <v>16172</v>
      </c>
      <c r="B318" s="2" t="s">
        <v>26</v>
      </c>
      <c r="C318" s="32" t="s">
        <v>63</v>
      </c>
      <c r="D318" s="2" t="str">
        <f t="shared" si="4"/>
        <v>Jul-25KCP Dompu</v>
      </c>
      <c r="E318" s="43">
        <v>9.5556510087000002E-2</v>
      </c>
      <c r="F318" s="15"/>
    </row>
    <row r="319" spans="1:6" x14ac:dyDescent="0.3">
      <c r="A319" s="23">
        <v>16173</v>
      </c>
      <c r="B319" s="2" t="s">
        <v>27</v>
      </c>
      <c r="C319" s="32" t="s">
        <v>63</v>
      </c>
      <c r="D319" s="2" t="str">
        <f t="shared" si="4"/>
        <v>Jul-25KCP Lombok Gunung Sari</v>
      </c>
      <c r="E319" s="43">
        <v>5.6414435574999998E-2</v>
      </c>
      <c r="F319" s="15"/>
    </row>
    <row r="320" spans="1:6" x14ac:dyDescent="0.3">
      <c r="A320" s="23">
        <v>16175</v>
      </c>
      <c r="B320" s="2" t="s">
        <v>28</v>
      </c>
      <c r="C320" s="32" t="s">
        <v>63</v>
      </c>
      <c r="D320" s="2" t="str">
        <f t="shared" si="4"/>
        <v>Jul-25KCP Lombok Gerung</v>
      </c>
      <c r="E320" s="43">
        <v>7.8377253782E-2</v>
      </c>
      <c r="F320" s="15"/>
    </row>
    <row r="321" spans="1:6" x14ac:dyDescent="0.3">
      <c r="A321" s="23">
        <v>16176</v>
      </c>
      <c r="B321" s="2" t="s">
        <v>29</v>
      </c>
      <c r="C321" s="32" t="s">
        <v>63</v>
      </c>
      <c r="D321" s="2" t="str">
        <f t="shared" si="4"/>
        <v>Jul-25KCP Lombok Narmada</v>
      </c>
      <c r="E321" s="43">
        <v>5.9143376306000001E-2</v>
      </c>
      <c r="F321" s="15"/>
    </row>
    <row r="322" spans="1:6" x14ac:dyDescent="0.3">
      <c r="A322" s="23">
        <v>16177</v>
      </c>
      <c r="B322" s="2" t="s">
        <v>30</v>
      </c>
      <c r="C322" s="32" t="s">
        <v>63</v>
      </c>
      <c r="D322" s="2" t="str">
        <f t="shared" si="4"/>
        <v>Jul-25KCP Lombok Pemenang</v>
      </c>
      <c r="E322" s="43">
        <v>0.154649267103</v>
      </c>
      <c r="F322" s="15"/>
    </row>
    <row r="323" spans="1:6" x14ac:dyDescent="0.3">
      <c r="A323" s="23">
        <v>16178</v>
      </c>
      <c r="B323" s="2" t="s">
        <v>31</v>
      </c>
      <c r="C323" s="32" t="s">
        <v>63</v>
      </c>
      <c r="D323" s="2" t="str">
        <f t="shared" ref="D323:D386" si="5">C323&amp;B323</f>
        <v>Jul-25KCP Lombok Kopang</v>
      </c>
      <c r="E323" s="43">
        <v>8.7008855868000001E-2</v>
      </c>
      <c r="F323" s="15"/>
    </row>
    <row r="324" spans="1:6" x14ac:dyDescent="0.3">
      <c r="A324" s="23">
        <v>16179</v>
      </c>
      <c r="B324" s="2" t="s">
        <v>32</v>
      </c>
      <c r="C324" s="32" t="s">
        <v>63</v>
      </c>
      <c r="D324" s="2" t="str">
        <f t="shared" si="5"/>
        <v>Jul-25KCP Aikmel</v>
      </c>
      <c r="E324" s="43">
        <v>6.4829303734000004E-2</v>
      </c>
      <c r="F324" s="15"/>
    </row>
    <row r="325" spans="1:6" x14ac:dyDescent="0.3">
      <c r="A325" s="23">
        <v>16180</v>
      </c>
      <c r="B325" s="2" t="s">
        <v>33</v>
      </c>
      <c r="C325" s="32" t="s">
        <v>63</v>
      </c>
      <c r="D325" s="2" t="str">
        <f t="shared" si="5"/>
        <v>Jul-25KCP Mataram Tanjung</v>
      </c>
      <c r="E325" s="43">
        <v>6.2581579760999997E-2</v>
      </c>
      <c r="F325" s="15"/>
    </row>
    <row r="326" spans="1:6" x14ac:dyDescent="0.3">
      <c r="A326" s="23">
        <v>16181</v>
      </c>
      <c r="B326" s="2" t="s">
        <v>34</v>
      </c>
      <c r="C326" s="32" t="s">
        <v>63</v>
      </c>
      <c r="D326" s="2" t="str">
        <f t="shared" si="5"/>
        <v>Jul-25KCP Lombok Kediri</v>
      </c>
      <c r="E326" s="43">
        <v>6.8250715614999999E-2</v>
      </c>
      <c r="F326" s="15"/>
    </row>
    <row r="327" spans="1:6" x14ac:dyDescent="0.3">
      <c r="A327" s="23">
        <v>16182</v>
      </c>
      <c r="B327" s="2" t="s">
        <v>35</v>
      </c>
      <c r="C327" s="32" t="s">
        <v>63</v>
      </c>
      <c r="D327" s="2" t="str">
        <f t="shared" si="5"/>
        <v>Jul-25KCP Mataram Masbagik</v>
      </c>
      <c r="E327" s="43">
        <v>3.3305634454999997E-2</v>
      </c>
      <c r="F327" s="15"/>
    </row>
    <row r="328" spans="1:6" x14ac:dyDescent="0.3">
      <c r="A328" s="23">
        <v>16183</v>
      </c>
      <c r="B328" s="2" t="s">
        <v>36</v>
      </c>
      <c r="C328" s="32" t="s">
        <v>63</v>
      </c>
      <c r="D328" s="2" t="str">
        <f t="shared" si="5"/>
        <v>Jul-25KCP Lombok Sakra</v>
      </c>
      <c r="E328" s="43">
        <v>4.3656394070999992E-2</v>
      </c>
      <c r="F328" s="15"/>
    </row>
    <row r="329" spans="1:6" x14ac:dyDescent="0.3">
      <c r="A329" s="23">
        <v>16184</v>
      </c>
      <c r="B329" s="2" t="s">
        <v>37</v>
      </c>
      <c r="C329" s="32" t="s">
        <v>63</v>
      </c>
      <c r="D329" s="2" t="str">
        <f t="shared" si="5"/>
        <v>Jul-25KCP Lombok Terara</v>
      </c>
      <c r="E329" s="43">
        <v>4.7297154895999997E-2</v>
      </c>
      <c r="F329" s="15"/>
    </row>
    <row r="330" spans="1:6" x14ac:dyDescent="0.3">
      <c r="A330" s="23">
        <v>16185</v>
      </c>
      <c r="B330" s="2" t="s">
        <v>38</v>
      </c>
      <c r="C330" s="32" t="s">
        <v>63</v>
      </c>
      <c r="D330" s="2" t="str">
        <f t="shared" si="5"/>
        <v>Jul-25KCP Rembiga</v>
      </c>
      <c r="E330" s="43">
        <v>6.9393889572999995E-2</v>
      </c>
      <c r="F330" s="15"/>
    </row>
    <row r="331" spans="1:6" x14ac:dyDescent="0.3">
      <c r="A331" s="23">
        <v>16186</v>
      </c>
      <c r="B331" s="2" t="s">
        <v>39</v>
      </c>
      <c r="C331" s="32" t="s">
        <v>63</v>
      </c>
      <c r="D331" s="2" t="str">
        <f t="shared" si="5"/>
        <v>Jul-25KCP Renteng Praya</v>
      </c>
      <c r="E331" s="43">
        <v>7.5324554390000006E-2</v>
      </c>
      <c r="F331" s="15"/>
    </row>
    <row r="332" spans="1:6" x14ac:dyDescent="0.3">
      <c r="A332" s="23">
        <v>16191</v>
      </c>
      <c r="B332" s="2" t="s">
        <v>40</v>
      </c>
      <c r="C332" s="32" t="s">
        <v>63</v>
      </c>
      <c r="D332" s="2" t="str">
        <f t="shared" si="5"/>
        <v>Jul-25KCP Pringgabaya</v>
      </c>
      <c r="E332" s="43">
        <v>5.3916930933999997E-2</v>
      </c>
      <c r="F332" s="15"/>
    </row>
    <row r="333" spans="1:6" x14ac:dyDescent="0.3">
      <c r="A333" s="23">
        <v>16192</v>
      </c>
      <c r="B333" s="2" t="s">
        <v>41</v>
      </c>
      <c r="C333" s="32" t="s">
        <v>63</v>
      </c>
      <c r="D333" s="2" t="str">
        <f t="shared" si="5"/>
        <v>Jul-25KCP Taliwang</v>
      </c>
      <c r="E333" s="43">
        <v>0.16446735583800001</v>
      </c>
      <c r="F333" s="15"/>
    </row>
    <row r="334" spans="1:6" x14ac:dyDescent="0.3">
      <c r="A334" s="23">
        <v>16194</v>
      </c>
      <c r="B334" s="2" t="s">
        <v>42</v>
      </c>
      <c r="C334" s="32" t="s">
        <v>63</v>
      </c>
      <c r="D334" s="2" t="str">
        <f t="shared" si="5"/>
        <v>Jul-25KCP Lombok Sikur</v>
      </c>
      <c r="E334" s="43">
        <v>4.5555853223999999E-2</v>
      </c>
      <c r="F334" s="15"/>
    </row>
    <row r="335" spans="1:6" x14ac:dyDescent="0.3">
      <c r="A335" s="23">
        <v>16196</v>
      </c>
      <c r="B335" s="2" t="s">
        <v>43</v>
      </c>
      <c r="C335" s="32" t="s">
        <v>63</v>
      </c>
      <c r="D335" s="2" t="str">
        <f t="shared" si="5"/>
        <v>Jul-25KCP Labuhan Lombok</v>
      </c>
      <c r="E335" s="43">
        <v>4.6586527941000003E-2</v>
      </c>
      <c r="F335" s="15"/>
    </row>
    <row r="336" spans="1:6" x14ac:dyDescent="0.3">
      <c r="A336" s="23">
        <v>16198</v>
      </c>
      <c r="B336" s="2" t="s">
        <v>44</v>
      </c>
      <c r="C336" s="32" t="s">
        <v>63</v>
      </c>
      <c r="D336" s="2" t="str">
        <f t="shared" si="5"/>
        <v>Jul-25KCP Mataram Airlangga</v>
      </c>
      <c r="E336" s="43">
        <v>7.1407082538000002E-2</v>
      </c>
      <c r="F336" s="15"/>
    </row>
    <row r="337" spans="1:6" x14ac:dyDescent="0.3">
      <c r="A337" s="23">
        <v>16199</v>
      </c>
      <c r="B337" s="2" t="s">
        <v>45</v>
      </c>
      <c r="C337" s="32" t="s">
        <v>63</v>
      </c>
      <c r="D337" s="2" t="str">
        <f t="shared" si="5"/>
        <v>Jul-25KCP Mataram Pagutan</v>
      </c>
      <c r="E337" s="43">
        <v>8.7315361415000001E-2</v>
      </c>
      <c r="F337" s="15"/>
    </row>
    <row r="338" spans="1:6" x14ac:dyDescent="0.3">
      <c r="A338" s="23">
        <v>161</v>
      </c>
      <c r="B338" s="2" t="s">
        <v>49</v>
      </c>
      <c r="C338" s="32" t="s">
        <v>63</v>
      </c>
      <c r="D338" s="2" t="str">
        <f t="shared" si="5"/>
        <v>Jul-25Area Mataram</v>
      </c>
      <c r="E338" s="43">
        <v>11.777504564822001</v>
      </c>
      <c r="F338" s="15"/>
    </row>
    <row r="339" spans="1:6" x14ac:dyDescent="0.3">
      <c r="A339" s="23">
        <v>16100</v>
      </c>
      <c r="B339" s="2" t="s">
        <v>5</v>
      </c>
      <c r="C339" s="31" t="s">
        <v>58</v>
      </c>
      <c r="D339" s="2" t="str">
        <f t="shared" si="5"/>
        <v>Aug-25KC Mataram AA Gde Ngurah</v>
      </c>
      <c r="E339" s="43">
        <v>0.91129866884900002</v>
      </c>
      <c r="F339" s="15"/>
    </row>
    <row r="340" spans="1:6" x14ac:dyDescent="0.3">
      <c r="A340" s="23">
        <v>16101</v>
      </c>
      <c r="B340" s="2" t="s">
        <v>6</v>
      </c>
      <c r="C340" s="31" t="s">
        <v>58</v>
      </c>
      <c r="D340" s="2" t="str">
        <f t="shared" si="5"/>
        <v>Aug-25KCP Mataram Cakranegara</v>
      </c>
      <c r="E340" s="43">
        <v>0.71351274063899994</v>
      </c>
      <c r="F340" s="15"/>
    </row>
    <row r="341" spans="1:6" x14ac:dyDescent="0.3">
      <c r="A341" s="23">
        <v>16102</v>
      </c>
      <c r="B341" s="2" t="s">
        <v>7</v>
      </c>
      <c r="C341" s="31" t="s">
        <v>58</v>
      </c>
      <c r="D341" s="2" t="str">
        <f t="shared" si="5"/>
        <v>Aug-25KCP Sumbawa Besar</v>
      </c>
      <c r="E341" s="43">
        <v>0.192074222761</v>
      </c>
      <c r="F341" s="15"/>
    </row>
    <row r="342" spans="1:6" x14ac:dyDescent="0.3">
      <c r="A342" s="23">
        <v>16109</v>
      </c>
      <c r="B342" s="2" t="s">
        <v>8</v>
      </c>
      <c r="C342" s="31" t="s">
        <v>58</v>
      </c>
      <c r="D342" s="2" t="str">
        <f t="shared" si="5"/>
        <v>Aug-25KCP Bertais</v>
      </c>
      <c r="E342" s="43">
        <v>0.27926928720699995</v>
      </c>
      <c r="F342" s="15"/>
    </row>
    <row r="343" spans="1:6" x14ac:dyDescent="0.3">
      <c r="A343" s="23">
        <v>16110</v>
      </c>
      <c r="B343" s="2" t="s">
        <v>9</v>
      </c>
      <c r="C343" s="31" t="s">
        <v>58</v>
      </c>
      <c r="D343" s="2" t="str">
        <f t="shared" si="5"/>
        <v>Aug-25KCP Praya</v>
      </c>
      <c r="E343" s="43">
        <v>0.35200814679500003</v>
      </c>
      <c r="F343" s="15"/>
    </row>
    <row r="344" spans="1:6" x14ac:dyDescent="0.3">
      <c r="A344" s="23">
        <v>16111</v>
      </c>
      <c r="B344" s="2" t="s">
        <v>10</v>
      </c>
      <c r="C344" s="31" t="s">
        <v>58</v>
      </c>
      <c r="D344" s="2" t="str">
        <f t="shared" si="5"/>
        <v>Aug-25KCP Selong</v>
      </c>
      <c r="E344" s="43">
        <v>0.14338879576500002</v>
      </c>
      <c r="F344" s="15"/>
    </row>
    <row r="345" spans="1:6" x14ac:dyDescent="0.3">
      <c r="A345" s="23">
        <v>16113</v>
      </c>
      <c r="B345" s="2" t="s">
        <v>11</v>
      </c>
      <c r="C345" s="31" t="s">
        <v>58</v>
      </c>
      <c r="D345" s="2" t="str">
        <f t="shared" si="5"/>
        <v>Aug-25KCP Bima</v>
      </c>
      <c r="E345" s="43">
        <v>0.182032311808</v>
      </c>
      <c r="F345" s="15"/>
    </row>
    <row r="346" spans="1:6" x14ac:dyDescent="0.3">
      <c r="A346" s="23">
        <v>16114</v>
      </c>
      <c r="B346" s="2" t="s">
        <v>12</v>
      </c>
      <c r="C346" s="31" t="s">
        <v>58</v>
      </c>
      <c r="D346" s="2" t="str">
        <f t="shared" si="5"/>
        <v>Aug-25KCP Sumbawa Batu Hijau</v>
      </c>
      <c r="E346" s="43">
        <v>4.8859907935109996</v>
      </c>
      <c r="F346" s="15"/>
    </row>
    <row r="347" spans="1:6" x14ac:dyDescent="0.3">
      <c r="A347" s="23">
        <v>16115</v>
      </c>
      <c r="B347" s="2" t="s">
        <v>13</v>
      </c>
      <c r="C347" s="31" t="s">
        <v>58</v>
      </c>
      <c r="D347" s="2" t="str">
        <f t="shared" si="5"/>
        <v>Aug-25KCP Mataram Ampenan</v>
      </c>
      <c r="E347" s="43">
        <v>0.14962405685699998</v>
      </c>
      <c r="F347" s="15"/>
    </row>
    <row r="348" spans="1:6" x14ac:dyDescent="0.3">
      <c r="A348" s="23">
        <v>16117</v>
      </c>
      <c r="B348" s="2" t="s">
        <v>14</v>
      </c>
      <c r="C348" s="31" t="s">
        <v>58</v>
      </c>
      <c r="D348" s="2" t="str">
        <f t="shared" si="5"/>
        <v>Aug-25KCP Mataram Sriwijaya</v>
      </c>
      <c r="E348" s="43">
        <v>0.118047369629</v>
      </c>
      <c r="F348" s="15"/>
    </row>
    <row r="349" spans="1:6" x14ac:dyDescent="0.3">
      <c r="A349" s="23">
        <v>16120</v>
      </c>
      <c r="B349" s="2" t="s">
        <v>15</v>
      </c>
      <c r="C349" s="31" t="s">
        <v>58</v>
      </c>
      <c r="D349" s="2" t="str">
        <f t="shared" si="5"/>
        <v>Aug-25KCP Lombok Senggigi</v>
      </c>
      <c r="E349" s="43">
        <v>0.16877349754099999</v>
      </c>
      <c r="F349" s="15"/>
    </row>
    <row r="350" spans="1:6" x14ac:dyDescent="0.3">
      <c r="A350" s="23">
        <v>16121</v>
      </c>
      <c r="B350" s="2" t="s">
        <v>16</v>
      </c>
      <c r="C350" s="31" t="s">
        <v>58</v>
      </c>
      <c r="D350" s="2" t="str">
        <f t="shared" si="5"/>
        <v>Aug-25KCP Gili Trawangan</v>
      </c>
      <c r="E350" s="43">
        <v>0.22295988230699998</v>
      </c>
      <c r="F350" s="15"/>
    </row>
    <row r="351" spans="1:6" x14ac:dyDescent="0.3">
      <c r="A351" s="23">
        <v>16122</v>
      </c>
      <c r="B351" s="2" t="s">
        <v>17</v>
      </c>
      <c r="C351" s="31" t="s">
        <v>58</v>
      </c>
      <c r="D351" s="2" t="str">
        <f t="shared" si="5"/>
        <v>Aug-25KCP Universitas Mataram</v>
      </c>
      <c r="E351" s="43">
        <v>5.7186636111000007E-2</v>
      </c>
      <c r="F351" s="15"/>
    </row>
    <row r="352" spans="1:6" x14ac:dyDescent="0.3">
      <c r="A352" s="23">
        <v>16123</v>
      </c>
      <c r="B352" s="2" t="s">
        <v>18</v>
      </c>
      <c r="C352" s="31" t="s">
        <v>58</v>
      </c>
      <c r="D352" s="2" t="str">
        <f t="shared" si="5"/>
        <v>Aug-25KCP Sumbawa Maluk</v>
      </c>
      <c r="E352" s="43">
        <v>1.7893152143E-2</v>
      </c>
      <c r="F352" s="15"/>
    </row>
    <row r="353" spans="1:6" x14ac:dyDescent="0.3">
      <c r="A353" s="23">
        <v>16158</v>
      </c>
      <c r="B353" s="2" t="s">
        <v>19</v>
      </c>
      <c r="C353" s="31" t="s">
        <v>58</v>
      </c>
      <c r="D353" s="2" t="str">
        <f t="shared" si="5"/>
        <v>Aug-25KCP Bima Raba</v>
      </c>
      <c r="E353" s="43">
        <v>1.9804909817000001E-2</v>
      </c>
      <c r="F353" s="15"/>
    </row>
    <row r="354" spans="1:6" x14ac:dyDescent="0.3">
      <c r="A354" s="23">
        <v>16159</v>
      </c>
      <c r="B354" s="2" t="s">
        <v>20</v>
      </c>
      <c r="C354" s="31" t="s">
        <v>58</v>
      </c>
      <c r="D354" s="2" t="str">
        <f t="shared" si="5"/>
        <v>Aug-25KCP Bima Sila</v>
      </c>
      <c r="E354" s="43">
        <v>3.3405291204999993E-2</v>
      </c>
      <c r="F354" s="15"/>
    </row>
    <row r="355" spans="1:6" x14ac:dyDescent="0.3">
      <c r="A355" s="23">
        <v>16161</v>
      </c>
      <c r="B355" s="2" t="s">
        <v>21</v>
      </c>
      <c r="C355" s="31" t="s">
        <v>58</v>
      </c>
      <c r="D355" s="2" t="str">
        <f t="shared" si="5"/>
        <v>Aug-25KCP Praya Penujak</v>
      </c>
      <c r="E355" s="43">
        <v>5.7984366725999999E-2</v>
      </c>
      <c r="F355" s="15"/>
    </row>
    <row r="356" spans="1:6" x14ac:dyDescent="0.3">
      <c r="A356" s="23">
        <v>16162</v>
      </c>
      <c r="B356" s="2" t="s">
        <v>22</v>
      </c>
      <c r="C356" s="31" t="s">
        <v>58</v>
      </c>
      <c r="D356" s="2" t="str">
        <f t="shared" si="5"/>
        <v>Aug-25KCP Lombok Keruak</v>
      </c>
      <c r="E356" s="43">
        <v>4.4633247093999996E-2</v>
      </c>
      <c r="F356" s="15"/>
    </row>
    <row r="357" spans="1:6" x14ac:dyDescent="0.3">
      <c r="A357" s="23">
        <v>16163</v>
      </c>
      <c r="B357" s="2" t="s">
        <v>23</v>
      </c>
      <c r="C357" s="31" t="s">
        <v>58</v>
      </c>
      <c r="D357" s="2" t="str">
        <f t="shared" si="5"/>
        <v>Aug-25KCP Sumbawa Alas</v>
      </c>
      <c r="E357" s="43">
        <v>2.9502302476999996E-2</v>
      </c>
      <c r="F357" s="15"/>
    </row>
    <row r="358" spans="1:6" x14ac:dyDescent="0.3">
      <c r="A358" s="23">
        <v>16164</v>
      </c>
      <c r="B358" s="2" t="s">
        <v>24</v>
      </c>
      <c r="C358" s="31" t="s">
        <v>58</v>
      </c>
      <c r="D358" s="2" t="str">
        <f t="shared" si="5"/>
        <v>Aug-25KCP Bima Sape</v>
      </c>
      <c r="E358" s="43">
        <v>3.3729817980999992E-2</v>
      </c>
      <c r="F358" s="15"/>
    </row>
    <row r="359" spans="1:6" x14ac:dyDescent="0.3">
      <c r="A359" s="23">
        <v>16171</v>
      </c>
      <c r="B359" s="2" t="s">
        <v>25</v>
      </c>
      <c r="C359" s="31" t="s">
        <v>58</v>
      </c>
      <c r="D359" s="2" t="str">
        <f t="shared" si="5"/>
        <v>Aug-25KCP Tente</v>
      </c>
      <c r="E359" s="43">
        <v>3.2607996278999997E-2</v>
      </c>
      <c r="F359" s="15"/>
    </row>
    <row r="360" spans="1:6" x14ac:dyDescent="0.3">
      <c r="A360" s="23">
        <v>16172</v>
      </c>
      <c r="B360" s="2" t="s">
        <v>26</v>
      </c>
      <c r="C360" s="31" t="s">
        <v>58</v>
      </c>
      <c r="D360" s="2" t="str">
        <f t="shared" si="5"/>
        <v>Aug-25KCP Dompu</v>
      </c>
      <c r="E360" s="43">
        <v>0.10052093394400001</v>
      </c>
      <c r="F360" s="15"/>
    </row>
    <row r="361" spans="1:6" x14ac:dyDescent="0.3">
      <c r="A361" s="23">
        <v>16173</v>
      </c>
      <c r="B361" s="2" t="s">
        <v>27</v>
      </c>
      <c r="C361" s="31" t="s">
        <v>58</v>
      </c>
      <c r="D361" s="2" t="str">
        <f t="shared" si="5"/>
        <v>Aug-25KCP Lombok Gunung Sari</v>
      </c>
      <c r="E361" s="43">
        <v>5.8275860999000006E-2</v>
      </c>
      <c r="F361" s="15"/>
    </row>
    <row r="362" spans="1:6" x14ac:dyDescent="0.3">
      <c r="A362" s="23">
        <v>16175</v>
      </c>
      <c r="B362" s="2" t="s">
        <v>28</v>
      </c>
      <c r="C362" s="31" t="s">
        <v>58</v>
      </c>
      <c r="D362" s="2" t="str">
        <f t="shared" si="5"/>
        <v>Aug-25KCP Lombok Gerung</v>
      </c>
      <c r="E362" s="43">
        <v>7.8963505722000005E-2</v>
      </c>
      <c r="F362" s="15"/>
    </row>
    <row r="363" spans="1:6" x14ac:dyDescent="0.3">
      <c r="A363" s="23">
        <v>16176</v>
      </c>
      <c r="B363" s="2" t="s">
        <v>29</v>
      </c>
      <c r="C363" s="31" t="s">
        <v>58</v>
      </c>
      <c r="D363" s="2" t="str">
        <f t="shared" si="5"/>
        <v>Aug-25KCP Lombok Narmada</v>
      </c>
      <c r="E363" s="43">
        <v>5.9616054270999995E-2</v>
      </c>
      <c r="F363" s="15"/>
    </row>
    <row r="364" spans="1:6" x14ac:dyDescent="0.3">
      <c r="A364" s="23">
        <v>16177</v>
      </c>
      <c r="B364" s="2" t="s">
        <v>30</v>
      </c>
      <c r="C364" s="31" t="s">
        <v>58</v>
      </c>
      <c r="D364" s="2" t="str">
        <f t="shared" si="5"/>
        <v>Aug-25KCP Lombok Pemenang</v>
      </c>
      <c r="E364" s="43">
        <v>0.16541080583000001</v>
      </c>
      <c r="F364" s="15"/>
    </row>
    <row r="365" spans="1:6" x14ac:dyDescent="0.3">
      <c r="A365" s="23">
        <v>16178</v>
      </c>
      <c r="B365" s="2" t="s">
        <v>31</v>
      </c>
      <c r="C365" s="31" t="s">
        <v>58</v>
      </c>
      <c r="D365" s="2" t="str">
        <f t="shared" si="5"/>
        <v>Aug-25KCP Lombok Kopang</v>
      </c>
      <c r="E365" s="43">
        <v>8.8725920416000012E-2</v>
      </c>
      <c r="F365" s="15"/>
    </row>
    <row r="366" spans="1:6" x14ac:dyDescent="0.3">
      <c r="A366" s="23">
        <v>16179</v>
      </c>
      <c r="B366" s="2" t="s">
        <v>32</v>
      </c>
      <c r="C366" s="31" t="s">
        <v>58</v>
      </c>
      <c r="D366" s="2" t="str">
        <f t="shared" si="5"/>
        <v>Aug-25KCP Aikmel</v>
      </c>
      <c r="E366" s="43">
        <v>6.2788044526000009E-2</v>
      </c>
      <c r="F366" s="15"/>
    </row>
    <row r="367" spans="1:6" x14ac:dyDescent="0.3">
      <c r="A367" s="23">
        <v>16180</v>
      </c>
      <c r="B367" s="2" t="s">
        <v>33</v>
      </c>
      <c r="C367" s="31" t="s">
        <v>58</v>
      </c>
      <c r="D367" s="2" t="str">
        <f t="shared" si="5"/>
        <v>Aug-25KCP Mataram Tanjung</v>
      </c>
      <c r="E367" s="43">
        <v>6.3671788739000007E-2</v>
      </c>
      <c r="F367" s="15"/>
    </row>
    <row r="368" spans="1:6" x14ac:dyDescent="0.3">
      <c r="A368" s="23">
        <v>16181</v>
      </c>
      <c r="B368" s="2" t="s">
        <v>34</v>
      </c>
      <c r="C368" s="31" t="s">
        <v>58</v>
      </c>
      <c r="D368" s="2" t="str">
        <f t="shared" si="5"/>
        <v>Aug-25KCP Lombok Kediri</v>
      </c>
      <c r="E368" s="43">
        <v>6.2492729661000002E-2</v>
      </c>
      <c r="F368" s="15"/>
    </row>
    <row r="369" spans="1:6" x14ac:dyDescent="0.3">
      <c r="A369" s="23">
        <v>16182</v>
      </c>
      <c r="B369" s="2" t="s">
        <v>35</v>
      </c>
      <c r="C369" s="31" t="s">
        <v>58</v>
      </c>
      <c r="D369" s="2" t="str">
        <f t="shared" si="5"/>
        <v>Aug-25KCP Mataram Masbagik</v>
      </c>
      <c r="E369" s="43">
        <v>3.153497458E-2</v>
      </c>
      <c r="F369" s="15"/>
    </row>
    <row r="370" spans="1:6" x14ac:dyDescent="0.3">
      <c r="A370" s="23">
        <v>16183</v>
      </c>
      <c r="B370" s="2" t="s">
        <v>36</v>
      </c>
      <c r="C370" s="31" t="s">
        <v>58</v>
      </c>
      <c r="D370" s="2" t="str">
        <f t="shared" si="5"/>
        <v>Aug-25KCP Lombok Sakra</v>
      </c>
      <c r="E370" s="43">
        <v>4.5256351489999999E-2</v>
      </c>
      <c r="F370" s="15"/>
    </row>
    <row r="371" spans="1:6" x14ac:dyDescent="0.3">
      <c r="A371" s="23">
        <v>16184</v>
      </c>
      <c r="B371" s="2" t="s">
        <v>37</v>
      </c>
      <c r="C371" s="31" t="s">
        <v>58</v>
      </c>
      <c r="D371" s="2" t="str">
        <f t="shared" si="5"/>
        <v>Aug-25KCP Lombok Terara</v>
      </c>
      <c r="E371" s="43">
        <v>4.8001918878000004E-2</v>
      </c>
      <c r="F371" s="15"/>
    </row>
    <row r="372" spans="1:6" x14ac:dyDescent="0.3">
      <c r="A372" s="23">
        <v>16185</v>
      </c>
      <c r="B372" s="2" t="s">
        <v>38</v>
      </c>
      <c r="C372" s="31" t="s">
        <v>58</v>
      </c>
      <c r="D372" s="2" t="str">
        <f t="shared" si="5"/>
        <v>Aug-25KCP Rembiga</v>
      </c>
      <c r="E372" s="43">
        <v>6.9525784332999982E-2</v>
      </c>
      <c r="F372" s="15"/>
    </row>
    <row r="373" spans="1:6" x14ac:dyDescent="0.3">
      <c r="A373" s="23">
        <v>16186</v>
      </c>
      <c r="B373" s="2" t="s">
        <v>39</v>
      </c>
      <c r="C373" s="31" t="s">
        <v>58</v>
      </c>
      <c r="D373" s="2" t="str">
        <f t="shared" si="5"/>
        <v>Aug-25KCP Renteng Praya</v>
      </c>
      <c r="E373" s="43">
        <v>8.4011481286E-2</v>
      </c>
      <c r="F373" s="15"/>
    </row>
    <row r="374" spans="1:6" x14ac:dyDescent="0.3">
      <c r="A374" s="23">
        <v>16191</v>
      </c>
      <c r="B374" s="2" t="s">
        <v>40</v>
      </c>
      <c r="C374" s="31" t="s">
        <v>58</v>
      </c>
      <c r="D374" s="2" t="str">
        <f t="shared" si="5"/>
        <v>Aug-25KCP Pringgabaya</v>
      </c>
      <c r="E374" s="43">
        <v>5.4409910073000001E-2</v>
      </c>
      <c r="F374" s="15"/>
    </row>
    <row r="375" spans="1:6" x14ac:dyDescent="0.3">
      <c r="A375" s="23">
        <v>16192</v>
      </c>
      <c r="B375" s="2" t="s">
        <v>41</v>
      </c>
      <c r="C375" s="31" t="s">
        <v>58</v>
      </c>
      <c r="D375" s="2" t="str">
        <f t="shared" si="5"/>
        <v>Aug-25KCP Taliwang</v>
      </c>
      <c r="E375" s="43">
        <v>0.17494656197400002</v>
      </c>
      <c r="F375" s="15"/>
    </row>
    <row r="376" spans="1:6" x14ac:dyDescent="0.3">
      <c r="A376" s="23">
        <v>16194</v>
      </c>
      <c r="B376" s="2" t="s">
        <v>42</v>
      </c>
      <c r="C376" s="31" t="s">
        <v>58</v>
      </c>
      <c r="D376" s="2" t="str">
        <f t="shared" si="5"/>
        <v>Aug-25KCP Lombok Sikur</v>
      </c>
      <c r="E376" s="43">
        <v>4.8395697981999997E-2</v>
      </c>
      <c r="F376" s="15"/>
    </row>
    <row r="377" spans="1:6" x14ac:dyDescent="0.3">
      <c r="A377" s="23">
        <v>16196</v>
      </c>
      <c r="B377" s="2" t="s">
        <v>43</v>
      </c>
      <c r="C377" s="31" t="s">
        <v>58</v>
      </c>
      <c r="D377" s="2" t="str">
        <f t="shared" si="5"/>
        <v>Aug-25KCP Labuhan Lombok</v>
      </c>
      <c r="E377" s="43">
        <v>4.5197091366000003E-2</v>
      </c>
      <c r="F377" s="15"/>
    </row>
    <row r="378" spans="1:6" x14ac:dyDescent="0.3">
      <c r="A378" s="23">
        <v>16198</v>
      </c>
      <c r="B378" s="2" t="s">
        <v>44</v>
      </c>
      <c r="C378" s="31" t="s">
        <v>58</v>
      </c>
      <c r="D378" s="2" t="str">
        <f t="shared" si="5"/>
        <v>Aug-25KCP Mataram Airlangga</v>
      </c>
      <c r="E378" s="43">
        <v>7.1859141217000003E-2</v>
      </c>
      <c r="F378" s="15"/>
    </row>
    <row r="379" spans="1:6" x14ac:dyDescent="0.3">
      <c r="A379" s="23">
        <v>16199</v>
      </c>
      <c r="B379" s="2" t="s">
        <v>45</v>
      </c>
      <c r="C379" s="31" t="s">
        <v>58</v>
      </c>
      <c r="D379" s="2" t="str">
        <f t="shared" si="5"/>
        <v>Aug-25KCP Mataram Pagutan</v>
      </c>
      <c r="E379" s="43">
        <v>8.8878779729999996E-2</v>
      </c>
      <c r="F379" s="15"/>
    </row>
    <row r="380" spans="1:6" x14ac:dyDescent="0.3">
      <c r="A380" s="23">
        <v>161</v>
      </c>
      <c r="B380" s="2" t="s">
        <v>49</v>
      </c>
      <c r="C380" s="31" t="s">
        <v>58</v>
      </c>
      <c r="D380" s="2" t="str">
        <f t="shared" si="5"/>
        <v>Aug-25Area Mataram</v>
      </c>
      <c r="E380" s="43">
        <v>10.148210830518996</v>
      </c>
      <c r="F380" s="15"/>
    </row>
    <row r="381" spans="1:6" x14ac:dyDescent="0.3">
      <c r="A381" s="23">
        <v>16100</v>
      </c>
      <c r="B381" s="2" t="s">
        <v>5</v>
      </c>
      <c r="C381" s="31" t="s">
        <v>69</v>
      </c>
      <c r="D381" s="2" t="str">
        <f t="shared" si="5"/>
        <v>Sep-25KC Mataram AA Gde Ngurah</v>
      </c>
      <c r="E381" s="43">
        <v>0.90900774256099992</v>
      </c>
      <c r="F381" s="15"/>
    </row>
    <row r="382" spans="1:6" x14ac:dyDescent="0.3">
      <c r="A382" s="23">
        <v>16101</v>
      </c>
      <c r="B382" s="2" t="s">
        <v>6</v>
      </c>
      <c r="C382" s="31" t="s">
        <v>69</v>
      </c>
      <c r="D382" s="2" t="str">
        <f t="shared" si="5"/>
        <v>Sep-25KCP Mataram Cakranegara</v>
      </c>
      <c r="E382" s="43">
        <v>0.70194681614400001</v>
      </c>
      <c r="F382" s="15"/>
    </row>
    <row r="383" spans="1:6" x14ac:dyDescent="0.3">
      <c r="A383" s="23">
        <v>16102</v>
      </c>
      <c r="B383" s="2" t="s">
        <v>7</v>
      </c>
      <c r="C383" s="31" t="s">
        <v>69</v>
      </c>
      <c r="D383" s="2" t="str">
        <f t="shared" si="5"/>
        <v>Sep-25KCP Sumbawa Besar</v>
      </c>
      <c r="E383" s="43">
        <v>0.19198819170599998</v>
      </c>
      <c r="F383" s="15"/>
    </row>
    <row r="384" spans="1:6" x14ac:dyDescent="0.3">
      <c r="A384" s="23">
        <v>16109</v>
      </c>
      <c r="B384" s="2" t="s">
        <v>8</v>
      </c>
      <c r="C384" s="31" t="s">
        <v>69</v>
      </c>
      <c r="D384" s="2" t="str">
        <f t="shared" si="5"/>
        <v>Sep-25KCP Bertais</v>
      </c>
      <c r="E384" s="43">
        <v>0.29086229354900001</v>
      </c>
      <c r="F384" s="15"/>
    </row>
    <row r="385" spans="1:6" x14ac:dyDescent="0.3">
      <c r="A385" s="23">
        <v>16110</v>
      </c>
      <c r="B385" s="2" t="s">
        <v>9</v>
      </c>
      <c r="C385" s="31" t="s">
        <v>69</v>
      </c>
      <c r="D385" s="2" t="str">
        <f t="shared" si="5"/>
        <v>Sep-25KCP Praya</v>
      </c>
      <c r="E385" s="43">
        <v>0.35604573344600005</v>
      </c>
      <c r="F385" s="15"/>
    </row>
    <row r="386" spans="1:6" x14ac:dyDescent="0.3">
      <c r="A386" s="23">
        <v>16111</v>
      </c>
      <c r="B386" s="2" t="s">
        <v>10</v>
      </c>
      <c r="C386" s="31" t="s">
        <v>69</v>
      </c>
      <c r="D386" s="2" t="str">
        <f t="shared" si="5"/>
        <v>Sep-25KCP Selong</v>
      </c>
      <c r="E386" s="43">
        <v>0.14914653790299998</v>
      </c>
      <c r="F386" s="15"/>
    </row>
    <row r="387" spans="1:6" x14ac:dyDescent="0.3">
      <c r="A387" s="23">
        <v>16113</v>
      </c>
      <c r="B387" s="2" t="s">
        <v>11</v>
      </c>
      <c r="C387" s="31" t="s">
        <v>69</v>
      </c>
      <c r="D387" s="2" t="str">
        <f t="shared" ref="D387:D450" si="6">C387&amp;B387</f>
        <v>Sep-25KCP Bima</v>
      </c>
      <c r="E387" s="43">
        <v>0.18589740412200001</v>
      </c>
      <c r="F387" s="15"/>
    </row>
    <row r="388" spans="1:6" x14ac:dyDescent="0.3">
      <c r="A388" s="23">
        <v>16114</v>
      </c>
      <c r="B388" s="2" t="s">
        <v>12</v>
      </c>
      <c r="C388" s="31" t="s">
        <v>69</v>
      </c>
      <c r="D388" s="2" t="str">
        <f t="shared" si="6"/>
        <v>Sep-25KCP Sumbawa Batu Hijau</v>
      </c>
      <c r="E388" s="43">
        <v>3.4047475961739999</v>
      </c>
      <c r="F388" s="15"/>
    </row>
    <row r="389" spans="1:6" x14ac:dyDescent="0.3">
      <c r="A389" s="23">
        <v>16115</v>
      </c>
      <c r="B389" s="2" t="s">
        <v>13</v>
      </c>
      <c r="C389" s="31" t="s">
        <v>69</v>
      </c>
      <c r="D389" s="2" t="str">
        <f t="shared" si="6"/>
        <v>Sep-25KCP Mataram Ampenan</v>
      </c>
      <c r="E389" s="43">
        <v>0.154038980055</v>
      </c>
      <c r="F389" s="15"/>
    </row>
    <row r="390" spans="1:6" x14ac:dyDescent="0.3">
      <c r="A390" s="23">
        <v>16117</v>
      </c>
      <c r="B390" s="2" t="s">
        <v>14</v>
      </c>
      <c r="C390" s="31" t="s">
        <v>69</v>
      </c>
      <c r="D390" s="2" t="str">
        <f t="shared" si="6"/>
        <v>Sep-25KCP Mataram Sriwijaya</v>
      </c>
      <c r="E390" s="43">
        <v>0.121368397701</v>
      </c>
      <c r="F390" s="15"/>
    </row>
    <row r="391" spans="1:6" x14ac:dyDescent="0.3">
      <c r="A391" s="23">
        <v>16120</v>
      </c>
      <c r="B391" s="2" t="s">
        <v>15</v>
      </c>
      <c r="C391" s="31" t="s">
        <v>69</v>
      </c>
      <c r="D391" s="2" t="str">
        <f t="shared" si="6"/>
        <v>Sep-25KCP Lombok Senggigi</v>
      </c>
      <c r="E391" s="43">
        <v>0.18220669261199998</v>
      </c>
      <c r="F391" s="15"/>
    </row>
    <row r="392" spans="1:6" x14ac:dyDescent="0.3">
      <c r="A392" s="23">
        <v>16121</v>
      </c>
      <c r="B392" s="2" t="s">
        <v>16</v>
      </c>
      <c r="C392" s="31" t="s">
        <v>69</v>
      </c>
      <c r="D392" s="2" t="str">
        <f t="shared" si="6"/>
        <v>Sep-25KCP Gili Trawangan</v>
      </c>
      <c r="E392" s="43">
        <v>0.23188924685100001</v>
      </c>
      <c r="F392" s="15"/>
    </row>
    <row r="393" spans="1:6" x14ac:dyDescent="0.3">
      <c r="A393" s="23">
        <v>16122</v>
      </c>
      <c r="B393" s="2" t="s">
        <v>17</v>
      </c>
      <c r="C393" s="31" t="s">
        <v>69</v>
      </c>
      <c r="D393" s="2" t="str">
        <f t="shared" si="6"/>
        <v>Sep-25KCP Universitas Mataram</v>
      </c>
      <c r="E393" s="43">
        <v>5.4986052492000011E-2</v>
      </c>
      <c r="F393" s="15"/>
    </row>
    <row r="394" spans="1:6" x14ac:dyDescent="0.3">
      <c r="A394" s="23">
        <v>16123</v>
      </c>
      <c r="B394" s="2" t="s">
        <v>18</v>
      </c>
      <c r="C394" s="31" t="s">
        <v>69</v>
      </c>
      <c r="D394" s="2" t="str">
        <f t="shared" si="6"/>
        <v>Sep-25KCP Sumbawa Maluk</v>
      </c>
      <c r="E394" s="43">
        <v>1.8781217585999998E-2</v>
      </c>
      <c r="F394" s="15"/>
    </row>
    <row r="395" spans="1:6" x14ac:dyDescent="0.3">
      <c r="A395" s="23">
        <v>16158</v>
      </c>
      <c r="B395" s="2" t="s">
        <v>19</v>
      </c>
      <c r="C395" s="31" t="s">
        <v>69</v>
      </c>
      <c r="D395" s="2" t="str">
        <f t="shared" si="6"/>
        <v>Sep-25KCP Bima Raba</v>
      </c>
      <c r="E395" s="43">
        <v>2.0744579503000005E-2</v>
      </c>
      <c r="F395" s="15"/>
    </row>
    <row r="396" spans="1:6" x14ac:dyDescent="0.3">
      <c r="A396" s="23">
        <v>16159</v>
      </c>
      <c r="B396" s="2" t="s">
        <v>20</v>
      </c>
      <c r="C396" s="31" t="s">
        <v>69</v>
      </c>
      <c r="D396" s="2" t="str">
        <f t="shared" si="6"/>
        <v>Sep-25KCP Bima Sila</v>
      </c>
      <c r="E396" s="43">
        <v>3.4122848863000002E-2</v>
      </c>
      <c r="F396" s="15"/>
    </row>
    <row r="397" spans="1:6" x14ac:dyDescent="0.3">
      <c r="A397" s="23">
        <v>16161</v>
      </c>
      <c r="B397" s="2" t="s">
        <v>21</v>
      </c>
      <c r="C397" s="31" t="s">
        <v>69</v>
      </c>
      <c r="D397" s="2" t="str">
        <f t="shared" si="6"/>
        <v>Sep-25KCP Praya Penujak</v>
      </c>
      <c r="E397" s="43">
        <v>6.4120556499999995E-2</v>
      </c>
      <c r="F397" s="15"/>
    </row>
    <row r="398" spans="1:6" x14ac:dyDescent="0.3">
      <c r="A398" s="23">
        <v>16162</v>
      </c>
      <c r="B398" s="2" t="s">
        <v>22</v>
      </c>
      <c r="C398" s="31" t="s">
        <v>69</v>
      </c>
      <c r="D398" s="2" t="str">
        <f t="shared" si="6"/>
        <v>Sep-25KCP Lombok Keruak</v>
      </c>
      <c r="E398" s="43">
        <v>4.8230946195999998E-2</v>
      </c>
      <c r="F398" s="15"/>
    </row>
    <row r="399" spans="1:6" x14ac:dyDescent="0.3">
      <c r="A399" s="23">
        <v>16163</v>
      </c>
      <c r="B399" s="2" t="s">
        <v>23</v>
      </c>
      <c r="C399" s="31" t="s">
        <v>69</v>
      </c>
      <c r="D399" s="2" t="str">
        <f t="shared" si="6"/>
        <v>Sep-25KCP Sumbawa Alas</v>
      </c>
      <c r="E399" s="43">
        <v>3.0254585382000002E-2</v>
      </c>
      <c r="F399" s="15"/>
    </row>
    <row r="400" spans="1:6" x14ac:dyDescent="0.3">
      <c r="A400" s="23">
        <v>16164</v>
      </c>
      <c r="B400" s="2" t="s">
        <v>24</v>
      </c>
      <c r="C400" s="31" t="s">
        <v>69</v>
      </c>
      <c r="D400" s="2" t="str">
        <f t="shared" si="6"/>
        <v>Sep-25KCP Bima Sape</v>
      </c>
      <c r="E400" s="43">
        <v>3.5353184284E-2</v>
      </c>
      <c r="F400" s="15"/>
    </row>
    <row r="401" spans="1:6" x14ac:dyDescent="0.3">
      <c r="A401" s="23">
        <v>16171</v>
      </c>
      <c r="B401" s="2" t="s">
        <v>25</v>
      </c>
      <c r="C401" s="31" t="s">
        <v>69</v>
      </c>
      <c r="D401" s="2" t="str">
        <f t="shared" si="6"/>
        <v>Sep-25KCP Tente</v>
      </c>
      <c r="E401" s="43">
        <v>3.4126519213000001E-2</v>
      </c>
      <c r="F401" s="15"/>
    </row>
    <row r="402" spans="1:6" x14ac:dyDescent="0.3">
      <c r="A402" s="23">
        <v>16172</v>
      </c>
      <c r="B402" s="2" t="s">
        <v>26</v>
      </c>
      <c r="C402" s="31" t="s">
        <v>69</v>
      </c>
      <c r="D402" s="2" t="str">
        <f t="shared" si="6"/>
        <v>Sep-25KCP Dompu</v>
      </c>
      <c r="E402" s="43">
        <v>0.11260547779999999</v>
      </c>
      <c r="F402" s="15"/>
    </row>
    <row r="403" spans="1:6" x14ac:dyDescent="0.3">
      <c r="A403" s="23">
        <v>16173</v>
      </c>
      <c r="B403" s="2" t="s">
        <v>27</v>
      </c>
      <c r="C403" s="31" t="s">
        <v>69</v>
      </c>
      <c r="D403" s="2" t="str">
        <f t="shared" si="6"/>
        <v>Sep-25KCP Lombok Gunung Sari</v>
      </c>
      <c r="E403" s="43">
        <v>5.8236326951999998E-2</v>
      </c>
      <c r="F403" s="15"/>
    </row>
    <row r="404" spans="1:6" x14ac:dyDescent="0.3">
      <c r="A404" s="23">
        <v>16175</v>
      </c>
      <c r="B404" s="2" t="s">
        <v>28</v>
      </c>
      <c r="C404" s="31" t="s">
        <v>69</v>
      </c>
      <c r="D404" s="2" t="str">
        <f t="shared" si="6"/>
        <v>Sep-25KCP Lombok Gerung</v>
      </c>
      <c r="E404" s="43">
        <v>8.1916986745999995E-2</v>
      </c>
      <c r="F404" s="15"/>
    </row>
    <row r="405" spans="1:6" x14ac:dyDescent="0.3">
      <c r="A405" s="23">
        <v>16176</v>
      </c>
      <c r="B405" s="2" t="s">
        <v>29</v>
      </c>
      <c r="C405" s="31" t="s">
        <v>69</v>
      </c>
      <c r="D405" s="2" t="str">
        <f t="shared" si="6"/>
        <v>Sep-25KCP Lombok Narmada</v>
      </c>
      <c r="E405" s="43">
        <v>6.3449392082000011E-2</v>
      </c>
      <c r="F405" s="15"/>
    </row>
    <row r="406" spans="1:6" x14ac:dyDescent="0.3">
      <c r="A406" s="23">
        <v>16177</v>
      </c>
      <c r="B406" s="2" t="s">
        <v>30</v>
      </c>
      <c r="C406" s="31" t="s">
        <v>69</v>
      </c>
      <c r="D406" s="2" t="str">
        <f t="shared" si="6"/>
        <v>Sep-25KCP Lombok Pemenang</v>
      </c>
      <c r="E406" s="43">
        <v>0.17248094471700004</v>
      </c>
      <c r="F406" s="15"/>
    </row>
    <row r="407" spans="1:6" x14ac:dyDescent="0.3">
      <c r="A407" s="23">
        <v>16178</v>
      </c>
      <c r="B407" s="2" t="s">
        <v>31</v>
      </c>
      <c r="C407" s="31" t="s">
        <v>69</v>
      </c>
      <c r="D407" s="2" t="str">
        <f t="shared" si="6"/>
        <v>Sep-25KCP Lombok Kopang</v>
      </c>
      <c r="E407" s="43">
        <v>9.2413789859999998E-2</v>
      </c>
      <c r="F407" s="15"/>
    </row>
    <row r="408" spans="1:6" x14ac:dyDescent="0.3">
      <c r="A408" s="23">
        <v>16179</v>
      </c>
      <c r="B408" s="2" t="s">
        <v>32</v>
      </c>
      <c r="C408" s="31" t="s">
        <v>69</v>
      </c>
      <c r="D408" s="2" t="str">
        <f t="shared" si="6"/>
        <v>Sep-25KCP Aikmel</v>
      </c>
      <c r="E408" s="43">
        <v>6.6832900658000002E-2</v>
      </c>
      <c r="F408" s="15"/>
    </row>
    <row r="409" spans="1:6" x14ac:dyDescent="0.3">
      <c r="A409" s="23">
        <v>16180</v>
      </c>
      <c r="B409" s="2" t="s">
        <v>33</v>
      </c>
      <c r="C409" s="31" t="s">
        <v>69</v>
      </c>
      <c r="D409" s="2" t="str">
        <f t="shared" si="6"/>
        <v>Sep-25KCP Mataram Tanjung</v>
      </c>
      <c r="E409" s="43">
        <v>6.4755294465999994E-2</v>
      </c>
      <c r="F409" s="15"/>
    </row>
    <row r="410" spans="1:6" x14ac:dyDescent="0.3">
      <c r="A410" s="23">
        <v>16181</v>
      </c>
      <c r="B410" s="2" t="s">
        <v>34</v>
      </c>
      <c r="C410" s="31" t="s">
        <v>69</v>
      </c>
      <c r="D410" s="2" t="str">
        <f t="shared" si="6"/>
        <v>Sep-25KCP Lombok Kediri</v>
      </c>
      <c r="E410" s="43">
        <v>6.4160599117000006E-2</v>
      </c>
      <c r="F410" s="15"/>
    </row>
    <row r="411" spans="1:6" x14ac:dyDescent="0.3">
      <c r="A411" s="23">
        <v>16182</v>
      </c>
      <c r="B411" s="2" t="s">
        <v>35</v>
      </c>
      <c r="C411" s="31" t="s">
        <v>69</v>
      </c>
      <c r="D411" s="2" t="str">
        <f t="shared" si="6"/>
        <v>Sep-25KCP Mataram Masbagik</v>
      </c>
      <c r="E411" s="43">
        <v>3.2841675766999999E-2</v>
      </c>
      <c r="F411" s="15"/>
    </row>
    <row r="412" spans="1:6" x14ac:dyDescent="0.3">
      <c r="A412" s="23">
        <v>16183</v>
      </c>
      <c r="B412" s="2" t="s">
        <v>36</v>
      </c>
      <c r="C412" s="31" t="s">
        <v>69</v>
      </c>
      <c r="D412" s="2" t="str">
        <f t="shared" si="6"/>
        <v>Sep-25KCP Lombok Sakra</v>
      </c>
      <c r="E412" s="43">
        <v>4.6197896820000008E-2</v>
      </c>
      <c r="F412" s="15"/>
    </row>
    <row r="413" spans="1:6" x14ac:dyDescent="0.3">
      <c r="A413" s="23">
        <v>16184</v>
      </c>
      <c r="B413" s="2" t="s">
        <v>37</v>
      </c>
      <c r="C413" s="31" t="s">
        <v>69</v>
      </c>
      <c r="D413" s="2" t="str">
        <f t="shared" si="6"/>
        <v>Sep-25KCP Lombok Terara</v>
      </c>
      <c r="E413" s="43">
        <v>5.0190814980000005E-2</v>
      </c>
      <c r="F413" s="15"/>
    </row>
    <row r="414" spans="1:6" x14ac:dyDescent="0.3">
      <c r="A414" s="23">
        <v>16185</v>
      </c>
      <c r="B414" s="2" t="s">
        <v>38</v>
      </c>
      <c r="C414" s="31" t="s">
        <v>69</v>
      </c>
      <c r="D414" s="2" t="str">
        <f t="shared" si="6"/>
        <v>Sep-25KCP Rembiga</v>
      </c>
      <c r="E414" s="43">
        <v>7.3778796261999985E-2</v>
      </c>
      <c r="F414" s="15"/>
    </row>
    <row r="415" spans="1:6" x14ac:dyDescent="0.3">
      <c r="A415" s="23">
        <v>16186</v>
      </c>
      <c r="B415" s="2" t="s">
        <v>39</v>
      </c>
      <c r="C415" s="31" t="s">
        <v>69</v>
      </c>
      <c r="D415" s="2" t="str">
        <f t="shared" si="6"/>
        <v>Sep-25KCP Renteng Praya</v>
      </c>
      <c r="E415" s="43">
        <v>9.5206316190000001E-2</v>
      </c>
      <c r="F415" s="15"/>
    </row>
    <row r="416" spans="1:6" x14ac:dyDescent="0.3">
      <c r="A416" s="23">
        <v>16191</v>
      </c>
      <c r="B416" s="2" t="s">
        <v>40</v>
      </c>
      <c r="C416" s="31" t="s">
        <v>69</v>
      </c>
      <c r="D416" s="2" t="str">
        <f t="shared" si="6"/>
        <v>Sep-25KCP Pringgabaya</v>
      </c>
      <c r="E416" s="43">
        <v>5.6543749636E-2</v>
      </c>
      <c r="F416" s="15"/>
    </row>
    <row r="417" spans="1:6" x14ac:dyDescent="0.3">
      <c r="A417" s="23">
        <v>16192</v>
      </c>
      <c r="B417" s="2" t="s">
        <v>41</v>
      </c>
      <c r="C417" s="31" t="s">
        <v>69</v>
      </c>
      <c r="D417" s="2" t="str">
        <f t="shared" si="6"/>
        <v>Sep-25KCP Taliwang</v>
      </c>
      <c r="E417" s="43">
        <v>0.186966045719</v>
      </c>
      <c r="F417" s="15"/>
    </row>
    <row r="418" spans="1:6" x14ac:dyDescent="0.3">
      <c r="A418" s="23">
        <v>16194</v>
      </c>
      <c r="B418" s="2" t="s">
        <v>42</v>
      </c>
      <c r="C418" s="31" t="s">
        <v>69</v>
      </c>
      <c r="D418" s="2" t="str">
        <f t="shared" si="6"/>
        <v>Sep-25KCP Lombok Sikur</v>
      </c>
      <c r="E418" s="43">
        <v>6.3115238444000007E-2</v>
      </c>
      <c r="F418" s="15"/>
    </row>
    <row r="419" spans="1:6" x14ac:dyDescent="0.3">
      <c r="A419" s="23">
        <v>16196</v>
      </c>
      <c r="B419" s="2" t="s">
        <v>43</v>
      </c>
      <c r="C419" s="31" t="s">
        <v>69</v>
      </c>
      <c r="D419" s="2" t="str">
        <f t="shared" si="6"/>
        <v>Sep-25KCP Labuhan Lombok</v>
      </c>
      <c r="E419" s="43">
        <v>4.6320949088000003E-2</v>
      </c>
      <c r="F419" s="15"/>
    </row>
    <row r="420" spans="1:6" x14ac:dyDescent="0.3">
      <c r="A420" s="23">
        <v>16198</v>
      </c>
      <c r="B420" s="2" t="s">
        <v>44</v>
      </c>
      <c r="C420" s="31" t="s">
        <v>69</v>
      </c>
      <c r="D420" s="2" t="str">
        <f t="shared" si="6"/>
        <v>Sep-25KCP Mataram Airlangga</v>
      </c>
      <c r="E420" s="43">
        <v>7.2697421800999987E-2</v>
      </c>
      <c r="F420" s="15"/>
    </row>
    <row r="421" spans="1:6" x14ac:dyDescent="0.3">
      <c r="A421" s="23">
        <v>16199</v>
      </c>
      <c r="B421" s="2" t="s">
        <v>45</v>
      </c>
      <c r="C421" s="31" t="s">
        <v>69</v>
      </c>
      <c r="D421" s="2" t="str">
        <f t="shared" si="6"/>
        <v>Sep-25KCP Mataram Pagutan</v>
      </c>
      <c r="E421" s="43">
        <v>8.9569878073999992E-2</v>
      </c>
      <c r="F421" s="15"/>
    </row>
    <row r="422" spans="1:6" x14ac:dyDescent="0.3">
      <c r="A422" s="23">
        <v>161</v>
      </c>
      <c r="B422" s="2" t="s">
        <v>49</v>
      </c>
      <c r="C422" s="31" t="s">
        <v>69</v>
      </c>
      <c r="D422" s="2" t="str">
        <f t="shared" si="6"/>
        <v>Sep-25Area Mataram</v>
      </c>
      <c r="E422" s="43">
        <v>8.8101466180220012</v>
      </c>
      <c r="F422" s="15"/>
    </row>
    <row r="423" spans="1:6" x14ac:dyDescent="0.3">
      <c r="A423" s="23">
        <v>16100</v>
      </c>
      <c r="B423" s="2" t="s">
        <v>5</v>
      </c>
      <c r="C423" s="31" t="s">
        <v>68</v>
      </c>
      <c r="D423" s="2" t="str">
        <f t="shared" si="6"/>
        <v>Okt-25KC Mataram AA Gde Ngurah</v>
      </c>
      <c r="E423" s="43">
        <v>0.92558080019902911</v>
      </c>
      <c r="F423" s="15"/>
    </row>
    <row r="424" spans="1:6" x14ac:dyDescent="0.3">
      <c r="A424" s="23">
        <v>16101</v>
      </c>
      <c r="B424" s="2" t="s">
        <v>6</v>
      </c>
      <c r="C424" s="31" t="s">
        <v>68</v>
      </c>
      <c r="D424" s="2" t="str">
        <f t="shared" si="6"/>
        <v>Okt-25KCP Mataram Cakranegara</v>
      </c>
      <c r="E424" s="43">
        <v>0.74371897057246095</v>
      </c>
      <c r="F424" s="15"/>
    </row>
    <row r="425" spans="1:6" x14ac:dyDescent="0.3">
      <c r="A425" s="23">
        <v>16102</v>
      </c>
      <c r="B425" s="2" t="s">
        <v>7</v>
      </c>
      <c r="C425" s="31" t="s">
        <v>68</v>
      </c>
      <c r="D425" s="2" t="str">
        <f t="shared" si="6"/>
        <v>Okt-25KCP Sumbawa Besar</v>
      </c>
      <c r="E425" s="43">
        <v>0.18541103079327148</v>
      </c>
      <c r="F425" s="15"/>
    </row>
    <row r="426" spans="1:6" x14ac:dyDescent="0.3">
      <c r="A426" s="23">
        <v>16109</v>
      </c>
      <c r="B426" s="2" t="s">
        <v>8</v>
      </c>
      <c r="C426" s="31" t="s">
        <v>68</v>
      </c>
      <c r="D426" s="2" t="str">
        <f t="shared" si="6"/>
        <v>Okt-25KCP Bertais</v>
      </c>
      <c r="E426" s="43">
        <v>0.27118439311897724</v>
      </c>
      <c r="F426" s="15"/>
    </row>
    <row r="427" spans="1:6" x14ac:dyDescent="0.3">
      <c r="A427" s="23">
        <v>16110</v>
      </c>
      <c r="B427" s="2" t="s">
        <v>9</v>
      </c>
      <c r="C427" s="31" t="s">
        <v>68</v>
      </c>
      <c r="D427" s="2" t="str">
        <f t="shared" si="6"/>
        <v>Okt-25KCP Praya</v>
      </c>
      <c r="E427" s="43">
        <v>0.4073206977525089</v>
      </c>
      <c r="F427" s="15"/>
    </row>
    <row r="428" spans="1:6" x14ac:dyDescent="0.3">
      <c r="A428" s="23">
        <v>16111</v>
      </c>
      <c r="B428" s="2" t="s">
        <v>10</v>
      </c>
      <c r="C428" s="31" t="s">
        <v>68</v>
      </c>
      <c r="D428" s="2" t="str">
        <f t="shared" si="6"/>
        <v>Okt-25KCP Selong</v>
      </c>
      <c r="E428" s="43">
        <v>0.15707700626253093</v>
      </c>
      <c r="F428" s="15"/>
    </row>
    <row r="429" spans="1:6" x14ac:dyDescent="0.3">
      <c r="A429" s="23">
        <v>16113</v>
      </c>
      <c r="B429" s="2" t="s">
        <v>11</v>
      </c>
      <c r="C429" s="31" t="s">
        <v>68</v>
      </c>
      <c r="D429" s="2" t="str">
        <f t="shared" si="6"/>
        <v>Okt-25KCP Bima</v>
      </c>
      <c r="E429" s="43">
        <v>0.20031588889132115</v>
      </c>
      <c r="F429" s="15"/>
    </row>
    <row r="430" spans="1:6" x14ac:dyDescent="0.3">
      <c r="A430" s="23">
        <v>16114</v>
      </c>
      <c r="B430" s="2" t="s">
        <v>12</v>
      </c>
      <c r="C430" s="31" t="s">
        <v>68</v>
      </c>
      <c r="D430" s="2" t="str">
        <f t="shared" si="6"/>
        <v>Okt-25KCP Sumbawa Batu Hijau</v>
      </c>
      <c r="E430" s="43">
        <v>1.9260232603571026</v>
      </c>
      <c r="F430" s="15"/>
    </row>
    <row r="431" spans="1:6" x14ac:dyDescent="0.3">
      <c r="A431" s="23">
        <v>16115</v>
      </c>
      <c r="B431" s="2" t="s">
        <v>13</v>
      </c>
      <c r="C431" s="31" t="s">
        <v>68</v>
      </c>
      <c r="D431" s="2" t="str">
        <f t="shared" si="6"/>
        <v>Okt-25KCP Mataram Ampenan</v>
      </c>
      <c r="E431" s="43">
        <v>0.16205207732295224</v>
      </c>
      <c r="F431" s="15"/>
    </row>
    <row r="432" spans="1:6" x14ac:dyDescent="0.3">
      <c r="A432" s="23">
        <v>16117</v>
      </c>
      <c r="B432" s="2" t="s">
        <v>14</v>
      </c>
      <c r="C432" s="31" t="s">
        <v>68</v>
      </c>
      <c r="D432" s="2" t="str">
        <f t="shared" si="6"/>
        <v>Okt-25KCP Mataram Sriwijaya</v>
      </c>
      <c r="E432" s="43">
        <v>0.12275130851659354</v>
      </c>
      <c r="F432" s="15"/>
    </row>
    <row r="433" spans="1:6" x14ac:dyDescent="0.3">
      <c r="A433" s="23">
        <v>16120</v>
      </c>
      <c r="B433" s="2" t="s">
        <v>15</v>
      </c>
      <c r="C433" s="31" t="s">
        <v>68</v>
      </c>
      <c r="D433" s="2" t="str">
        <f t="shared" si="6"/>
        <v>Okt-25KCP Lombok Senggigi</v>
      </c>
      <c r="E433" s="43">
        <v>0.17116585297540041</v>
      </c>
      <c r="F433" s="15"/>
    </row>
    <row r="434" spans="1:6" x14ac:dyDescent="0.3">
      <c r="A434" s="23">
        <v>16121</v>
      </c>
      <c r="B434" s="2" t="s">
        <v>16</v>
      </c>
      <c r="C434" s="31" t="s">
        <v>68</v>
      </c>
      <c r="D434" s="2" t="str">
        <f t="shared" si="6"/>
        <v>Okt-25KCP Gili Trawangan</v>
      </c>
      <c r="E434" s="43">
        <v>0.2338343221569599</v>
      </c>
      <c r="F434" s="15"/>
    </row>
    <row r="435" spans="1:6" x14ac:dyDescent="0.3">
      <c r="A435" s="23">
        <v>16122</v>
      </c>
      <c r="B435" s="2" t="s">
        <v>17</v>
      </c>
      <c r="C435" s="31" t="s">
        <v>68</v>
      </c>
      <c r="D435" s="2" t="str">
        <f t="shared" si="6"/>
        <v>Okt-25KCP Universitas Mataram</v>
      </c>
      <c r="E435" s="43">
        <v>5.1734232285563099E-2</v>
      </c>
      <c r="F435" s="15"/>
    </row>
    <row r="436" spans="1:6" x14ac:dyDescent="0.3">
      <c r="A436" s="23">
        <v>16123</v>
      </c>
      <c r="B436" s="2" t="s">
        <v>18</v>
      </c>
      <c r="C436" s="31" t="s">
        <v>68</v>
      </c>
      <c r="D436" s="2" t="str">
        <f t="shared" si="6"/>
        <v>Okt-25KCP Sumbawa Maluk</v>
      </c>
      <c r="E436" s="43">
        <v>2.0459041389399496E-2</v>
      </c>
      <c r="F436" s="15"/>
    </row>
    <row r="437" spans="1:6" x14ac:dyDescent="0.3">
      <c r="A437" s="23">
        <v>16158</v>
      </c>
      <c r="B437" s="2" t="s">
        <v>19</v>
      </c>
      <c r="C437" s="31" t="s">
        <v>68</v>
      </c>
      <c r="D437" s="2" t="str">
        <f t="shared" si="6"/>
        <v>Okt-25KCP Bima Raba</v>
      </c>
      <c r="E437" s="43">
        <v>2.0774004896580812E-2</v>
      </c>
      <c r="F437" s="15"/>
    </row>
    <row r="438" spans="1:6" x14ac:dyDescent="0.3">
      <c r="A438" s="23">
        <v>16159</v>
      </c>
      <c r="B438" s="2" t="s">
        <v>20</v>
      </c>
      <c r="C438" s="31" t="s">
        <v>68</v>
      </c>
      <c r="D438" s="2" t="str">
        <f t="shared" si="6"/>
        <v>Okt-25KCP Bima Sila</v>
      </c>
      <c r="E438" s="43">
        <v>3.9169416306540007E-2</v>
      </c>
      <c r="F438" s="15"/>
    </row>
    <row r="439" spans="1:6" x14ac:dyDescent="0.3">
      <c r="A439" s="23">
        <v>16161</v>
      </c>
      <c r="B439" s="2" t="s">
        <v>21</v>
      </c>
      <c r="C439" s="31" t="s">
        <v>68</v>
      </c>
      <c r="D439" s="2" t="str">
        <f t="shared" si="6"/>
        <v>Okt-25KCP Praya Penujak</v>
      </c>
      <c r="E439" s="43">
        <v>6.5720514210701311E-2</v>
      </c>
      <c r="F439" s="15"/>
    </row>
    <row r="440" spans="1:6" x14ac:dyDescent="0.3">
      <c r="A440" s="23">
        <v>16162</v>
      </c>
      <c r="B440" s="2" t="s">
        <v>22</v>
      </c>
      <c r="C440" s="31" t="s">
        <v>68</v>
      </c>
      <c r="D440" s="2" t="str">
        <f t="shared" si="6"/>
        <v>Okt-25KCP Lombok Keruak</v>
      </c>
      <c r="E440" s="43">
        <v>5.0614069257993673E-2</v>
      </c>
      <c r="F440" s="15"/>
    </row>
    <row r="441" spans="1:6" x14ac:dyDescent="0.3">
      <c r="A441" s="23">
        <v>16163</v>
      </c>
      <c r="B441" s="2" t="s">
        <v>23</v>
      </c>
      <c r="C441" s="31" t="s">
        <v>68</v>
      </c>
      <c r="D441" s="2" t="str">
        <f t="shared" si="6"/>
        <v>Okt-25KCP Sumbawa Alas</v>
      </c>
      <c r="E441" s="43">
        <v>3.0077988436150005E-2</v>
      </c>
      <c r="F441" s="15"/>
    </row>
    <row r="442" spans="1:6" x14ac:dyDescent="0.3">
      <c r="A442" s="23">
        <v>16164</v>
      </c>
      <c r="B442" s="2" t="s">
        <v>24</v>
      </c>
      <c r="C442" s="31" t="s">
        <v>68</v>
      </c>
      <c r="D442" s="2" t="str">
        <f t="shared" si="6"/>
        <v>Okt-25KCP Bima Sape</v>
      </c>
      <c r="E442" s="43">
        <v>3.7900523617229197E-2</v>
      </c>
      <c r="F442" s="15"/>
    </row>
    <row r="443" spans="1:6" x14ac:dyDescent="0.3">
      <c r="A443" s="23">
        <v>16171</v>
      </c>
      <c r="B443" s="2" t="s">
        <v>25</v>
      </c>
      <c r="C443" s="31" t="s">
        <v>68</v>
      </c>
      <c r="D443" s="2" t="str">
        <f t="shared" si="6"/>
        <v>Okt-25KCP Tente</v>
      </c>
      <c r="E443" s="43">
        <v>3.7841100167209922E-2</v>
      </c>
      <c r="F443" s="15"/>
    </row>
    <row r="444" spans="1:6" x14ac:dyDescent="0.3">
      <c r="A444" s="23">
        <v>16172</v>
      </c>
      <c r="B444" s="2" t="s">
        <v>26</v>
      </c>
      <c r="C444" s="31" t="s">
        <v>68</v>
      </c>
      <c r="D444" s="2" t="str">
        <f t="shared" si="6"/>
        <v>Okt-25KCP Dompu</v>
      </c>
      <c r="E444" s="43">
        <v>0.10699834497260897</v>
      </c>
      <c r="F444" s="15"/>
    </row>
    <row r="445" spans="1:6" x14ac:dyDescent="0.3">
      <c r="A445" s="23">
        <v>16173</v>
      </c>
      <c r="B445" s="2" t="s">
        <v>27</v>
      </c>
      <c r="C445" s="31" t="s">
        <v>68</v>
      </c>
      <c r="D445" s="2" t="str">
        <f t="shared" si="6"/>
        <v>Okt-25KCP Lombok Gunung Sari</v>
      </c>
      <c r="E445" s="43">
        <v>6.0303559829836303E-2</v>
      </c>
      <c r="F445" s="15"/>
    </row>
    <row r="446" spans="1:6" x14ac:dyDescent="0.3">
      <c r="A446" s="23">
        <v>16175</v>
      </c>
      <c r="B446" s="2" t="s">
        <v>28</v>
      </c>
      <c r="C446" s="31" t="s">
        <v>68</v>
      </c>
      <c r="D446" s="2" t="str">
        <f t="shared" si="6"/>
        <v>Okt-25KCP Lombok Gerung</v>
      </c>
      <c r="E446" s="43">
        <v>8.2555001483525306E-2</v>
      </c>
      <c r="F446" s="15"/>
    </row>
    <row r="447" spans="1:6" x14ac:dyDescent="0.3">
      <c r="A447" s="23">
        <v>16176</v>
      </c>
      <c r="B447" s="2" t="s">
        <v>29</v>
      </c>
      <c r="C447" s="31" t="s">
        <v>68</v>
      </c>
      <c r="D447" s="2" t="str">
        <f t="shared" si="6"/>
        <v>Okt-25KCP Lombok Narmada</v>
      </c>
      <c r="E447" s="43">
        <v>6.7062170795681178E-2</v>
      </c>
      <c r="F447" s="15"/>
    </row>
    <row r="448" spans="1:6" x14ac:dyDescent="0.3">
      <c r="A448" s="23">
        <v>16177</v>
      </c>
      <c r="B448" s="2" t="s">
        <v>30</v>
      </c>
      <c r="C448" s="31" t="s">
        <v>68</v>
      </c>
      <c r="D448" s="2" t="str">
        <f t="shared" si="6"/>
        <v>Okt-25KCP Lombok Pemenang</v>
      </c>
      <c r="E448" s="43">
        <v>0.17639229853171967</v>
      </c>
      <c r="F448" s="15"/>
    </row>
    <row r="449" spans="1:6" x14ac:dyDescent="0.3">
      <c r="A449" s="23">
        <v>16178</v>
      </c>
      <c r="B449" s="2" t="s">
        <v>31</v>
      </c>
      <c r="C449" s="31" t="s">
        <v>68</v>
      </c>
      <c r="D449" s="2" t="str">
        <f t="shared" si="6"/>
        <v>Okt-25KCP Lombok Kopang</v>
      </c>
      <c r="E449" s="43">
        <v>9.4770790695980975E-2</v>
      </c>
      <c r="F449" s="15"/>
    </row>
    <row r="450" spans="1:6" x14ac:dyDescent="0.3">
      <c r="A450" s="23">
        <v>16179</v>
      </c>
      <c r="B450" s="2" t="s">
        <v>32</v>
      </c>
      <c r="C450" s="31" t="s">
        <v>68</v>
      </c>
      <c r="D450" s="2" t="str">
        <f t="shared" si="6"/>
        <v>Okt-25KCP Aikmel</v>
      </c>
      <c r="E450" s="43">
        <v>6.8515640932827526E-2</v>
      </c>
      <c r="F450" s="15"/>
    </row>
    <row r="451" spans="1:6" x14ac:dyDescent="0.3">
      <c r="A451" s="23">
        <v>16180</v>
      </c>
      <c r="B451" s="2" t="s">
        <v>33</v>
      </c>
      <c r="C451" s="31" t="s">
        <v>68</v>
      </c>
      <c r="D451" s="2" t="str">
        <f t="shared" ref="D451:D514" si="7">C451&amp;B451</f>
        <v>Okt-25KCP Mataram Tanjung</v>
      </c>
      <c r="E451" s="43">
        <v>6.4960378734246232E-2</v>
      </c>
      <c r="F451" s="15"/>
    </row>
    <row r="452" spans="1:6" x14ac:dyDescent="0.3">
      <c r="A452" s="23">
        <v>16181</v>
      </c>
      <c r="B452" s="2" t="s">
        <v>34</v>
      </c>
      <c r="C452" s="31" t="s">
        <v>68</v>
      </c>
      <c r="D452" s="2" t="str">
        <f t="shared" si="7"/>
        <v>Okt-25KCP Lombok Kediri</v>
      </c>
      <c r="E452" s="43">
        <v>6.8108199365615421E-2</v>
      </c>
      <c r="F452" s="15"/>
    </row>
    <row r="453" spans="1:6" x14ac:dyDescent="0.3">
      <c r="A453" s="23">
        <v>16182</v>
      </c>
      <c r="B453" s="2" t="s">
        <v>35</v>
      </c>
      <c r="C453" s="31" t="s">
        <v>68</v>
      </c>
      <c r="D453" s="2" t="str">
        <f t="shared" si="7"/>
        <v>Okt-25KCP Mataram Masbagik</v>
      </c>
      <c r="E453" s="43">
        <v>3.5386757857329754E-2</v>
      </c>
      <c r="F453" s="15"/>
    </row>
    <row r="454" spans="1:6" x14ac:dyDescent="0.3">
      <c r="A454" s="23">
        <v>16183</v>
      </c>
      <c r="B454" s="2" t="s">
        <v>36</v>
      </c>
      <c r="C454" s="31" t="s">
        <v>68</v>
      </c>
      <c r="D454" s="2" t="str">
        <f t="shared" si="7"/>
        <v>Okt-25KCP Lombok Sakra</v>
      </c>
      <c r="E454" s="43">
        <v>4.9035320558829996E-2</v>
      </c>
      <c r="F454" s="15"/>
    </row>
    <row r="455" spans="1:6" x14ac:dyDescent="0.3">
      <c r="A455" s="23">
        <v>16184</v>
      </c>
      <c r="B455" s="2" t="s">
        <v>37</v>
      </c>
      <c r="C455" s="31" t="s">
        <v>68</v>
      </c>
      <c r="D455" s="2" t="str">
        <f t="shared" si="7"/>
        <v>Okt-25KCP Lombok Terara</v>
      </c>
      <c r="E455" s="43">
        <v>5.2429945461225973E-2</v>
      </c>
      <c r="F455" s="15"/>
    </row>
    <row r="456" spans="1:6" x14ac:dyDescent="0.3">
      <c r="A456" s="23">
        <v>16185</v>
      </c>
      <c r="B456" s="2" t="s">
        <v>38</v>
      </c>
      <c r="C456" s="31" t="s">
        <v>68</v>
      </c>
      <c r="D456" s="2" t="str">
        <f t="shared" si="7"/>
        <v>Okt-25KCP Rembiga</v>
      </c>
      <c r="E456" s="43">
        <v>7.4806496083930626E-2</v>
      </c>
      <c r="F456" s="15"/>
    </row>
    <row r="457" spans="1:6" x14ac:dyDescent="0.3">
      <c r="A457" s="23">
        <v>16186</v>
      </c>
      <c r="B457" s="2" t="s">
        <v>39</v>
      </c>
      <c r="C457" s="31" t="s">
        <v>68</v>
      </c>
      <c r="D457" s="2" t="str">
        <f t="shared" si="7"/>
        <v>Okt-25KCP Renteng Praya</v>
      </c>
      <c r="E457" s="43">
        <v>9.8587108318359554E-2</v>
      </c>
      <c r="F457" s="15"/>
    </row>
    <row r="458" spans="1:6" x14ac:dyDescent="0.3">
      <c r="A458" s="23">
        <v>16191</v>
      </c>
      <c r="B458" s="2" t="s">
        <v>40</v>
      </c>
      <c r="C458" s="31" t="s">
        <v>68</v>
      </c>
      <c r="D458" s="2" t="str">
        <f t="shared" si="7"/>
        <v>Okt-25KCP Pringgabaya</v>
      </c>
      <c r="E458" s="43">
        <v>5.76389359400842E-2</v>
      </c>
      <c r="F458" s="15"/>
    </row>
    <row r="459" spans="1:6" x14ac:dyDescent="0.3">
      <c r="A459" s="23">
        <v>16192</v>
      </c>
      <c r="B459" s="2" t="s">
        <v>41</v>
      </c>
      <c r="C459" s="31" t="s">
        <v>68</v>
      </c>
      <c r="D459" s="2" t="str">
        <f t="shared" si="7"/>
        <v>Okt-25KCP Taliwang</v>
      </c>
      <c r="E459" s="43">
        <v>0.18888026173513178</v>
      </c>
      <c r="F459" s="15"/>
    </row>
    <row r="460" spans="1:6" x14ac:dyDescent="0.3">
      <c r="A460" s="23">
        <v>16194</v>
      </c>
      <c r="B460" s="2" t="s">
        <v>42</v>
      </c>
      <c r="C460" s="31" t="s">
        <v>68</v>
      </c>
      <c r="D460" s="2" t="str">
        <f t="shared" si="7"/>
        <v>Okt-25KCP Lombok Sikur</v>
      </c>
      <c r="E460" s="43">
        <v>6.2357318968441919E-2</v>
      </c>
      <c r="F460" s="15"/>
    </row>
    <row r="461" spans="1:6" x14ac:dyDescent="0.3">
      <c r="A461" s="23">
        <v>16196</v>
      </c>
      <c r="B461" s="2" t="s">
        <v>43</v>
      </c>
      <c r="C461" s="31" t="s">
        <v>68</v>
      </c>
      <c r="D461" s="2" t="str">
        <f t="shared" si="7"/>
        <v>Okt-25KCP Labuhan Lombok</v>
      </c>
      <c r="E461" s="43">
        <v>4.1778435141260006E-2</v>
      </c>
      <c r="F461" s="15"/>
    </row>
    <row r="462" spans="1:6" x14ac:dyDescent="0.3">
      <c r="A462" s="23">
        <v>16198</v>
      </c>
      <c r="B462" s="2" t="s">
        <v>44</v>
      </c>
      <c r="C462" s="31" t="s">
        <v>68</v>
      </c>
      <c r="D462" s="2" t="str">
        <f t="shared" si="7"/>
        <v>Okt-25KCP Mataram Airlangga</v>
      </c>
      <c r="E462" s="43">
        <v>7.2902059249146015E-2</v>
      </c>
      <c r="F462" s="15"/>
    </row>
    <row r="463" spans="1:6" x14ac:dyDescent="0.3">
      <c r="A463" s="23">
        <v>16199</v>
      </c>
      <c r="B463" s="2" t="s">
        <v>45</v>
      </c>
      <c r="C463" s="31" t="s">
        <v>68</v>
      </c>
      <c r="D463" s="2" t="str">
        <f t="shared" si="7"/>
        <v>Okt-25KCP Mataram Pagutan</v>
      </c>
      <c r="E463" s="43">
        <v>9.3033509729004413E-2</v>
      </c>
      <c r="F463" s="15"/>
    </row>
    <row r="464" spans="1:6" x14ac:dyDescent="0.3">
      <c r="A464" s="23">
        <v>161</v>
      </c>
      <c r="B464" s="2" t="s">
        <v>49</v>
      </c>
      <c r="C464" s="31" t="s">
        <v>68</v>
      </c>
      <c r="D464" s="2" t="str">
        <f t="shared" si="7"/>
        <v>Okt-25Area Mataram</v>
      </c>
      <c r="E464" s="43">
        <v>7.4772290338712635</v>
      </c>
      <c r="F464" s="15"/>
    </row>
    <row r="465" spans="1:6" x14ac:dyDescent="0.3">
      <c r="A465" s="23">
        <v>16100</v>
      </c>
      <c r="B465" s="2" t="s">
        <v>5</v>
      </c>
      <c r="C465" s="31" t="s">
        <v>67</v>
      </c>
      <c r="D465" s="2" t="str">
        <f t="shared" si="7"/>
        <v>Nov-25KC Mataram AA Gde Ngurah</v>
      </c>
      <c r="E465" s="43">
        <v>0.92054185983900005</v>
      </c>
      <c r="F465" s="15"/>
    </row>
    <row r="466" spans="1:6" x14ac:dyDescent="0.3">
      <c r="A466" s="23">
        <v>16101</v>
      </c>
      <c r="B466" s="2" t="s">
        <v>6</v>
      </c>
      <c r="C466" s="31" t="s">
        <v>67</v>
      </c>
      <c r="D466" s="2" t="str">
        <f t="shared" si="7"/>
        <v>Nov-25KCP Mataram Cakranegara</v>
      </c>
      <c r="E466" s="43">
        <v>0.73652569042799998</v>
      </c>
      <c r="F466" s="15"/>
    </row>
    <row r="467" spans="1:6" x14ac:dyDescent="0.3">
      <c r="A467" s="23">
        <v>16102</v>
      </c>
      <c r="B467" s="2" t="s">
        <v>7</v>
      </c>
      <c r="C467" s="31" t="s">
        <v>67</v>
      </c>
      <c r="D467" s="2" t="str">
        <f t="shared" si="7"/>
        <v>Nov-25KCP Sumbawa Besar</v>
      </c>
      <c r="E467" s="43">
        <v>0.19255294636199999</v>
      </c>
      <c r="F467" s="15"/>
    </row>
    <row r="468" spans="1:6" x14ac:dyDescent="0.3">
      <c r="A468" s="23">
        <v>16109</v>
      </c>
      <c r="B468" s="2" t="s">
        <v>8</v>
      </c>
      <c r="C468" s="31" t="s">
        <v>67</v>
      </c>
      <c r="D468" s="2" t="str">
        <f t="shared" si="7"/>
        <v>Nov-25KCP Bertais</v>
      </c>
      <c r="E468" s="43">
        <v>0.31497810072100002</v>
      </c>
      <c r="F468" s="15"/>
    </row>
    <row r="469" spans="1:6" x14ac:dyDescent="0.3">
      <c r="A469" s="23">
        <v>16110</v>
      </c>
      <c r="B469" s="2" t="s">
        <v>9</v>
      </c>
      <c r="C469" s="31" t="s">
        <v>67</v>
      </c>
      <c r="D469" s="2" t="str">
        <f t="shared" si="7"/>
        <v>Nov-25KCP Praya</v>
      </c>
      <c r="E469" s="43">
        <v>0.40992342200800003</v>
      </c>
      <c r="F469" s="15"/>
    </row>
    <row r="470" spans="1:6" x14ac:dyDescent="0.3">
      <c r="A470" s="23">
        <v>16111</v>
      </c>
      <c r="B470" s="2" t="s">
        <v>10</v>
      </c>
      <c r="C470" s="31" t="s">
        <v>67</v>
      </c>
      <c r="D470" s="2" t="str">
        <f t="shared" si="7"/>
        <v>Nov-25KCP Selong</v>
      </c>
      <c r="E470" s="43">
        <v>0.16450104847300001</v>
      </c>
      <c r="F470" s="15"/>
    </row>
    <row r="471" spans="1:6" x14ac:dyDescent="0.3">
      <c r="A471" s="23">
        <v>16113</v>
      </c>
      <c r="B471" s="2" t="s">
        <v>11</v>
      </c>
      <c r="C471" s="31" t="s">
        <v>67</v>
      </c>
      <c r="D471" s="2" t="str">
        <f t="shared" si="7"/>
        <v>Nov-25KCP Bima</v>
      </c>
      <c r="E471" s="43">
        <v>0.19195556624900001</v>
      </c>
      <c r="F471" s="15"/>
    </row>
    <row r="472" spans="1:6" x14ac:dyDescent="0.3">
      <c r="A472" s="23">
        <v>16114</v>
      </c>
      <c r="B472" s="2" t="s">
        <v>12</v>
      </c>
      <c r="C472" s="31" t="s">
        <v>67</v>
      </c>
      <c r="D472" s="2" t="str">
        <f t="shared" si="7"/>
        <v>Nov-25KCP Sumbawa Batu Hijau</v>
      </c>
      <c r="E472" s="43">
        <v>3.1633427758249999</v>
      </c>
      <c r="F472" s="15"/>
    </row>
    <row r="473" spans="1:6" x14ac:dyDescent="0.3">
      <c r="A473" s="23">
        <v>16115</v>
      </c>
      <c r="B473" s="2" t="s">
        <v>13</v>
      </c>
      <c r="C473" s="31" t="s">
        <v>67</v>
      </c>
      <c r="D473" s="2" t="str">
        <f t="shared" si="7"/>
        <v>Nov-25KCP Mataram Ampenan</v>
      </c>
      <c r="E473" s="43">
        <v>0.15370458154200001</v>
      </c>
      <c r="F473" s="15"/>
    </row>
    <row r="474" spans="1:6" x14ac:dyDescent="0.3">
      <c r="A474" s="23">
        <v>16117</v>
      </c>
      <c r="B474" s="2" t="s">
        <v>14</v>
      </c>
      <c r="C474" s="31" t="s">
        <v>67</v>
      </c>
      <c r="D474" s="2" t="str">
        <f t="shared" si="7"/>
        <v>Nov-25KCP Mataram Sriwijaya</v>
      </c>
      <c r="E474" s="43">
        <v>0.12221615773599999</v>
      </c>
      <c r="F474" s="15"/>
    </row>
    <row r="475" spans="1:6" x14ac:dyDescent="0.3">
      <c r="A475" s="23">
        <v>16120</v>
      </c>
      <c r="B475" s="2" t="s">
        <v>15</v>
      </c>
      <c r="C475" s="31" t="s">
        <v>67</v>
      </c>
      <c r="D475" s="2" t="str">
        <f t="shared" si="7"/>
        <v>Nov-25KCP Lombok Senggigi</v>
      </c>
      <c r="E475" s="43">
        <v>0.171349096221</v>
      </c>
      <c r="F475" s="15"/>
    </row>
    <row r="476" spans="1:6" x14ac:dyDescent="0.3">
      <c r="A476" s="23">
        <v>16121</v>
      </c>
      <c r="B476" s="2" t="s">
        <v>16</v>
      </c>
      <c r="C476" s="31" t="s">
        <v>67</v>
      </c>
      <c r="D476" s="2" t="str">
        <f t="shared" si="7"/>
        <v>Nov-25KCP Gili Trawangan</v>
      </c>
      <c r="E476" s="43">
        <v>0.23501288896600001</v>
      </c>
      <c r="F476" s="15"/>
    </row>
    <row r="477" spans="1:6" x14ac:dyDescent="0.3">
      <c r="A477" s="23">
        <v>16122</v>
      </c>
      <c r="B477" s="2" t="s">
        <v>17</v>
      </c>
      <c r="C477" s="31" t="s">
        <v>67</v>
      </c>
      <c r="D477" s="2" t="str">
        <f t="shared" si="7"/>
        <v>Nov-25KCP Universitas Mataram</v>
      </c>
      <c r="E477" s="43">
        <v>4.6471431777E-2</v>
      </c>
      <c r="F477" s="15"/>
    </row>
    <row r="478" spans="1:6" x14ac:dyDescent="0.3">
      <c r="A478" s="23">
        <v>16123</v>
      </c>
      <c r="B478" s="2" t="s">
        <v>18</v>
      </c>
      <c r="C478" s="31" t="s">
        <v>67</v>
      </c>
      <c r="D478" s="2" t="str">
        <f t="shared" si="7"/>
        <v>Nov-25KCP Sumbawa Maluk</v>
      </c>
      <c r="E478" s="43">
        <v>1.6694533431999999E-2</v>
      </c>
      <c r="F478" s="15"/>
    </row>
    <row r="479" spans="1:6" x14ac:dyDescent="0.3">
      <c r="A479" s="23">
        <v>16158</v>
      </c>
      <c r="B479" s="2" t="s">
        <v>19</v>
      </c>
      <c r="C479" s="31" t="s">
        <v>67</v>
      </c>
      <c r="D479" s="2" t="str">
        <f t="shared" si="7"/>
        <v>Nov-25KCP Bima Raba</v>
      </c>
      <c r="E479" s="43">
        <v>2.0455699197E-2</v>
      </c>
      <c r="F479" s="15"/>
    </row>
    <row r="480" spans="1:6" x14ac:dyDescent="0.3">
      <c r="A480" s="23">
        <v>16159</v>
      </c>
      <c r="B480" s="2" t="s">
        <v>20</v>
      </c>
      <c r="C480" s="31" t="s">
        <v>67</v>
      </c>
      <c r="D480" s="2" t="str">
        <f t="shared" si="7"/>
        <v>Nov-25KCP Bima Sila</v>
      </c>
      <c r="E480" s="43">
        <v>3.4360549432000002E-2</v>
      </c>
      <c r="F480" s="15"/>
    </row>
    <row r="481" spans="1:6" x14ac:dyDescent="0.3">
      <c r="A481" s="23">
        <v>16161</v>
      </c>
      <c r="B481" s="2" t="s">
        <v>21</v>
      </c>
      <c r="C481" s="31" t="s">
        <v>67</v>
      </c>
      <c r="D481" s="2" t="str">
        <f t="shared" si="7"/>
        <v>Nov-25KCP Praya Penujak</v>
      </c>
      <c r="E481" s="43">
        <v>6.8483349095999999E-2</v>
      </c>
      <c r="F481" s="15"/>
    </row>
    <row r="482" spans="1:6" x14ac:dyDescent="0.3">
      <c r="A482" s="23">
        <v>16162</v>
      </c>
      <c r="B482" s="2" t="s">
        <v>22</v>
      </c>
      <c r="C482" s="31" t="s">
        <v>67</v>
      </c>
      <c r="D482" s="2" t="str">
        <f t="shared" si="7"/>
        <v>Nov-25KCP Lombok Keruak</v>
      </c>
      <c r="E482" s="43">
        <v>5.1279734489000001E-2</v>
      </c>
      <c r="F482" s="15"/>
    </row>
    <row r="483" spans="1:6" x14ac:dyDescent="0.3">
      <c r="A483" s="23">
        <v>16163</v>
      </c>
      <c r="B483" s="2" t="s">
        <v>23</v>
      </c>
      <c r="C483" s="31" t="s">
        <v>67</v>
      </c>
      <c r="D483" s="2" t="str">
        <f t="shared" si="7"/>
        <v>Nov-25KCP Sumbawa Alas</v>
      </c>
      <c r="E483" s="43">
        <v>3.3024989791999998E-2</v>
      </c>
      <c r="F483" s="15"/>
    </row>
    <row r="484" spans="1:6" x14ac:dyDescent="0.3">
      <c r="A484" s="23">
        <v>16164</v>
      </c>
      <c r="B484" s="2" t="s">
        <v>24</v>
      </c>
      <c r="C484" s="31" t="s">
        <v>67</v>
      </c>
      <c r="D484" s="2" t="str">
        <f t="shared" si="7"/>
        <v>Nov-25KCP Bima Sape</v>
      </c>
      <c r="E484" s="43">
        <v>3.9390770600000007E-2</v>
      </c>
      <c r="F484" s="15"/>
    </row>
    <row r="485" spans="1:6" x14ac:dyDescent="0.3">
      <c r="A485" s="23">
        <v>16171</v>
      </c>
      <c r="B485" s="2" t="s">
        <v>25</v>
      </c>
      <c r="C485" s="31" t="s">
        <v>67</v>
      </c>
      <c r="D485" s="2" t="str">
        <f t="shared" si="7"/>
        <v>Nov-25KCP Tente</v>
      </c>
      <c r="E485" s="43">
        <v>3.4872466109000001E-2</v>
      </c>
      <c r="F485" s="15"/>
    </row>
    <row r="486" spans="1:6" x14ac:dyDescent="0.3">
      <c r="A486" s="23">
        <v>16172</v>
      </c>
      <c r="B486" s="2" t="s">
        <v>26</v>
      </c>
      <c r="C486" s="31" t="s">
        <v>67</v>
      </c>
      <c r="D486" s="2" t="str">
        <f t="shared" si="7"/>
        <v>Nov-25KCP Dompu</v>
      </c>
      <c r="E486" s="43">
        <v>0.12120469548900001</v>
      </c>
      <c r="F486" s="15"/>
    </row>
    <row r="487" spans="1:6" x14ac:dyDescent="0.3">
      <c r="A487" s="23">
        <v>16173</v>
      </c>
      <c r="B487" s="2" t="s">
        <v>27</v>
      </c>
      <c r="C487" s="31" t="s">
        <v>67</v>
      </c>
      <c r="D487" s="2" t="str">
        <f t="shared" si="7"/>
        <v>Nov-25KCP Lombok Gunung Sari</v>
      </c>
      <c r="E487" s="43">
        <v>6.0744771418999997E-2</v>
      </c>
      <c r="F487" s="15"/>
    </row>
    <row r="488" spans="1:6" x14ac:dyDescent="0.3">
      <c r="A488" s="23">
        <v>16175</v>
      </c>
      <c r="B488" s="2" t="s">
        <v>28</v>
      </c>
      <c r="C488" s="31" t="s">
        <v>67</v>
      </c>
      <c r="D488" s="2" t="str">
        <f t="shared" si="7"/>
        <v>Nov-25KCP Lombok Gerung</v>
      </c>
      <c r="E488" s="43">
        <v>8.5253173584000003E-2</v>
      </c>
      <c r="F488" s="15"/>
    </row>
    <row r="489" spans="1:6" x14ac:dyDescent="0.3">
      <c r="A489" s="23">
        <v>16176</v>
      </c>
      <c r="B489" s="2" t="s">
        <v>29</v>
      </c>
      <c r="C489" s="31" t="s">
        <v>67</v>
      </c>
      <c r="D489" s="2" t="str">
        <f t="shared" si="7"/>
        <v>Nov-25KCP Lombok Narmada</v>
      </c>
      <c r="E489" s="43">
        <v>6.5065193871000002E-2</v>
      </c>
      <c r="F489" s="15"/>
    </row>
    <row r="490" spans="1:6" x14ac:dyDescent="0.3">
      <c r="A490" s="23">
        <v>16177</v>
      </c>
      <c r="B490" s="2" t="s">
        <v>30</v>
      </c>
      <c r="C490" s="31" t="s">
        <v>67</v>
      </c>
      <c r="D490" s="2" t="str">
        <f t="shared" si="7"/>
        <v>Nov-25KCP Lombok Pemenang</v>
      </c>
      <c r="E490" s="43">
        <v>0.20392588547999999</v>
      </c>
      <c r="F490" s="15"/>
    </row>
    <row r="491" spans="1:6" x14ac:dyDescent="0.3">
      <c r="A491" s="23">
        <v>16178</v>
      </c>
      <c r="B491" s="2" t="s">
        <v>31</v>
      </c>
      <c r="C491" s="31" t="s">
        <v>67</v>
      </c>
      <c r="D491" s="2" t="str">
        <f t="shared" si="7"/>
        <v>Nov-25KCP Lombok Kopang</v>
      </c>
      <c r="E491" s="43">
        <v>9.6297112246999994E-2</v>
      </c>
      <c r="F491" s="15"/>
    </row>
    <row r="492" spans="1:6" x14ac:dyDescent="0.3">
      <c r="A492" s="23">
        <v>16179</v>
      </c>
      <c r="B492" s="2" t="s">
        <v>32</v>
      </c>
      <c r="C492" s="31" t="s">
        <v>67</v>
      </c>
      <c r="D492" s="2" t="str">
        <f t="shared" si="7"/>
        <v>Nov-25KCP Aikmel</v>
      </c>
      <c r="E492" s="43">
        <v>7.1488138295000003E-2</v>
      </c>
      <c r="F492" s="15"/>
    </row>
    <row r="493" spans="1:6" x14ac:dyDescent="0.3">
      <c r="A493" s="23">
        <v>16180</v>
      </c>
      <c r="B493" s="2" t="s">
        <v>33</v>
      </c>
      <c r="C493" s="31" t="s">
        <v>67</v>
      </c>
      <c r="D493" s="2" t="str">
        <f t="shared" si="7"/>
        <v>Nov-25KCP Mataram Tanjung</v>
      </c>
      <c r="E493" s="43">
        <v>6.5685230563999997E-2</v>
      </c>
      <c r="F493" s="15"/>
    </row>
    <row r="494" spans="1:6" x14ac:dyDescent="0.3">
      <c r="A494" s="23">
        <v>16181</v>
      </c>
      <c r="B494" s="2" t="s">
        <v>34</v>
      </c>
      <c r="C494" s="31" t="s">
        <v>67</v>
      </c>
      <c r="D494" s="2" t="str">
        <f t="shared" si="7"/>
        <v>Nov-25KCP Lombok Kediri</v>
      </c>
      <c r="E494" s="43">
        <v>6.8486913401999999E-2</v>
      </c>
      <c r="F494" s="15"/>
    </row>
    <row r="495" spans="1:6" x14ac:dyDescent="0.3">
      <c r="A495" s="23">
        <v>16182</v>
      </c>
      <c r="B495" s="2" t="s">
        <v>35</v>
      </c>
      <c r="C495" s="31" t="s">
        <v>67</v>
      </c>
      <c r="D495" s="2" t="str">
        <f t="shared" si="7"/>
        <v>Nov-25KCP Mataram Masbagik</v>
      </c>
      <c r="E495" s="43">
        <v>3.5687575896000003E-2</v>
      </c>
      <c r="F495" s="15"/>
    </row>
    <row r="496" spans="1:6" x14ac:dyDescent="0.3">
      <c r="A496" s="23">
        <v>16183</v>
      </c>
      <c r="B496" s="2" t="s">
        <v>36</v>
      </c>
      <c r="C496" s="31" t="s">
        <v>67</v>
      </c>
      <c r="D496" s="2" t="str">
        <f t="shared" si="7"/>
        <v>Nov-25KCP Lombok Sakra</v>
      </c>
      <c r="E496" s="43">
        <v>5.0407942495000004E-2</v>
      </c>
      <c r="F496" s="15"/>
    </row>
    <row r="497" spans="1:6" x14ac:dyDescent="0.3">
      <c r="A497" s="23">
        <v>16184</v>
      </c>
      <c r="B497" s="2" t="s">
        <v>37</v>
      </c>
      <c r="C497" s="31" t="s">
        <v>67</v>
      </c>
      <c r="D497" s="2" t="str">
        <f t="shared" si="7"/>
        <v>Nov-25KCP Lombok Terara</v>
      </c>
      <c r="E497" s="43">
        <v>5.2340474507000002E-2</v>
      </c>
      <c r="F497" s="15"/>
    </row>
    <row r="498" spans="1:6" x14ac:dyDescent="0.3">
      <c r="A498" s="23">
        <v>16185</v>
      </c>
      <c r="B498" s="2" t="s">
        <v>38</v>
      </c>
      <c r="C498" s="31" t="s">
        <v>67</v>
      </c>
      <c r="D498" s="2" t="str">
        <f t="shared" si="7"/>
        <v>Nov-25KCP Rembiga</v>
      </c>
      <c r="E498" s="43">
        <v>7.4863796191999996E-2</v>
      </c>
      <c r="F498" s="15"/>
    </row>
    <row r="499" spans="1:6" x14ac:dyDescent="0.3">
      <c r="A499" s="23">
        <v>16186</v>
      </c>
      <c r="B499" s="2" t="s">
        <v>39</v>
      </c>
      <c r="C499" s="31" t="s">
        <v>67</v>
      </c>
      <c r="D499" s="2" t="str">
        <f t="shared" si="7"/>
        <v>Nov-25KCP Renteng Praya</v>
      </c>
      <c r="E499" s="43">
        <v>0.100549795394</v>
      </c>
      <c r="F499" s="15"/>
    </row>
    <row r="500" spans="1:6" x14ac:dyDescent="0.3">
      <c r="A500" s="23">
        <v>16191</v>
      </c>
      <c r="B500" s="2" t="s">
        <v>40</v>
      </c>
      <c r="C500" s="31" t="s">
        <v>67</v>
      </c>
      <c r="D500" s="2" t="str">
        <f t="shared" si="7"/>
        <v>Nov-25KCP Pringgabaya</v>
      </c>
      <c r="E500" s="43">
        <v>5.8997308434000001E-2</v>
      </c>
      <c r="F500" s="15"/>
    </row>
    <row r="501" spans="1:6" x14ac:dyDescent="0.3">
      <c r="A501" s="23">
        <v>16192</v>
      </c>
      <c r="B501" s="2" t="s">
        <v>41</v>
      </c>
      <c r="C501" s="31" t="s">
        <v>67</v>
      </c>
      <c r="D501" s="2" t="str">
        <f t="shared" si="7"/>
        <v>Nov-25KCP Taliwang</v>
      </c>
      <c r="E501" s="43">
        <v>0.19442498606799999</v>
      </c>
      <c r="F501" s="15"/>
    </row>
    <row r="502" spans="1:6" x14ac:dyDescent="0.3">
      <c r="A502" s="23">
        <v>16194</v>
      </c>
      <c r="B502" s="2" t="s">
        <v>42</v>
      </c>
      <c r="C502" s="31" t="s">
        <v>67</v>
      </c>
      <c r="D502" s="2" t="str">
        <f t="shared" si="7"/>
        <v>Nov-25KCP Lombok Sikur</v>
      </c>
      <c r="E502" s="43">
        <v>5.1479355278000002E-2</v>
      </c>
      <c r="F502" s="15"/>
    </row>
    <row r="503" spans="1:6" x14ac:dyDescent="0.3">
      <c r="A503" s="23">
        <v>16196</v>
      </c>
      <c r="B503" s="2" t="s">
        <v>43</v>
      </c>
      <c r="C503" s="31" t="s">
        <v>67</v>
      </c>
      <c r="D503" s="2" t="str">
        <f t="shared" si="7"/>
        <v>Nov-25KCP Labuhan Lombok</v>
      </c>
      <c r="E503" s="43">
        <v>4.5605831722000001E-2</v>
      </c>
      <c r="F503" s="15"/>
    </row>
    <row r="504" spans="1:6" x14ac:dyDescent="0.3">
      <c r="A504" s="23">
        <v>16198</v>
      </c>
      <c r="B504" s="2" t="s">
        <v>44</v>
      </c>
      <c r="C504" s="31" t="s">
        <v>67</v>
      </c>
      <c r="D504" s="2" t="str">
        <f t="shared" si="7"/>
        <v>Nov-25KCP Mataram Airlangga</v>
      </c>
      <c r="E504" s="43">
        <v>7.4209383774000007E-2</v>
      </c>
      <c r="F504" s="15"/>
    </row>
    <row r="505" spans="1:6" x14ac:dyDescent="0.3">
      <c r="A505" s="23">
        <v>16199</v>
      </c>
      <c r="B505" s="2" t="s">
        <v>45</v>
      </c>
      <c r="C505" s="31" t="s">
        <v>67</v>
      </c>
      <c r="D505" s="2" t="str">
        <f t="shared" si="7"/>
        <v>Nov-25KCP Mataram Pagutan</v>
      </c>
      <c r="E505" s="43">
        <v>9.5318950220000004E-2</v>
      </c>
      <c r="F505" s="15"/>
    </row>
    <row r="506" spans="1:6" x14ac:dyDescent="0.3">
      <c r="A506" s="23">
        <v>161</v>
      </c>
      <c r="B506" s="2" t="s">
        <v>49</v>
      </c>
      <c r="C506" s="31" t="s">
        <v>67</v>
      </c>
      <c r="D506" s="2" t="str">
        <f t="shared" si="7"/>
        <v>Nov-25Area Mataram</v>
      </c>
      <c r="E506" s="43">
        <v>8.7936741726249998</v>
      </c>
      <c r="F506" s="15"/>
    </row>
    <row r="507" spans="1:6" x14ac:dyDescent="0.3">
      <c r="A507" s="23">
        <v>16100</v>
      </c>
      <c r="B507" s="2" t="s">
        <v>5</v>
      </c>
      <c r="C507" s="31" t="s">
        <v>70</v>
      </c>
      <c r="D507" s="2" t="str">
        <f t="shared" si="7"/>
        <v>Dec-25KC Mataram AA Gde Ngurah</v>
      </c>
      <c r="E507" s="43">
        <v>0.86221077475954311</v>
      </c>
      <c r="F507" s="15"/>
    </row>
    <row r="508" spans="1:6" x14ac:dyDescent="0.3">
      <c r="A508" s="23">
        <v>16101</v>
      </c>
      <c r="B508" s="2" t="s">
        <v>6</v>
      </c>
      <c r="C508" s="31" t="s">
        <v>70</v>
      </c>
      <c r="D508" s="2" t="str">
        <f t="shared" si="7"/>
        <v>Dec-25KCP Mataram Cakranegara</v>
      </c>
      <c r="E508" s="43">
        <v>0.65420951850198172</v>
      </c>
      <c r="F508" s="15"/>
    </row>
    <row r="509" spans="1:6" x14ac:dyDescent="0.3">
      <c r="A509" s="23">
        <v>16102</v>
      </c>
      <c r="B509" s="2" t="s">
        <v>7</v>
      </c>
      <c r="C509" s="31" t="s">
        <v>70</v>
      </c>
      <c r="D509" s="2" t="str">
        <f t="shared" si="7"/>
        <v>Dec-25KCP Sumbawa Besar</v>
      </c>
      <c r="E509" s="43">
        <v>0.17360623296077043</v>
      </c>
      <c r="F509" s="15"/>
    </row>
    <row r="510" spans="1:6" x14ac:dyDescent="0.3">
      <c r="A510" s="23">
        <v>16109</v>
      </c>
      <c r="B510" s="2" t="s">
        <v>8</v>
      </c>
      <c r="C510" s="31" t="s">
        <v>70</v>
      </c>
      <c r="D510" s="2" t="str">
        <f t="shared" si="7"/>
        <v>Dec-25KCP Bertais</v>
      </c>
      <c r="E510" s="43">
        <v>0.23454863392755967</v>
      </c>
      <c r="F510" s="15"/>
    </row>
    <row r="511" spans="1:6" x14ac:dyDescent="0.3">
      <c r="A511" s="23">
        <v>16110</v>
      </c>
      <c r="B511" s="2" t="s">
        <v>9</v>
      </c>
      <c r="C511" s="31" t="s">
        <v>70</v>
      </c>
      <c r="D511" s="2" t="str">
        <f t="shared" si="7"/>
        <v>Dec-25KCP Praya</v>
      </c>
      <c r="E511" s="43">
        <v>0.39779278870546131</v>
      </c>
      <c r="F511" s="15"/>
    </row>
    <row r="512" spans="1:6" x14ac:dyDescent="0.3">
      <c r="A512" s="23">
        <v>16111</v>
      </c>
      <c r="B512" s="2" t="s">
        <v>10</v>
      </c>
      <c r="C512" s="31" t="s">
        <v>70</v>
      </c>
      <c r="D512" s="2" t="str">
        <f t="shared" si="7"/>
        <v>Dec-25KCP Selong</v>
      </c>
      <c r="E512" s="43">
        <v>0.16104203507636455</v>
      </c>
      <c r="F512" s="15"/>
    </row>
    <row r="513" spans="1:6" x14ac:dyDescent="0.3">
      <c r="A513" s="23">
        <v>16113</v>
      </c>
      <c r="B513" s="2" t="s">
        <v>11</v>
      </c>
      <c r="C513" s="31" t="s">
        <v>70</v>
      </c>
      <c r="D513" s="2" t="str">
        <f t="shared" si="7"/>
        <v>Dec-25KCP Bima</v>
      </c>
      <c r="E513" s="43">
        <v>0.18715829363376119</v>
      </c>
      <c r="F513" s="15"/>
    </row>
    <row r="514" spans="1:6" x14ac:dyDescent="0.3">
      <c r="A514" s="23">
        <v>16114</v>
      </c>
      <c r="B514" s="2" t="s">
        <v>12</v>
      </c>
      <c r="C514" s="31" t="s">
        <v>70</v>
      </c>
      <c r="D514" s="2" t="str">
        <f t="shared" si="7"/>
        <v>Dec-25KCP Sumbawa Batu Hijau</v>
      </c>
      <c r="E514" s="43">
        <v>4.3027943959850656</v>
      </c>
      <c r="F514" s="15"/>
    </row>
    <row r="515" spans="1:6" x14ac:dyDescent="0.3">
      <c r="A515" s="23">
        <v>16115</v>
      </c>
      <c r="B515" s="2" t="s">
        <v>13</v>
      </c>
      <c r="C515" s="31" t="s">
        <v>70</v>
      </c>
      <c r="D515" s="2" t="str">
        <f t="shared" ref="D515:D578" si="8">C515&amp;B515</f>
        <v>Dec-25KCP Mataram Ampenan</v>
      </c>
      <c r="E515" s="43">
        <v>0.14277212419063584</v>
      </c>
      <c r="F515" s="15"/>
    </row>
    <row r="516" spans="1:6" x14ac:dyDescent="0.3">
      <c r="A516" s="23">
        <v>16117</v>
      </c>
      <c r="B516" s="2" t="s">
        <v>14</v>
      </c>
      <c r="C516" s="31" t="s">
        <v>70</v>
      </c>
      <c r="D516" s="2" t="str">
        <f t="shared" si="8"/>
        <v>Dec-25KCP Mataram Sriwijaya</v>
      </c>
      <c r="E516" s="43">
        <v>0.11374118282430085</v>
      </c>
      <c r="F516" s="15"/>
    </row>
    <row r="517" spans="1:6" x14ac:dyDescent="0.3">
      <c r="A517" s="23">
        <v>16120</v>
      </c>
      <c r="B517" s="2" t="s">
        <v>15</v>
      </c>
      <c r="C517" s="31" t="s">
        <v>70</v>
      </c>
      <c r="D517" s="2" t="str">
        <f t="shared" si="8"/>
        <v>Dec-25KCP Lombok Senggigi</v>
      </c>
      <c r="E517" s="43">
        <v>0.16550591159761999</v>
      </c>
      <c r="F517" s="15"/>
    </row>
    <row r="518" spans="1:6" x14ac:dyDescent="0.3">
      <c r="A518" s="23">
        <v>16121</v>
      </c>
      <c r="B518" s="2" t="s">
        <v>16</v>
      </c>
      <c r="C518" s="31" t="s">
        <v>70</v>
      </c>
      <c r="D518" s="2" t="str">
        <f t="shared" si="8"/>
        <v>Dec-25KCP Gili Trawangan</v>
      </c>
      <c r="E518" s="43">
        <v>0.21671595465956039</v>
      </c>
      <c r="F518" s="15"/>
    </row>
    <row r="519" spans="1:6" x14ac:dyDescent="0.3">
      <c r="A519" s="23">
        <v>16122</v>
      </c>
      <c r="B519" s="2" t="s">
        <v>17</v>
      </c>
      <c r="C519" s="31" t="s">
        <v>70</v>
      </c>
      <c r="D519" s="2" t="str">
        <f t="shared" si="8"/>
        <v>Dec-25KCP Universitas Mataram</v>
      </c>
      <c r="E519" s="43">
        <v>3.420498559166027E-2</v>
      </c>
      <c r="F519" s="15"/>
    </row>
    <row r="520" spans="1:6" x14ac:dyDescent="0.3">
      <c r="A520" s="23">
        <v>16123</v>
      </c>
      <c r="B520" s="2" t="s">
        <v>18</v>
      </c>
      <c r="C520" s="31" t="s">
        <v>70</v>
      </c>
      <c r="D520" s="2" t="str">
        <f t="shared" si="8"/>
        <v>Dec-25KCP Sumbawa Maluk</v>
      </c>
      <c r="E520" s="43">
        <v>1.9773881228278774E-2</v>
      </c>
      <c r="F520" s="15"/>
    </row>
    <row r="521" spans="1:6" x14ac:dyDescent="0.3">
      <c r="A521" s="23">
        <v>16158</v>
      </c>
      <c r="B521" s="2" t="s">
        <v>19</v>
      </c>
      <c r="C521" s="31" t="s">
        <v>70</v>
      </c>
      <c r="D521" s="2" t="str">
        <f t="shared" si="8"/>
        <v>Dec-25KCP Bima Raba</v>
      </c>
      <c r="E521" s="43">
        <v>2.0579679395394335E-2</v>
      </c>
      <c r="F521" s="15"/>
    </row>
    <row r="522" spans="1:6" x14ac:dyDescent="0.3">
      <c r="A522" s="23">
        <v>16159</v>
      </c>
      <c r="B522" s="2" t="s">
        <v>20</v>
      </c>
      <c r="C522" s="31" t="s">
        <v>70</v>
      </c>
      <c r="D522" s="2" t="str">
        <f t="shared" si="8"/>
        <v>Dec-25KCP Bima Sila</v>
      </c>
      <c r="E522" s="43">
        <v>3.7731469321920695E-2</v>
      </c>
      <c r="F522" s="15"/>
    </row>
    <row r="523" spans="1:6" x14ac:dyDescent="0.3">
      <c r="A523" s="23">
        <v>16161</v>
      </c>
      <c r="B523" s="2" t="s">
        <v>21</v>
      </c>
      <c r="C523" s="31" t="s">
        <v>70</v>
      </c>
      <c r="D523" s="2" t="str">
        <f t="shared" si="8"/>
        <v>Dec-25KCP Praya Penujak</v>
      </c>
      <c r="E523" s="43">
        <v>7.7275746784577187E-2</v>
      </c>
      <c r="F523" s="15"/>
    </row>
    <row r="524" spans="1:6" x14ac:dyDescent="0.3">
      <c r="A524" s="23">
        <v>16162</v>
      </c>
      <c r="B524" s="2" t="s">
        <v>22</v>
      </c>
      <c r="C524" s="31" t="s">
        <v>70</v>
      </c>
      <c r="D524" s="2" t="str">
        <f t="shared" si="8"/>
        <v>Dec-25KCP Lombok Keruak</v>
      </c>
      <c r="E524" s="43">
        <v>5.1206392361631638E-2</v>
      </c>
      <c r="F524" s="15"/>
    </row>
    <row r="525" spans="1:6" x14ac:dyDescent="0.3">
      <c r="A525" s="23">
        <v>16163</v>
      </c>
      <c r="B525" s="2" t="s">
        <v>23</v>
      </c>
      <c r="C525" s="31" t="s">
        <v>70</v>
      </c>
      <c r="D525" s="2" t="str">
        <f t="shared" si="8"/>
        <v>Dec-25KCP Sumbawa Alas</v>
      </c>
      <c r="E525" s="43">
        <v>3.3501217393874495E-2</v>
      </c>
      <c r="F525" s="15"/>
    </row>
    <row r="526" spans="1:6" x14ac:dyDescent="0.3">
      <c r="A526" s="23">
        <v>16164</v>
      </c>
      <c r="B526" s="2" t="s">
        <v>24</v>
      </c>
      <c r="C526" s="31" t="s">
        <v>70</v>
      </c>
      <c r="D526" s="2" t="str">
        <f t="shared" si="8"/>
        <v>Dec-25KCP Bima Sape</v>
      </c>
      <c r="E526" s="43">
        <v>3.2219881853089723E-2</v>
      </c>
      <c r="F526" s="15"/>
    </row>
    <row r="527" spans="1:6" x14ac:dyDescent="0.3">
      <c r="A527" s="23">
        <v>16171</v>
      </c>
      <c r="B527" s="2" t="s">
        <v>25</v>
      </c>
      <c r="C527" s="31" t="s">
        <v>70</v>
      </c>
      <c r="D527" s="2" t="str">
        <f t="shared" si="8"/>
        <v>Dec-25KCP Tente</v>
      </c>
      <c r="E527" s="43">
        <v>3.3498915656659856E-2</v>
      </c>
      <c r="F527" s="15"/>
    </row>
    <row r="528" spans="1:6" x14ac:dyDescent="0.3">
      <c r="A528" s="23">
        <v>16172</v>
      </c>
      <c r="B528" s="2" t="s">
        <v>26</v>
      </c>
      <c r="C528" s="31" t="s">
        <v>70</v>
      </c>
      <c r="D528" s="2" t="str">
        <f t="shared" si="8"/>
        <v>Dec-25KCP Dompu</v>
      </c>
      <c r="E528" s="43">
        <v>9.8153698612416407E-2</v>
      </c>
      <c r="F528" s="15"/>
    </row>
    <row r="529" spans="1:6" x14ac:dyDescent="0.3">
      <c r="A529" s="23">
        <v>16173</v>
      </c>
      <c r="B529" s="2" t="s">
        <v>27</v>
      </c>
      <c r="C529" s="31" t="s">
        <v>70</v>
      </c>
      <c r="D529" s="2" t="str">
        <f t="shared" si="8"/>
        <v>Dec-25KCP Lombok Gunung Sari</v>
      </c>
      <c r="E529" s="43">
        <v>6.0278121531539219E-2</v>
      </c>
      <c r="F529" s="15"/>
    </row>
    <row r="530" spans="1:6" x14ac:dyDescent="0.3">
      <c r="A530" s="23">
        <v>16175</v>
      </c>
      <c r="B530" s="2" t="s">
        <v>28</v>
      </c>
      <c r="C530" s="31" t="s">
        <v>70</v>
      </c>
      <c r="D530" s="2" t="str">
        <f t="shared" si="8"/>
        <v>Dec-25KCP Lombok Gerung</v>
      </c>
      <c r="E530" s="43">
        <v>8.7189206073142483E-2</v>
      </c>
      <c r="F530" s="15"/>
    </row>
    <row r="531" spans="1:6" x14ac:dyDescent="0.3">
      <c r="A531" s="23">
        <v>16176</v>
      </c>
      <c r="B531" s="2" t="s">
        <v>29</v>
      </c>
      <c r="C531" s="31" t="s">
        <v>70</v>
      </c>
      <c r="D531" s="2" t="str">
        <f t="shared" si="8"/>
        <v>Dec-25KCP Lombok Narmada</v>
      </c>
      <c r="E531" s="43">
        <v>6.3615476704697541E-2</v>
      </c>
      <c r="F531" s="15"/>
    </row>
    <row r="532" spans="1:6" x14ac:dyDescent="0.3">
      <c r="A532" s="23">
        <v>16177</v>
      </c>
      <c r="B532" s="2" t="s">
        <v>30</v>
      </c>
      <c r="C532" s="31" t="s">
        <v>70</v>
      </c>
      <c r="D532" s="2" t="str">
        <f t="shared" si="8"/>
        <v>Dec-25KCP Lombok Pemenang</v>
      </c>
      <c r="E532" s="43">
        <v>0.19845173354442153</v>
      </c>
      <c r="F532" s="15"/>
    </row>
    <row r="533" spans="1:6" x14ac:dyDescent="0.3">
      <c r="A533" s="23">
        <v>16178</v>
      </c>
      <c r="B533" s="2" t="s">
        <v>31</v>
      </c>
      <c r="C533" s="31" t="s">
        <v>70</v>
      </c>
      <c r="D533" s="2" t="str">
        <f t="shared" si="8"/>
        <v>Dec-25KCP Lombok Kopang</v>
      </c>
      <c r="E533" s="43">
        <v>9.6976406025018724E-2</v>
      </c>
      <c r="F533" s="15"/>
    </row>
    <row r="534" spans="1:6" x14ac:dyDescent="0.3">
      <c r="A534" s="23">
        <v>16179</v>
      </c>
      <c r="B534" s="2" t="s">
        <v>32</v>
      </c>
      <c r="C534" s="31" t="s">
        <v>70</v>
      </c>
      <c r="D534" s="2" t="str">
        <f t="shared" si="8"/>
        <v>Dec-25KCP Aikmel</v>
      </c>
      <c r="E534" s="43">
        <v>7.2850938721379765E-2</v>
      </c>
      <c r="F534" s="15"/>
    </row>
    <row r="535" spans="1:6" x14ac:dyDescent="0.3">
      <c r="A535" s="23">
        <v>16180</v>
      </c>
      <c r="B535" s="2" t="s">
        <v>33</v>
      </c>
      <c r="C535" s="31" t="s">
        <v>70</v>
      </c>
      <c r="D535" s="2" t="str">
        <f t="shared" si="8"/>
        <v>Dec-25KCP Mataram Tanjung</v>
      </c>
      <c r="E535" s="43">
        <v>6.6403508937407207E-2</v>
      </c>
      <c r="F535" s="15"/>
    </row>
    <row r="536" spans="1:6" x14ac:dyDescent="0.3">
      <c r="A536" s="23">
        <v>16181</v>
      </c>
      <c r="B536" s="2" t="s">
        <v>34</v>
      </c>
      <c r="C536" s="31" t="s">
        <v>70</v>
      </c>
      <c r="D536" s="2" t="str">
        <f t="shared" si="8"/>
        <v>Dec-25KCP Lombok Kediri</v>
      </c>
      <c r="E536" s="43">
        <v>6.8531640312245332E-2</v>
      </c>
      <c r="F536" s="15"/>
    </row>
    <row r="537" spans="1:6" x14ac:dyDescent="0.3">
      <c r="A537" s="23">
        <v>16182</v>
      </c>
      <c r="B537" s="2" t="s">
        <v>35</v>
      </c>
      <c r="C537" s="31" t="s">
        <v>70</v>
      </c>
      <c r="D537" s="2" t="str">
        <f t="shared" si="8"/>
        <v>Dec-25KCP Mataram Masbagik</v>
      </c>
      <c r="E537" s="43">
        <v>3.9814539019761792E-2</v>
      </c>
      <c r="F537" s="15"/>
    </row>
    <row r="538" spans="1:6" x14ac:dyDescent="0.3">
      <c r="A538" s="23">
        <v>16183</v>
      </c>
      <c r="B538" s="2" t="s">
        <v>36</v>
      </c>
      <c r="C538" s="31" t="s">
        <v>70</v>
      </c>
      <c r="D538" s="2" t="str">
        <f t="shared" si="8"/>
        <v>Dec-25KCP Lombok Sakra</v>
      </c>
      <c r="E538" s="43">
        <v>5.1450344720882231E-2</v>
      </c>
      <c r="F538" s="15"/>
    </row>
    <row r="539" spans="1:6" x14ac:dyDescent="0.3">
      <c r="A539" s="23">
        <v>16184</v>
      </c>
      <c r="B539" s="2" t="s">
        <v>37</v>
      </c>
      <c r="C539" s="31" t="s">
        <v>70</v>
      </c>
      <c r="D539" s="2" t="str">
        <f t="shared" si="8"/>
        <v>Dec-25KCP Lombok Terara</v>
      </c>
      <c r="E539" s="43">
        <v>5.3626561809678688E-2</v>
      </c>
      <c r="F539" s="15"/>
    </row>
    <row r="540" spans="1:6" x14ac:dyDescent="0.3">
      <c r="A540" s="23">
        <v>16185</v>
      </c>
      <c r="B540" s="2" t="s">
        <v>38</v>
      </c>
      <c r="C540" s="31" t="s">
        <v>70</v>
      </c>
      <c r="D540" s="2" t="str">
        <f t="shared" si="8"/>
        <v>Dec-25KCP Rembiga</v>
      </c>
      <c r="E540" s="43">
        <v>7.6071771298710358E-2</v>
      </c>
      <c r="F540" s="15"/>
    </row>
    <row r="541" spans="1:6" x14ac:dyDescent="0.3">
      <c r="A541" s="23">
        <v>16186</v>
      </c>
      <c r="B541" s="2" t="s">
        <v>39</v>
      </c>
      <c r="C541" s="31" t="s">
        <v>70</v>
      </c>
      <c r="D541" s="2" t="str">
        <f t="shared" si="8"/>
        <v>Dec-25KCP Renteng Praya</v>
      </c>
      <c r="E541" s="43">
        <v>0.10067309891208659</v>
      </c>
      <c r="F541" s="15"/>
    </row>
    <row r="542" spans="1:6" x14ac:dyDescent="0.3">
      <c r="A542" s="23">
        <v>16191</v>
      </c>
      <c r="B542" s="2" t="s">
        <v>40</v>
      </c>
      <c r="C542" s="31" t="s">
        <v>70</v>
      </c>
      <c r="D542" s="2" t="str">
        <f t="shared" si="8"/>
        <v>Dec-25KCP Pringgabaya</v>
      </c>
      <c r="E542" s="43">
        <v>5.8413372959624302E-2</v>
      </c>
      <c r="F542" s="15"/>
    </row>
    <row r="543" spans="1:6" x14ac:dyDescent="0.3">
      <c r="A543" s="23">
        <v>16192</v>
      </c>
      <c r="B543" s="2" t="s">
        <v>41</v>
      </c>
      <c r="C543" s="31" t="s">
        <v>70</v>
      </c>
      <c r="D543" s="2" t="str">
        <f t="shared" si="8"/>
        <v>Dec-25KCP Taliwang</v>
      </c>
      <c r="E543" s="43">
        <v>0.11216180474874723</v>
      </c>
      <c r="F543" s="15"/>
    </row>
    <row r="544" spans="1:6" x14ac:dyDescent="0.3">
      <c r="A544" s="23">
        <v>16194</v>
      </c>
      <c r="B544" s="2" t="s">
        <v>42</v>
      </c>
      <c r="C544" s="31" t="s">
        <v>70</v>
      </c>
      <c r="D544" s="2" t="str">
        <f t="shared" si="8"/>
        <v>Dec-25KCP Lombok Sikur</v>
      </c>
      <c r="E544" s="43">
        <v>5.4505836247935341E-2</v>
      </c>
      <c r="F544" s="15"/>
    </row>
    <row r="545" spans="1:6" x14ac:dyDescent="0.3">
      <c r="A545" s="23">
        <v>16196</v>
      </c>
      <c r="B545" s="2" t="s">
        <v>43</v>
      </c>
      <c r="C545" s="31" t="s">
        <v>70</v>
      </c>
      <c r="D545" s="2" t="str">
        <f t="shared" si="8"/>
        <v>Dec-25KCP Labuhan Lombok</v>
      </c>
      <c r="E545" s="43">
        <v>4.8707933498910005E-2</v>
      </c>
      <c r="F545" s="15"/>
    </row>
    <row r="546" spans="1:6" x14ac:dyDescent="0.3">
      <c r="A546" s="23">
        <v>16198</v>
      </c>
      <c r="B546" s="2" t="s">
        <v>44</v>
      </c>
      <c r="C546" s="31" t="s">
        <v>70</v>
      </c>
      <c r="D546" s="2" t="str">
        <f t="shared" si="8"/>
        <v>Dec-25KCP Mataram Airlangga</v>
      </c>
      <c r="E546" s="43">
        <v>7.4242069022402254E-2</v>
      </c>
      <c r="F546" s="15"/>
    </row>
    <row r="547" spans="1:6" x14ac:dyDescent="0.3">
      <c r="A547" s="23">
        <v>16199</v>
      </c>
      <c r="B547" s="2" t="s">
        <v>45</v>
      </c>
      <c r="C547" s="31" t="s">
        <v>70</v>
      </c>
      <c r="D547" s="2" t="str">
        <f t="shared" si="8"/>
        <v>Dec-25KCP Mataram Pagutan</v>
      </c>
      <c r="E547" s="43">
        <v>9.5744302112405089E-2</v>
      </c>
      <c r="F547" s="15"/>
    </row>
    <row r="548" spans="1:6" x14ac:dyDescent="0.3">
      <c r="A548" s="23">
        <v>161</v>
      </c>
      <c r="B548" s="2" t="s">
        <v>49</v>
      </c>
      <c r="C548" s="31" t="s">
        <v>70</v>
      </c>
      <c r="D548" s="2" t="str">
        <f t="shared" si="8"/>
        <v>Dec-25Area Mataram</v>
      </c>
      <c r="E548" s="43">
        <v>9.5299523812231257</v>
      </c>
      <c r="F548" s="15"/>
    </row>
    <row r="549" spans="1:6" x14ac:dyDescent="0.3">
      <c r="A549" s="23">
        <v>16100</v>
      </c>
      <c r="B549" s="2" t="s">
        <v>5</v>
      </c>
      <c r="C549" s="31" t="s">
        <v>71</v>
      </c>
      <c r="D549" s="2" t="str">
        <f t="shared" si="8"/>
        <v>Jan-26KC Mataram AA Gde Ngurah</v>
      </c>
      <c r="E549" s="43">
        <v>0.90672408527437753</v>
      </c>
      <c r="F549" s="15"/>
    </row>
    <row r="550" spans="1:6" x14ac:dyDescent="0.3">
      <c r="A550" s="23">
        <v>16101</v>
      </c>
      <c r="B550" s="2" t="s">
        <v>6</v>
      </c>
      <c r="C550" s="31" t="s">
        <v>71</v>
      </c>
      <c r="D550" s="2" t="str">
        <f t="shared" si="8"/>
        <v>Jan-26KCP Mataram Cakranegara</v>
      </c>
      <c r="E550" s="43">
        <v>0.72482245792072963</v>
      </c>
      <c r="F550" s="15"/>
    </row>
    <row r="551" spans="1:6" x14ac:dyDescent="0.3">
      <c r="A551" s="23">
        <v>16102</v>
      </c>
      <c r="B551" s="2" t="s">
        <v>7</v>
      </c>
      <c r="C551" s="31" t="s">
        <v>71</v>
      </c>
      <c r="D551" s="2" t="str">
        <f t="shared" si="8"/>
        <v>Jan-26KCP Sumbawa Besar</v>
      </c>
      <c r="E551" s="43">
        <v>0.19657058474841793</v>
      </c>
      <c r="F551" s="15"/>
    </row>
    <row r="552" spans="1:6" x14ac:dyDescent="0.3">
      <c r="A552" s="23">
        <v>16109</v>
      </c>
      <c r="B552" s="2" t="s">
        <v>8</v>
      </c>
      <c r="C552" s="31" t="s">
        <v>71</v>
      </c>
      <c r="D552" s="2" t="str">
        <f t="shared" si="8"/>
        <v>Jan-26KCP Bertais</v>
      </c>
      <c r="E552" s="43">
        <v>0.28927709831352338</v>
      </c>
      <c r="F552" s="15"/>
    </row>
    <row r="553" spans="1:6" x14ac:dyDescent="0.3">
      <c r="A553" s="23">
        <v>16110</v>
      </c>
      <c r="B553" s="2" t="s">
        <v>9</v>
      </c>
      <c r="C553" s="31" t="s">
        <v>71</v>
      </c>
      <c r="D553" s="2" t="str">
        <f t="shared" si="8"/>
        <v>Jan-26KCP Praya</v>
      </c>
      <c r="E553" s="43">
        <v>0.41214591978093967</v>
      </c>
      <c r="F553" s="15"/>
    </row>
    <row r="554" spans="1:6" x14ac:dyDescent="0.3">
      <c r="A554" s="23">
        <v>16111</v>
      </c>
      <c r="B554" s="2" t="s">
        <v>10</v>
      </c>
      <c r="C554" s="31" t="s">
        <v>71</v>
      </c>
      <c r="D554" s="2" t="str">
        <f t="shared" si="8"/>
        <v>Jan-26KCP Selong</v>
      </c>
      <c r="E554" s="43">
        <v>0.16301045121849062</v>
      </c>
      <c r="F554" s="15"/>
    </row>
    <row r="555" spans="1:6" x14ac:dyDescent="0.3">
      <c r="A555" s="23">
        <v>16113</v>
      </c>
      <c r="B555" s="2" t="s">
        <v>11</v>
      </c>
      <c r="C555" s="31" t="s">
        <v>71</v>
      </c>
      <c r="D555" s="2" t="str">
        <f t="shared" si="8"/>
        <v>Jan-26KCP Bima</v>
      </c>
      <c r="E555" s="43">
        <v>0.19659604074174322</v>
      </c>
      <c r="F555" s="15"/>
    </row>
    <row r="556" spans="1:6" x14ac:dyDescent="0.3">
      <c r="A556" s="23">
        <v>16114</v>
      </c>
      <c r="B556" s="2" t="s">
        <v>12</v>
      </c>
      <c r="C556" s="31" t="s">
        <v>71</v>
      </c>
      <c r="D556" s="2" t="str">
        <f t="shared" si="8"/>
        <v>Jan-26KCP Sumbawa Batu Hijau</v>
      </c>
      <c r="E556" s="43">
        <v>5.7843172764759681</v>
      </c>
      <c r="F556" s="15"/>
    </row>
    <row r="557" spans="1:6" x14ac:dyDescent="0.3">
      <c r="A557" s="23">
        <v>16115</v>
      </c>
      <c r="B557" s="2" t="s">
        <v>13</v>
      </c>
      <c r="C557" s="31" t="s">
        <v>71</v>
      </c>
      <c r="D557" s="2" t="str">
        <f t="shared" si="8"/>
        <v>Jan-26KCP Mataram Ampenan</v>
      </c>
      <c r="E557" s="43">
        <v>0.15672595992301047</v>
      </c>
      <c r="F557" s="15"/>
    </row>
    <row r="558" spans="1:6" x14ac:dyDescent="0.3">
      <c r="A558" s="23">
        <v>16117</v>
      </c>
      <c r="B558" s="2" t="s">
        <v>14</v>
      </c>
      <c r="C558" s="31" t="s">
        <v>71</v>
      </c>
      <c r="D558" s="2" t="str">
        <f t="shared" si="8"/>
        <v>Jan-26KCP Mataram Sriwijaya</v>
      </c>
      <c r="E558" s="43">
        <v>0.13152940095604182</v>
      </c>
      <c r="F558" s="15"/>
    </row>
    <row r="559" spans="1:6" x14ac:dyDescent="0.3">
      <c r="A559" s="23">
        <v>16120</v>
      </c>
      <c r="B559" s="2" t="s">
        <v>15</v>
      </c>
      <c r="C559" s="31" t="s">
        <v>71</v>
      </c>
      <c r="D559" s="2" t="str">
        <f t="shared" si="8"/>
        <v>Jan-26KCP Lombok Senggigi</v>
      </c>
      <c r="E559" s="43">
        <v>0.16949508294924159</v>
      </c>
      <c r="F559" s="15"/>
    </row>
    <row r="560" spans="1:6" x14ac:dyDescent="0.3">
      <c r="A560" s="23">
        <v>16121</v>
      </c>
      <c r="B560" s="2" t="s">
        <v>16</v>
      </c>
      <c r="C560" s="31" t="s">
        <v>71</v>
      </c>
      <c r="D560" s="2" t="str">
        <f t="shared" si="8"/>
        <v>Jan-26KCP Gili Trawangan</v>
      </c>
      <c r="E560" s="43">
        <v>0.23306786287709044</v>
      </c>
      <c r="F560" s="15"/>
    </row>
    <row r="561" spans="1:6" x14ac:dyDescent="0.3">
      <c r="A561" s="23">
        <v>16122</v>
      </c>
      <c r="B561" s="2" t="s">
        <v>17</v>
      </c>
      <c r="C561" s="31" t="s">
        <v>71</v>
      </c>
      <c r="D561" s="2" t="str">
        <f t="shared" si="8"/>
        <v>Jan-26KCP Universitas Mataram</v>
      </c>
      <c r="E561" s="43">
        <v>5.714458050109051E-2</v>
      </c>
      <c r="F561" s="15"/>
    </row>
    <row r="562" spans="1:6" x14ac:dyDescent="0.3">
      <c r="A562" s="23">
        <v>16123</v>
      </c>
      <c r="B562" s="2" t="s">
        <v>18</v>
      </c>
      <c r="C562" s="31" t="s">
        <v>71</v>
      </c>
      <c r="D562" s="2" t="str">
        <f t="shared" si="8"/>
        <v>Jan-26KCP Sumbawa Maluk</v>
      </c>
      <c r="E562" s="43">
        <v>2.249028939484975E-2</v>
      </c>
      <c r="F562" s="15"/>
    </row>
    <row r="563" spans="1:6" x14ac:dyDescent="0.3">
      <c r="A563" s="23">
        <v>16158</v>
      </c>
      <c r="B563" s="2" t="s">
        <v>19</v>
      </c>
      <c r="C563" s="31" t="s">
        <v>71</v>
      </c>
      <c r="D563" s="2" t="str">
        <f t="shared" si="8"/>
        <v>Jan-26KCP Bima Raba</v>
      </c>
      <c r="E563" s="43">
        <v>2.1790275774167728E-2</v>
      </c>
      <c r="F563" s="15"/>
    </row>
    <row r="564" spans="1:6" x14ac:dyDescent="0.3">
      <c r="A564" s="23">
        <v>16159</v>
      </c>
      <c r="B564" s="2" t="s">
        <v>20</v>
      </c>
      <c r="C564" s="31" t="s">
        <v>71</v>
      </c>
      <c r="D564" s="2" t="str">
        <f t="shared" si="8"/>
        <v>Jan-26KCP Bima Sila</v>
      </c>
      <c r="E564" s="43">
        <v>3.2919305363329994E-2</v>
      </c>
      <c r="F564" s="15"/>
    </row>
    <row r="565" spans="1:6" x14ac:dyDescent="0.3">
      <c r="A565" s="23">
        <v>16161</v>
      </c>
      <c r="B565" s="2" t="s">
        <v>21</v>
      </c>
      <c r="C565" s="31" t="s">
        <v>71</v>
      </c>
      <c r="D565" s="2" t="str">
        <f t="shared" si="8"/>
        <v>Jan-26KCP Praya Penujak</v>
      </c>
      <c r="E565" s="43">
        <v>8.3064763555306176E-2</v>
      </c>
      <c r="F565" s="15"/>
    </row>
    <row r="566" spans="1:6" x14ac:dyDescent="0.3">
      <c r="A566" s="23">
        <v>16162</v>
      </c>
      <c r="B566" s="2" t="s">
        <v>22</v>
      </c>
      <c r="C566" s="31" t="s">
        <v>71</v>
      </c>
      <c r="D566" s="2" t="str">
        <f t="shared" si="8"/>
        <v>Jan-26KCP Lombok Keruak</v>
      </c>
      <c r="E566" s="43">
        <v>5.1032667192893899E-2</v>
      </c>
      <c r="F566" s="15"/>
    </row>
    <row r="567" spans="1:6" x14ac:dyDescent="0.3">
      <c r="A567" s="23">
        <v>16163</v>
      </c>
      <c r="B567" s="2" t="s">
        <v>23</v>
      </c>
      <c r="C567" s="31" t="s">
        <v>71</v>
      </c>
      <c r="D567" s="2" t="str">
        <f t="shared" si="8"/>
        <v>Jan-26KCP Sumbawa Alas</v>
      </c>
      <c r="E567" s="43">
        <v>3.59296660922978E-2</v>
      </c>
      <c r="F567" s="15"/>
    </row>
    <row r="568" spans="1:6" x14ac:dyDescent="0.3">
      <c r="A568" s="23">
        <v>16164</v>
      </c>
      <c r="B568" s="2" t="s">
        <v>24</v>
      </c>
      <c r="C568" s="31" t="s">
        <v>71</v>
      </c>
      <c r="D568" s="2" t="str">
        <f t="shared" si="8"/>
        <v>Jan-26KCP Bima Sape</v>
      </c>
      <c r="E568" s="43">
        <v>3.7085069580843143E-2</v>
      </c>
      <c r="F568" s="15"/>
    </row>
    <row r="569" spans="1:6" x14ac:dyDescent="0.3">
      <c r="A569" s="23">
        <v>16171</v>
      </c>
      <c r="B569" s="2" t="s">
        <v>25</v>
      </c>
      <c r="C569" s="31" t="s">
        <v>71</v>
      </c>
      <c r="D569" s="2" t="str">
        <f t="shared" si="8"/>
        <v>Jan-26KCP Tente</v>
      </c>
      <c r="E569" s="43">
        <v>3.1397542408539904E-2</v>
      </c>
      <c r="F569" s="15"/>
    </row>
    <row r="570" spans="1:6" x14ac:dyDescent="0.3">
      <c r="A570" s="23">
        <v>16172</v>
      </c>
      <c r="B570" s="2" t="s">
        <v>26</v>
      </c>
      <c r="C570" s="31" t="s">
        <v>71</v>
      </c>
      <c r="D570" s="2" t="str">
        <f t="shared" si="8"/>
        <v>Jan-26KCP Dompu</v>
      </c>
      <c r="E570" s="43">
        <v>0.13178053068734139</v>
      </c>
      <c r="F570" s="15"/>
    </row>
    <row r="571" spans="1:6" x14ac:dyDescent="0.3">
      <c r="A571" s="23">
        <v>16173</v>
      </c>
      <c r="B571" s="2" t="s">
        <v>27</v>
      </c>
      <c r="C571" s="31" t="s">
        <v>71</v>
      </c>
      <c r="D571" s="2" t="str">
        <f t="shared" si="8"/>
        <v>Jan-26KCP Lombok Gunung Sari</v>
      </c>
      <c r="E571" s="43">
        <v>6.3382796050292761E-2</v>
      </c>
      <c r="F571" s="15"/>
    </row>
    <row r="572" spans="1:6" x14ac:dyDescent="0.3">
      <c r="A572" s="23">
        <v>16175</v>
      </c>
      <c r="B572" s="2" t="s">
        <v>28</v>
      </c>
      <c r="C572" s="31" t="s">
        <v>71</v>
      </c>
      <c r="D572" s="2" t="str">
        <f t="shared" si="8"/>
        <v>Jan-26KCP Lombok Gerung</v>
      </c>
      <c r="E572" s="43">
        <v>8.8576594949977674E-2</v>
      </c>
      <c r="F572" s="15"/>
    </row>
    <row r="573" spans="1:6" x14ac:dyDescent="0.3">
      <c r="A573" s="23">
        <v>16176</v>
      </c>
      <c r="B573" s="2" t="s">
        <v>29</v>
      </c>
      <c r="C573" s="31" t="s">
        <v>71</v>
      </c>
      <c r="D573" s="2" t="str">
        <f t="shared" si="8"/>
        <v>Jan-26KCP Lombok Narmada</v>
      </c>
      <c r="E573" s="43">
        <v>6.7247863208680855E-2</v>
      </c>
      <c r="F573" s="15"/>
    </row>
    <row r="574" spans="1:6" x14ac:dyDescent="0.3">
      <c r="A574" s="23">
        <v>16177</v>
      </c>
      <c r="B574" s="2" t="s">
        <v>30</v>
      </c>
      <c r="C574" s="31" t="s">
        <v>71</v>
      </c>
      <c r="D574" s="2" t="str">
        <f t="shared" si="8"/>
        <v>Jan-26KCP Lombok Pemenang</v>
      </c>
      <c r="E574" s="43">
        <v>0.20545005577354664</v>
      </c>
      <c r="F574" s="15"/>
    </row>
    <row r="575" spans="1:6" x14ac:dyDescent="0.3">
      <c r="A575" s="23">
        <v>16178</v>
      </c>
      <c r="B575" s="2" t="s">
        <v>31</v>
      </c>
      <c r="C575" s="31" t="s">
        <v>71</v>
      </c>
      <c r="D575" s="2" t="str">
        <f t="shared" si="8"/>
        <v>Jan-26KCP Lombok Kopang</v>
      </c>
      <c r="E575" s="43">
        <v>0.10042942184542791</v>
      </c>
      <c r="F575" s="15"/>
    </row>
    <row r="576" spans="1:6" x14ac:dyDescent="0.3">
      <c r="A576" s="23">
        <v>16179</v>
      </c>
      <c r="B576" s="2" t="s">
        <v>32</v>
      </c>
      <c r="C576" s="31" t="s">
        <v>71</v>
      </c>
      <c r="D576" s="2" t="str">
        <f t="shared" si="8"/>
        <v>Jan-26KCP Aikmel</v>
      </c>
      <c r="E576" s="43">
        <v>7.4511815952359173E-2</v>
      </c>
      <c r="F576" s="15"/>
    </row>
    <row r="577" spans="1:6" x14ac:dyDescent="0.3">
      <c r="A577" s="23">
        <v>16180</v>
      </c>
      <c r="B577" s="2" t="s">
        <v>33</v>
      </c>
      <c r="C577" s="31" t="s">
        <v>71</v>
      </c>
      <c r="D577" s="2" t="str">
        <f t="shared" si="8"/>
        <v>Jan-26KCP Mataram Tanjung</v>
      </c>
      <c r="E577" s="43">
        <v>7.067994248290238E-2</v>
      </c>
      <c r="F577" s="15"/>
    </row>
    <row r="578" spans="1:6" x14ac:dyDescent="0.3">
      <c r="A578" s="23">
        <v>16181</v>
      </c>
      <c r="B578" s="2" t="s">
        <v>34</v>
      </c>
      <c r="C578" s="31" t="s">
        <v>71</v>
      </c>
      <c r="D578" s="2" t="str">
        <f t="shared" si="8"/>
        <v>Jan-26KCP Lombok Kediri</v>
      </c>
      <c r="E578" s="43">
        <v>7.3338821964436904E-2</v>
      </c>
      <c r="F578" s="15"/>
    </row>
    <row r="579" spans="1:6" x14ac:dyDescent="0.3">
      <c r="A579" s="23">
        <v>16182</v>
      </c>
      <c r="B579" s="2" t="s">
        <v>35</v>
      </c>
      <c r="C579" s="31" t="s">
        <v>71</v>
      </c>
      <c r="D579" s="2" t="str">
        <f t="shared" ref="D579:D590" si="9">C579&amp;B579</f>
        <v>Jan-26KCP Mataram Masbagik</v>
      </c>
      <c r="E579" s="43">
        <v>4.1791655458056534E-2</v>
      </c>
      <c r="F579" s="15"/>
    </row>
    <row r="580" spans="1:6" x14ac:dyDescent="0.3">
      <c r="A580" s="23">
        <v>16183</v>
      </c>
      <c r="B580" s="2" t="s">
        <v>36</v>
      </c>
      <c r="C580" s="31" t="s">
        <v>71</v>
      </c>
      <c r="D580" s="2" t="str">
        <f t="shared" si="9"/>
        <v>Jan-26KCP Lombok Sakra</v>
      </c>
      <c r="E580" s="43">
        <v>5.2909422126285632E-2</v>
      </c>
      <c r="F580" s="15"/>
    </row>
    <row r="581" spans="1:6" x14ac:dyDescent="0.3">
      <c r="A581" s="23">
        <v>16184</v>
      </c>
      <c r="B581" s="2" t="s">
        <v>37</v>
      </c>
      <c r="C581" s="31" t="s">
        <v>71</v>
      </c>
      <c r="D581" s="2" t="str">
        <f t="shared" si="9"/>
        <v>Jan-26KCP Lombok Terara</v>
      </c>
      <c r="E581" s="43">
        <v>5.9662452152334351E-2</v>
      </c>
      <c r="F581" s="15"/>
    </row>
    <row r="582" spans="1:6" x14ac:dyDescent="0.3">
      <c r="A582" s="23">
        <v>16185</v>
      </c>
      <c r="B582" s="2" t="s">
        <v>38</v>
      </c>
      <c r="C582" s="31" t="s">
        <v>71</v>
      </c>
      <c r="D582" s="2" t="str">
        <f t="shared" si="9"/>
        <v>Jan-26KCP Rembiga</v>
      </c>
      <c r="E582" s="43">
        <v>6.7001331344771445E-2</v>
      </c>
      <c r="F582" s="15"/>
    </row>
    <row r="583" spans="1:6" x14ac:dyDescent="0.3">
      <c r="A583" s="23">
        <v>16186</v>
      </c>
      <c r="B583" s="2" t="s">
        <v>39</v>
      </c>
      <c r="C583" s="31" t="s">
        <v>71</v>
      </c>
      <c r="D583" s="2" t="str">
        <f t="shared" si="9"/>
        <v>Jan-26KCP Renteng Praya</v>
      </c>
      <c r="E583" s="43">
        <v>0.10192297815893359</v>
      </c>
      <c r="F583" s="15"/>
    </row>
    <row r="584" spans="1:6" x14ac:dyDescent="0.3">
      <c r="A584" s="23">
        <v>16191</v>
      </c>
      <c r="B584" s="2" t="s">
        <v>40</v>
      </c>
      <c r="C584" s="31" t="s">
        <v>71</v>
      </c>
      <c r="D584" s="2" t="str">
        <f t="shared" si="9"/>
        <v>Jan-26KCP Pringgabaya</v>
      </c>
      <c r="E584" s="43">
        <v>6.037739374307436E-2</v>
      </c>
      <c r="F584" s="15"/>
    </row>
    <row r="585" spans="1:6" x14ac:dyDescent="0.3">
      <c r="A585" s="23">
        <v>16192</v>
      </c>
      <c r="B585" s="2" t="s">
        <v>41</v>
      </c>
      <c r="C585" s="31" t="s">
        <v>71</v>
      </c>
      <c r="D585" s="2" t="str">
        <f t="shared" si="9"/>
        <v>Jan-26KCP Taliwang</v>
      </c>
      <c r="E585" s="43">
        <v>0.11987853193674543</v>
      </c>
      <c r="F585" s="15"/>
    </row>
    <row r="586" spans="1:6" x14ac:dyDescent="0.3">
      <c r="A586" s="23">
        <v>16194</v>
      </c>
      <c r="B586" s="2" t="s">
        <v>42</v>
      </c>
      <c r="C586" s="31" t="s">
        <v>71</v>
      </c>
      <c r="D586" s="2" t="str">
        <f t="shared" si="9"/>
        <v>Jan-26KCP Lombok Sikur</v>
      </c>
      <c r="E586" s="43">
        <v>5.4779648659650682E-2</v>
      </c>
      <c r="F586" s="15"/>
    </row>
    <row r="587" spans="1:6" x14ac:dyDescent="0.3">
      <c r="A587" s="23">
        <v>16196</v>
      </c>
      <c r="B587" s="2" t="s">
        <v>43</v>
      </c>
      <c r="C587" s="31" t="s">
        <v>71</v>
      </c>
      <c r="D587" s="2" t="str">
        <f t="shared" si="9"/>
        <v>Jan-26KCP Labuhan Lombok</v>
      </c>
      <c r="E587" s="43">
        <v>4.5107439309089996E-2</v>
      </c>
      <c r="F587" s="15"/>
    </row>
    <row r="588" spans="1:6" x14ac:dyDescent="0.3">
      <c r="A588" s="23">
        <v>16198</v>
      </c>
      <c r="B588" s="2" t="s">
        <v>44</v>
      </c>
      <c r="C588" s="31" t="s">
        <v>71</v>
      </c>
      <c r="D588" s="2" t="str">
        <f t="shared" si="9"/>
        <v>Jan-26KCP Mataram Airlangga</v>
      </c>
      <c r="E588" s="43">
        <v>7.5599761329433496E-2</v>
      </c>
      <c r="F588" s="15"/>
    </row>
    <row r="589" spans="1:6" x14ac:dyDescent="0.3">
      <c r="A589" s="23">
        <v>16199</v>
      </c>
      <c r="B589" s="2" t="s">
        <v>45</v>
      </c>
      <c r="C589" s="31" t="s">
        <v>71</v>
      </c>
      <c r="D589" s="2" t="str">
        <f t="shared" si="9"/>
        <v>Jan-26KCP Mataram Pagutan</v>
      </c>
      <c r="E589" s="43">
        <v>0.10561151623066528</v>
      </c>
      <c r="F589" s="15"/>
    </row>
    <row r="590" spans="1:6" x14ac:dyDescent="0.3">
      <c r="A590" s="23">
        <v>161</v>
      </c>
      <c r="B590" s="2" t="s">
        <v>49</v>
      </c>
      <c r="C590" s="31" t="s">
        <v>71</v>
      </c>
      <c r="D590" s="2" t="str">
        <f t="shared" si="9"/>
        <v>Jan-26Area Mataram</v>
      </c>
      <c r="E590" s="43">
        <v>11.397176354406898</v>
      </c>
      <c r="F590" s="15"/>
    </row>
    <row r="697" spans="3:25" x14ac:dyDescent="0.3">
      <c r="C697" s="33"/>
      <c r="E697" s="5"/>
      <c r="F697" s="5"/>
    </row>
    <row r="698" spans="3:25" x14ac:dyDescent="0.3">
      <c r="C698" s="33"/>
      <c r="E698" s="5"/>
      <c r="F698" s="5"/>
    </row>
    <row r="699" spans="3:25" x14ac:dyDescent="0.3">
      <c r="C699" s="33"/>
      <c r="E699" s="5"/>
      <c r="F699" s="5"/>
    </row>
    <row r="700" spans="3:25" x14ac:dyDescent="0.3">
      <c r="C700" s="33"/>
      <c r="E700" s="40">
        <f>DASHBOARD!F9</f>
        <v>161</v>
      </c>
      <c r="F700" s="40" t="str">
        <f>VLOOKUP(E700,$A$2:$B$338,2,FALSE)</f>
        <v>Area Mataram</v>
      </c>
      <c r="G700" s="33"/>
      <c r="H700" s="5" t="s">
        <v>0</v>
      </c>
    </row>
    <row r="701" spans="3:25" x14ac:dyDescent="0.3">
      <c r="C701" s="33"/>
      <c r="E701" s="40"/>
      <c r="F701" s="40"/>
      <c r="G701" s="33"/>
    </row>
    <row r="702" spans="3:25" x14ac:dyDescent="0.3">
      <c r="C702" s="33"/>
      <c r="E702" s="40" t="s">
        <v>47</v>
      </c>
      <c r="F702" s="40" t="s">
        <v>48</v>
      </c>
      <c r="G702" s="33"/>
      <c r="H702" s="34" t="s">
        <v>60</v>
      </c>
      <c r="I702" s="34" t="s">
        <v>62</v>
      </c>
      <c r="J702" s="34" t="s">
        <v>61</v>
      </c>
      <c r="K702" s="34" t="s">
        <v>65</v>
      </c>
      <c r="L702" s="34" t="s">
        <v>59</v>
      </c>
      <c r="M702" s="34" t="s">
        <v>66</v>
      </c>
      <c r="N702" s="34" t="s">
        <v>64</v>
      </c>
      <c r="O702" s="34" t="s">
        <v>63</v>
      </c>
      <c r="P702" s="34" t="s">
        <v>58</v>
      </c>
      <c r="Q702" s="34" t="s">
        <v>69</v>
      </c>
      <c r="R702" s="34" t="s">
        <v>68</v>
      </c>
      <c r="S702" s="34" t="s">
        <v>67</v>
      </c>
      <c r="T702" s="34" t="s">
        <v>70</v>
      </c>
      <c r="U702" s="34" t="s">
        <v>71</v>
      </c>
      <c r="W702" s="5" t="s">
        <v>55</v>
      </c>
      <c r="X702" s="5" t="s">
        <v>56</v>
      </c>
      <c r="Y702" s="5" t="s">
        <v>57</v>
      </c>
    </row>
    <row r="703" spans="3:25" x14ac:dyDescent="0.3">
      <c r="C703" s="33"/>
      <c r="E703" s="41">
        <f>E700</f>
        <v>161</v>
      </c>
      <c r="F703" s="41" t="str">
        <f>F700</f>
        <v>Area Mataram</v>
      </c>
      <c r="G703" s="33" t="s">
        <v>3</v>
      </c>
      <c r="H703" s="36">
        <f>INDEX($D$1:$E$170,MATCH($H702&amp;F$703,$D$1:$D$170,0),MATCH(H700,$D$1:$E$1,0))</f>
        <v>8.868057758717999</v>
      </c>
      <c r="I703" s="36">
        <f>INDEX($D$1:$E$170,MATCH($I702&amp;F$703,$D$1:$D$170,0),MATCH(H700,$D$1:$E$1,0))</f>
        <v>10.800080988269002</v>
      </c>
      <c r="J703" s="36">
        <f>INDEX($D$1:$E$170,MATCH($J702&amp;F$703,$D$1:$D$170,0),MATCH(H700,$D$1:$E$1,0))</f>
        <v>8.6793301047490026</v>
      </c>
      <c r="K703" s="36">
        <f>INDEX($D$1:$E$600,MATCH($K702&amp;F$703,$D$1:$D$600,0),MATCH(H700,$D$1:$E$1,0))</f>
        <v>9.8035893307967257</v>
      </c>
      <c r="L703" s="36">
        <f>INDEX($D$1:$E$600,MATCH($L702&amp;F$703,$D$1:$D$600,0),MATCH(H700,$D$1:$E$1,0))</f>
        <v>8.774345248760941</v>
      </c>
      <c r="M703" s="36">
        <f>INDEX($D$1:$E$600,MATCH($M702&amp;F$703,$D$1:$D$600,0),MATCH(H700,$D$1:$E$1,0))</f>
        <v>12.023944010680001</v>
      </c>
      <c r="N703" s="36">
        <f>INDEX($D$1:$E$600,MATCH($N702&amp;F$703,$D$1:$D$600,0),MATCH(H700,$D$1:$E$1,0))</f>
        <v>10.92780448073</v>
      </c>
      <c r="O703" s="36">
        <f>INDEX($D$1:$E$600,MATCH($O702&amp;F$703,$D$1:$D$600,0),MATCH(H700,$D$1:$E$1,0))</f>
        <v>11.777504564822001</v>
      </c>
      <c r="P703" s="36">
        <f>INDEX($D$1:$E$600,MATCH($P702&amp;F$703,$D$1:$D$600,0),MATCH(H700,$D$1:$E$1,0))</f>
        <v>10.148210830518996</v>
      </c>
      <c r="Q703" s="36">
        <f>INDEX($D$1:$E$600,MATCH($Q702&amp;F$703,$D$1:$D$600,0),MATCH(H700,$D$1:$E$1,0))</f>
        <v>8.8101466180220012</v>
      </c>
      <c r="R703" s="36">
        <f>INDEX($D$1:$E$600,MATCH($R702&amp;F$703,$D$1:$D$600,0),MATCH(H700,$D$1:$E$1,0))</f>
        <v>7.4772290338712635</v>
      </c>
      <c r="S703" s="36">
        <f>INDEX($D$1:$E$600,MATCH($S702&amp;F$703,$D$1:$D$600,0),MATCH(H700,$D$1:$E$1,0))</f>
        <v>8.7936741726249998</v>
      </c>
      <c r="T703" s="36">
        <f>INDEX($D$1:$E$600,MATCH($T702&amp;F$703,$D$1:$D$600,0),MATCH(H700,$D$1:$E$1,0))</f>
        <v>9.5299523812231257</v>
      </c>
      <c r="U703" s="36">
        <f>INDEX($D$1:$E$600,MATCH($U702&amp;F$703,$D$1:$D$600,0),MATCH(H700,$D$1:$E$1,0))</f>
        <v>11.397176354406898</v>
      </c>
      <c r="W703" s="37">
        <f>U703-T703</f>
        <v>1.8672239731837728</v>
      </c>
      <c r="X703" s="37">
        <f>U703-T703</f>
        <v>1.8672239731837728</v>
      </c>
      <c r="Y703" s="37">
        <f>SUM(I703:U703)</f>
        <v>128.94298811947496</v>
      </c>
    </row>
    <row r="704" spans="3:25" x14ac:dyDescent="0.3">
      <c r="C704" s="33"/>
      <c r="E704" s="40"/>
      <c r="F704" s="40"/>
      <c r="G704" s="33"/>
      <c r="H704" s="36"/>
      <c r="I704" s="36"/>
      <c r="J704" s="36"/>
      <c r="K704" s="36"/>
      <c r="L704" s="36"/>
      <c r="M704" s="36"/>
      <c r="N704" s="36"/>
      <c r="O704" s="36"/>
      <c r="W704" s="38">
        <f>U703/T703-1</f>
        <v>0.19593214094781475</v>
      </c>
      <c r="X704" s="38">
        <f>U703/T703-1</f>
        <v>0.19593214094781475</v>
      </c>
    </row>
    <row r="705" spans="1:6" x14ac:dyDescent="0.3">
      <c r="A705" s="8"/>
      <c r="B705" s="8"/>
      <c r="C705" s="33"/>
      <c r="D705" s="8"/>
      <c r="E705" s="5"/>
      <c r="F705" s="5"/>
    </row>
    <row r="706" spans="1:6" x14ac:dyDescent="0.3">
      <c r="E706" s="13"/>
      <c r="F706" s="13"/>
    </row>
    <row r="707" spans="1:6" x14ac:dyDescent="0.3">
      <c r="E707" s="13"/>
      <c r="F707" s="13"/>
    </row>
    <row r="708" spans="1:6" x14ac:dyDescent="0.3">
      <c r="E708" s="5"/>
      <c r="F708" s="5"/>
    </row>
    <row r="709" spans="1:6" x14ac:dyDescent="0.3">
      <c r="E709" s="5"/>
      <c r="F709" s="5"/>
    </row>
    <row r="710" spans="1:6" x14ac:dyDescent="0.3">
      <c r="E710" s="5"/>
      <c r="F710" s="5"/>
    </row>
    <row r="711" spans="1:6" x14ac:dyDescent="0.3">
      <c r="E711" s="5"/>
      <c r="F711" s="5"/>
    </row>
    <row r="712" spans="1:6" x14ac:dyDescent="0.3">
      <c r="E712" s="5"/>
      <c r="F712" s="5"/>
    </row>
    <row r="713" spans="1:6" x14ac:dyDescent="0.3">
      <c r="E713" s="5"/>
      <c r="F713" s="5"/>
    </row>
    <row r="714" spans="1:6" x14ac:dyDescent="0.3">
      <c r="E714" s="5"/>
      <c r="F714" s="5"/>
    </row>
    <row r="715" spans="1:6" x14ac:dyDescent="0.3">
      <c r="E715" s="5"/>
      <c r="F715" s="5"/>
    </row>
    <row r="716" spans="1:6" x14ac:dyDescent="0.3">
      <c r="E716" s="5"/>
      <c r="F716" s="5"/>
    </row>
    <row r="717" spans="1:6" x14ac:dyDescent="0.3">
      <c r="E717" s="5"/>
      <c r="F717" s="5"/>
    </row>
    <row r="718" spans="1:6" x14ac:dyDescent="0.3">
      <c r="E718" s="5"/>
      <c r="F718" s="5"/>
    </row>
    <row r="719" spans="1:6" x14ac:dyDescent="0.3">
      <c r="E719" s="5"/>
      <c r="F719" s="5"/>
    </row>
    <row r="720" spans="1:6" x14ac:dyDescent="0.3">
      <c r="E720" s="5"/>
      <c r="F720" s="5"/>
    </row>
    <row r="721" spans="5:6" x14ac:dyDescent="0.3">
      <c r="E721" s="5"/>
      <c r="F721" s="5"/>
    </row>
  </sheetData>
  <autoFilter ref="A1:E548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E731"/>
  <sheetViews>
    <sheetView zoomScale="85" zoomScaleNormal="85" workbookViewId="0">
      <selection activeCell="I9" sqref="I9"/>
    </sheetView>
  </sheetViews>
  <sheetFormatPr defaultRowHeight="14.4" x14ac:dyDescent="0.3"/>
  <cols>
    <col min="2" max="2" width="25.5546875" style="3" customWidth="1"/>
    <col min="3" max="3" width="11" bestFit="1" customWidth="1"/>
    <col min="4" max="4" width="31.44140625" style="3" hidden="1" customWidth="1"/>
    <col min="5" max="5" width="14.33203125" bestFit="1" customWidth="1"/>
    <col min="7" max="7" width="8.88671875" style="5"/>
    <col min="8" max="10" width="8.88671875" style="5" customWidth="1"/>
    <col min="11" max="11" width="19" style="5" customWidth="1"/>
    <col min="12" max="15" width="11.21875" style="5" customWidth="1"/>
    <col min="16" max="18" width="11.6640625" style="5" bestFit="1" customWidth="1"/>
    <col min="19" max="23" width="10.5546875" style="5" bestFit="1" customWidth="1"/>
    <col min="24" max="24" width="12.6640625" style="5" bestFit="1" customWidth="1"/>
    <col min="25" max="25" width="13.109375" style="5" customWidth="1"/>
    <col min="26" max="26" width="10.5546875" style="5" bestFit="1" customWidth="1"/>
    <col min="27" max="27" width="12.6640625" style="5" bestFit="1" customWidth="1"/>
    <col min="28" max="31" width="8.88671875" style="5"/>
  </cols>
  <sheetData>
    <row r="1" spans="1:6" x14ac:dyDescent="0.3">
      <c r="A1" s="11" t="s">
        <v>2</v>
      </c>
      <c r="B1" s="12" t="s">
        <v>4</v>
      </c>
      <c r="C1" s="11" t="s">
        <v>1</v>
      </c>
      <c r="D1" s="12"/>
      <c r="E1" s="11" t="s">
        <v>3</v>
      </c>
    </row>
    <row r="2" spans="1:6" x14ac:dyDescent="0.3">
      <c r="A2" s="1">
        <v>16100</v>
      </c>
      <c r="B2" s="2" t="s">
        <v>5</v>
      </c>
      <c r="C2" s="29" t="s">
        <v>60</v>
      </c>
      <c r="D2" s="2" t="str">
        <f>C2&amp;B2</f>
        <v>Dec-24KC Mataram AA Gde Ngurah</v>
      </c>
      <c r="E2" s="43">
        <v>1.053958304377</v>
      </c>
      <c r="F2" s="15"/>
    </row>
    <row r="3" spans="1:6" x14ac:dyDescent="0.3">
      <c r="A3" s="1">
        <v>16101</v>
      </c>
      <c r="B3" s="2" t="s">
        <v>6</v>
      </c>
      <c r="C3" s="29" t="s">
        <v>60</v>
      </c>
      <c r="D3" s="2" t="str">
        <f t="shared" ref="D3:D66" si="0">C3&amp;B3</f>
        <v>Dec-24KCP Mataram Cakranegara</v>
      </c>
      <c r="E3" s="43">
        <v>0.59495799937600002</v>
      </c>
      <c r="F3" s="15"/>
    </row>
    <row r="4" spans="1:6" x14ac:dyDescent="0.3">
      <c r="A4" s="1">
        <v>16102</v>
      </c>
      <c r="B4" s="2" t="s">
        <v>7</v>
      </c>
      <c r="C4" s="29" t="s">
        <v>60</v>
      </c>
      <c r="D4" s="2" t="str">
        <f t="shared" si="0"/>
        <v>Dec-24KCP Sumbawa Besar</v>
      </c>
      <c r="E4" s="43">
        <v>0.171100398973</v>
      </c>
      <c r="F4" s="15"/>
    </row>
    <row r="5" spans="1:6" x14ac:dyDescent="0.3">
      <c r="A5" s="1">
        <v>16109</v>
      </c>
      <c r="B5" s="2" t="s">
        <v>8</v>
      </c>
      <c r="C5" s="29" t="s">
        <v>60</v>
      </c>
      <c r="D5" s="2" t="str">
        <f t="shared" si="0"/>
        <v>Dec-24KCP Bertais</v>
      </c>
      <c r="E5" s="43">
        <v>0.21926707455100003</v>
      </c>
      <c r="F5" s="15"/>
    </row>
    <row r="6" spans="1:6" x14ac:dyDescent="0.3">
      <c r="A6" s="1">
        <v>16110</v>
      </c>
      <c r="B6" s="2" t="s">
        <v>9</v>
      </c>
      <c r="C6" s="29" t="s">
        <v>60</v>
      </c>
      <c r="D6" s="2" t="str">
        <f t="shared" si="0"/>
        <v>Dec-24KCP Praya</v>
      </c>
      <c r="E6" s="43">
        <v>0.29783385158400005</v>
      </c>
      <c r="F6" s="15"/>
    </row>
    <row r="7" spans="1:6" x14ac:dyDescent="0.3">
      <c r="A7" s="1">
        <v>16111</v>
      </c>
      <c r="B7" s="2" t="s">
        <v>10</v>
      </c>
      <c r="C7" s="29" t="s">
        <v>60</v>
      </c>
      <c r="D7" s="2" t="str">
        <f t="shared" si="0"/>
        <v>Dec-24KCP Selong</v>
      </c>
      <c r="E7" s="43">
        <v>0.12511606843600001</v>
      </c>
      <c r="F7" s="15"/>
    </row>
    <row r="8" spans="1:6" x14ac:dyDescent="0.3">
      <c r="A8" s="1">
        <v>16113</v>
      </c>
      <c r="B8" s="2" t="s">
        <v>11</v>
      </c>
      <c r="C8" s="29" t="s">
        <v>60</v>
      </c>
      <c r="D8" s="2" t="str">
        <f t="shared" si="0"/>
        <v>Dec-24KCP Bima</v>
      </c>
      <c r="E8" s="43">
        <v>0.18844992169999999</v>
      </c>
      <c r="F8" s="15"/>
    </row>
    <row r="9" spans="1:6" x14ac:dyDescent="0.3">
      <c r="A9" s="1">
        <v>16114</v>
      </c>
      <c r="B9" s="2" t="s">
        <v>12</v>
      </c>
      <c r="C9" s="29" t="s">
        <v>60</v>
      </c>
      <c r="D9" s="2" t="str">
        <f t="shared" si="0"/>
        <v>Dec-24KCP Sumbawa Batu Hijau</v>
      </c>
      <c r="E9" s="43">
        <v>3.8920815114999998</v>
      </c>
      <c r="F9" s="15"/>
    </row>
    <row r="10" spans="1:6" x14ac:dyDescent="0.3">
      <c r="A10" s="1">
        <v>16115</v>
      </c>
      <c r="B10" s="2" t="s">
        <v>13</v>
      </c>
      <c r="C10" s="29" t="s">
        <v>60</v>
      </c>
      <c r="D10" s="2" t="str">
        <f t="shared" si="0"/>
        <v>Dec-24KCP Mataram Ampenan</v>
      </c>
      <c r="E10" s="43">
        <v>0.122531276828</v>
      </c>
      <c r="F10" s="15"/>
    </row>
    <row r="11" spans="1:6" x14ac:dyDescent="0.3">
      <c r="A11" s="1">
        <v>16117</v>
      </c>
      <c r="B11" s="2" t="s">
        <v>14</v>
      </c>
      <c r="C11" s="29" t="s">
        <v>60</v>
      </c>
      <c r="D11" s="2" t="str">
        <f t="shared" si="0"/>
        <v>Dec-24KCP Mataram Sriwijaya</v>
      </c>
      <c r="E11" s="43">
        <v>9.8156656315000007E-2</v>
      </c>
      <c r="F11" s="15"/>
    </row>
    <row r="12" spans="1:6" x14ac:dyDescent="0.3">
      <c r="A12" s="1">
        <v>16120</v>
      </c>
      <c r="B12" s="2" t="s">
        <v>15</v>
      </c>
      <c r="C12" s="29" t="s">
        <v>60</v>
      </c>
      <c r="D12" s="2" t="str">
        <f t="shared" si="0"/>
        <v>Dec-24KCP Lombok Senggigi</v>
      </c>
      <c r="E12" s="43">
        <v>0.12027813784500001</v>
      </c>
      <c r="F12" s="15"/>
    </row>
    <row r="13" spans="1:6" x14ac:dyDescent="0.3">
      <c r="A13" s="1">
        <v>16121</v>
      </c>
      <c r="B13" s="2" t="s">
        <v>16</v>
      </c>
      <c r="C13" s="29" t="s">
        <v>60</v>
      </c>
      <c r="D13" s="2" t="str">
        <f t="shared" si="0"/>
        <v>Dec-24KCP Gili Trawangan</v>
      </c>
      <c r="E13" s="43">
        <v>0.186833775428</v>
      </c>
      <c r="F13" s="15"/>
    </row>
    <row r="14" spans="1:6" x14ac:dyDescent="0.3">
      <c r="A14" s="1">
        <v>16122</v>
      </c>
      <c r="B14" s="2" t="s">
        <v>17</v>
      </c>
      <c r="C14" s="29" t="s">
        <v>60</v>
      </c>
      <c r="D14" s="2" t="str">
        <f t="shared" si="0"/>
        <v>Dec-24KCP Universitas Mataram</v>
      </c>
      <c r="E14" s="43">
        <v>1.8427536203999999E-2</v>
      </c>
      <c r="F14" s="15"/>
    </row>
    <row r="15" spans="1:6" x14ac:dyDescent="0.3">
      <c r="A15" s="1">
        <v>16158</v>
      </c>
      <c r="B15" s="2" t="s">
        <v>19</v>
      </c>
      <c r="C15" s="29" t="s">
        <v>60</v>
      </c>
      <c r="D15" s="2" t="str">
        <f t="shared" si="0"/>
        <v>Dec-24KCP Bima Raba</v>
      </c>
      <c r="E15" s="43">
        <v>1.6811935350000001E-2</v>
      </c>
      <c r="F15" s="15"/>
    </row>
    <row r="16" spans="1:6" x14ac:dyDescent="0.3">
      <c r="A16" s="1">
        <v>16159</v>
      </c>
      <c r="B16" s="2" t="s">
        <v>20</v>
      </c>
      <c r="C16" s="29" t="s">
        <v>60</v>
      </c>
      <c r="D16" s="2" t="str">
        <f t="shared" si="0"/>
        <v>Dec-24KCP Bima Sila</v>
      </c>
      <c r="E16" s="43">
        <v>2.2931177931999999E-2</v>
      </c>
      <c r="F16" s="15"/>
    </row>
    <row r="17" spans="1:6" x14ac:dyDescent="0.3">
      <c r="A17" s="1">
        <v>16161</v>
      </c>
      <c r="B17" s="2" t="s">
        <v>21</v>
      </c>
      <c r="C17" s="29" t="s">
        <v>60</v>
      </c>
      <c r="D17" s="2" t="str">
        <f t="shared" si="0"/>
        <v>Dec-24KCP Praya Penujak</v>
      </c>
      <c r="E17" s="43">
        <v>3.6995172393999992E-2</v>
      </c>
      <c r="F17" s="15"/>
    </row>
    <row r="18" spans="1:6" x14ac:dyDescent="0.3">
      <c r="A18" s="1">
        <v>16162</v>
      </c>
      <c r="B18" s="2" t="s">
        <v>22</v>
      </c>
      <c r="C18" s="29" t="s">
        <v>60</v>
      </c>
      <c r="D18" s="2" t="str">
        <f t="shared" si="0"/>
        <v>Dec-24KCP Lombok Keruak</v>
      </c>
      <c r="E18" s="43">
        <v>3.1726035793999997E-2</v>
      </c>
      <c r="F18" s="15"/>
    </row>
    <row r="19" spans="1:6" x14ac:dyDescent="0.3">
      <c r="A19" s="1">
        <v>16163</v>
      </c>
      <c r="B19" s="2" t="s">
        <v>23</v>
      </c>
      <c r="C19" s="29" t="s">
        <v>60</v>
      </c>
      <c r="D19" s="2" t="str">
        <f t="shared" si="0"/>
        <v>Dec-24KCP Sumbawa Alas</v>
      </c>
      <c r="E19" s="43">
        <v>2.1831800982000001E-2</v>
      </c>
      <c r="F19" s="15"/>
    </row>
    <row r="20" spans="1:6" x14ac:dyDescent="0.3">
      <c r="A20" s="1">
        <v>16164</v>
      </c>
      <c r="B20" s="2" t="s">
        <v>24</v>
      </c>
      <c r="C20" s="29" t="s">
        <v>60</v>
      </c>
      <c r="D20" s="2" t="str">
        <f t="shared" si="0"/>
        <v>Dec-24KCP Bima Sape</v>
      </c>
      <c r="E20" s="43">
        <v>2.6513900186E-2</v>
      </c>
      <c r="F20" s="15"/>
    </row>
    <row r="21" spans="1:6" x14ac:dyDescent="0.3">
      <c r="A21" s="1">
        <v>16171</v>
      </c>
      <c r="B21" s="2" t="s">
        <v>25</v>
      </c>
      <c r="C21" s="29" t="s">
        <v>60</v>
      </c>
      <c r="D21" s="2" t="str">
        <f t="shared" si="0"/>
        <v>Dec-24KCP Tente</v>
      </c>
      <c r="E21" s="43">
        <v>2.3205345068E-2</v>
      </c>
      <c r="F21" s="15"/>
    </row>
    <row r="22" spans="1:6" x14ac:dyDescent="0.3">
      <c r="A22" s="1">
        <v>16172</v>
      </c>
      <c r="B22" s="2" t="s">
        <v>26</v>
      </c>
      <c r="C22" s="29" t="s">
        <v>60</v>
      </c>
      <c r="D22" s="2" t="str">
        <f t="shared" si="0"/>
        <v>Dec-24KCP Dompu</v>
      </c>
      <c r="E22" s="43">
        <v>8.8432257493999994E-2</v>
      </c>
      <c r="F22" s="15"/>
    </row>
    <row r="23" spans="1:6" x14ac:dyDescent="0.3">
      <c r="A23" s="1">
        <v>16173</v>
      </c>
      <c r="B23" s="2" t="s">
        <v>27</v>
      </c>
      <c r="C23" s="29" t="s">
        <v>60</v>
      </c>
      <c r="D23" s="2" t="str">
        <f t="shared" si="0"/>
        <v>Dec-24KCP Lombok Gunung Sari</v>
      </c>
      <c r="E23" s="43">
        <v>3.9629847745000002E-2</v>
      </c>
      <c r="F23" s="15"/>
    </row>
    <row r="24" spans="1:6" x14ac:dyDescent="0.3">
      <c r="A24" s="1">
        <v>16175</v>
      </c>
      <c r="B24" s="2" t="s">
        <v>28</v>
      </c>
      <c r="C24" s="29" t="s">
        <v>60</v>
      </c>
      <c r="D24" s="2" t="str">
        <f t="shared" si="0"/>
        <v>Dec-24KCP Lombok Gerung</v>
      </c>
      <c r="E24" s="43">
        <v>6.8740911458000001E-2</v>
      </c>
      <c r="F24" s="15"/>
    </row>
    <row r="25" spans="1:6" x14ac:dyDescent="0.3">
      <c r="A25" s="1">
        <v>16176</v>
      </c>
      <c r="B25" s="2" t="s">
        <v>29</v>
      </c>
      <c r="C25" s="29" t="s">
        <v>60</v>
      </c>
      <c r="D25" s="2" t="str">
        <f t="shared" si="0"/>
        <v>Dec-24KCP Lombok Narmada</v>
      </c>
      <c r="E25" s="43">
        <v>4.9007390599000007E-2</v>
      </c>
      <c r="F25" s="15"/>
    </row>
    <row r="26" spans="1:6" x14ac:dyDescent="0.3">
      <c r="A26" s="1">
        <v>16177</v>
      </c>
      <c r="B26" s="2" t="s">
        <v>30</v>
      </c>
      <c r="C26" s="29" t="s">
        <v>60</v>
      </c>
      <c r="D26" s="2" t="str">
        <f t="shared" si="0"/>
        <v>Dec-24KCP Lombok Pemenang</v>
      </c>
      <c r="E26" s="43">
        <v>0.12955700752800001</v>
      </c>
      <c r="F26" s="15"/>
    </row>
    <row r="27" spans="1:6" x14ac:dyDescent="0.3">
      <c r="A27" s="1">
        <v>16178</v>
      </c>
      <c r="B27" s="2" t="s">
        <v>31</v>
      </c>
      <c r="C27" s="29" t="s">
        <v>60</v>
      </c>
      <c r="D27" s="2" t="str">
        <f t="shared" si="0"/>
        <v>Dec-24KCP Lombok Kopang</v>
      </c>
      <c r="E27" s="43">
        <v>7.6456167076000003E-2</v>
      </c>
      <c r="F27" s="15"/>
    </row>
    <row r="28" spans="1:6" x14ac:dyDescent="0.3">
      <c r="A28" s="1">
        <v>16179</v>
      </c>
      <c r="B28" s="2" t="s">
        <v>32</v>
      </c>
      <c r="C28" s="29" t="s">
        <v>60</v>
      </c>
      <c r="D28" s="2" t="str">
        <f t="shared" si="0"/>
        <v>Dec-24KCP Aikmel</v>
      </c>
      <c r="E28" s="43">
        <v>6.0807867981999997E-2</v>
      </c>
      <c r="F28" s="15"/>
    </row>
    <row r="29" spans="1:6" x14ac:dyDescent="0.3">
      <c r="A29" s="1">
        <v>16180</v>
      </c>
      <c r="B29" s="2" t="s">
        <v>33</v>
      </c>
      <c r="C29" s="29" t="s">
        <v>60</v>
      </c>
      <c r="D29" s="2" t="str">
        <f t="shared" si="0"/>
        <v>Dec-24KCP Mataram Tanjung</v>
      </c>
      <c r="E29" s="43">
        <v>5.0509825482000004E-2</v>
      </c>
      <c r="F29" s="15"/>
    </row>
    <row r="30" spans="1:6" x14ac:dyDescent="0.3">
      <c r="A30" s="1">
        <v>16181</v>
      </c>
      <c r="B30" s="2" t="s">
        <v>34</v>
      </c>
      <c r="C30" s="29" t="s">
        <v>60</v>
      </c>
      <c r="D30" s="2" t="str">
        <f t="shared" si="0"/>
        <v>Dec-24KCP Lombok Kediri</v>
      </c>
      <c r="E30" s="43">
        <v>5.6725901599000005E-2</v>
      </c>
      <c r="F30" s="15"/>
    </row>
    <row r="31" spans="1:6" x14ac:dyDescent="0.3">
      <c r="A31" s="1">
        <v>16182</v>
      </c>
      <c r="B31" s="2" t="s">
        <v>35</v>
      </c>
      <c r="C31" s="29" t="s">
        <v>60</v>
      </c>
      <c r="D31" s="2" t="str">
        <f t="shared" si="0"/>
        <v>Dec-24KCP Mataram Masbagik</v>
      </c>
      <c r="E31" s="43">
        <v>2.5771767663000003E-2</v>
      </c>
      <c r="F31" s="15"/>
    </row>
    <row r="32" spans="1:6" x14ac:dyDescent="0.3">
      <c r="A32" s="1">
        <v>16183</v>
      </c>
      <c r="B32" s="2" t="s">
        <v>36</v>
      </c>
      <c r="C32" s="29" t="s">
        <v>60</v>
      </c>
      <c r="D32" s="2" t="str">
        <f t="shared" si="0"/>
        <v>Dec-24KCP Lombok Sakra</v>
      </c>
      <c r="E32" s="43">
        <v>3.3728564135E-2</v>
      </c>
      <c r="F32" s="15"/>
    </row>
    <row r="33" spans="1:6" x14ac:dyDescent="0.3">
      <c r="A33" s="1">
        <v>16184</v>
      </c>
      <c r="B33" s="2" t="s">
        <v>37</v>
      </c>
      <c r="C33" s="29" t="s">
        <v>60</v>
      </c>
      <c r="D33" s="2" t="str">
        <f t="shared" si="0"/>
        <v>Dec-24KCP Lombok Terara</v>
      </c>
      <c r="E33" s="43">
        <v>3.6638512386000001E-2</v>
      </c>
      <c r="F33" s="15"/>
    </row>
    <row r="34" spans="1:6" x14ac:dyDescent="0.3">
      <c r="A34" s="1">
        <v>16185</v>
      </c>
      <c r="B34" s="2" t="s">
        <v>38</v>
      </c>
      <c r="C34" s="29" t="s">
        <v>60</v>
      </c>
      <c r="D34" s="2" t="str">
        <f t="shared" si="0"/>
        <v>Dec-24KCP Rembiga</v>
      </c>
      <c r="E34" s="43">
        <v>5.2842760191000003E-2</v>
      </c>
      <c r="F34" s="15"/>
    </row>
    <row r="35" spans="1:6" x14ac:dyDescent="0.3">
      <c r="A35" s="1">
        <v>16186</v>
      </c>
      <c r="B35" s="2" t="s">
        <v>39</v>
      </c>
      <c r="C35" s="29" t="s">
        <v>60</v>
      </c>
      <c r="D35" s="2" t="str">
        <f t="shared" si="0"/>
        <v>Dec-24KCP Renteng Praya</v>
      </c>
      <c r="E35" s="43">
        <v>4.3951021940000001E-2</v>
      </c>
      <c r="F35" s="15"/>
    </row>
    <row r="36" spans="1:6" x14ac:dyDescent="0.3">
      <c r="A36" s="1">
        <v>16190</v>
      </c>
      <c r="B36" s="2" t="s">
        <v>46</v>
      </c>
      <c r="C36" s="29" t="s">
        <v>60</v>
      </c>
      <c r="D36" s="2" t="str">
        <f t="shared" si="0"/>
        <v xml:space="preserve">Dec-24KCP Lombok Mujur </v>
      </c>
      <c r="E36" s="43">
        <v>3.1853491636999999E-2</v>
      </c>
      <c r="F36" s="15"/>
    </row>
    <row r="37" spans="1:6" x14ac:dyDescent="0.3">
      <c r="A37" s="1">
        <v>16191</v>
      </c>
      <c r="B37" s="2" t="s">
        <v>40</v>
      </c>
      <c r="C37" s="29" t="s">
        <v>60</v>
      </c>
      <c r="D37" s="2" t="str">
        <f t="shared" si="0"/>
        <v>Dec-24KCP Pringgabaya</v>
      </c>
      <c r="E37" s="43">
        <v>4.7332995613999999E-2</v>
      </c>
      <c r="F37" s="15"/>
    </row>
    <row r="38" spans="1:6" x14ac:dyDescent="0.3">
      <c r="A38" s="1">
        <v>16192</v>
      </c>
      <c r="B38" s="2" t="s">
        <v>41</v>
      </c>
      <c r="C38" s="29" t="s">
        <v>60</v>
      </c>
      <c r="D38" s="2" t="str">
        <f t="shared" si="0"/>
        <v>Dec-24KCP Taliwang</v>
      </c>
      <c r="E38" s="43">
        <v>9.9564566374999997E-2</v>
      </c>
      <c r="F38" s="15"/>
    </row>
    <row r="39" spans="1:6" x14ac:dyDescent="0.3">
      <c r="A39" s="1">
        <v>16194</v>
      </c>
      <c r="B39" s="2" t="s">
        <v>42</v>
      </c>
      <c r="C39" s="29" t="s">
        <v>60</v>
      </c>
      <c r="D39" s="2" t="str">
        <f t="shared" si="0"/>
        <v>Dec-24KCP Lombok Sikur</v>
      </c>
      <c r="E39" s="43">
        <v>3.3662021506000006E-2</v>
      </c>
      <c r="F39" s="15"/>
    </row>
    <row r="40" spans="1:6" x14ac:dyDescent="0.3">
      <c r="A40" s="1">
        <v>16196</v>
      </c>
      <c r="B40" s="2" t="s">
        <v>43</v>
      </c>
      <c r="C40" s="29" t="s">
        <v>60</v>
      </c>
      <c r="D40" s="2" t="str">
        <f t="shared" si="0"/>
        <v>Dec-24KCP Labuhan Lombok</v>
      </c>
      <c r="E40" s="43">
        <v>3.4968478775000006E-2</v>
      </c>
      <c r="F40" s="15"/>
    </row>
    <row r="41" spans="1:6" x14ac:dyDescent="0.3">
      <c r="A41" s="1">
        <v>16198</v>
      </c>
      <c r="B41" s="2" t="s">
        <v>44</v>
      </c>
      <c r="C41" s="29" t="s">
        <v>60</v>
      </c>
      <c r="D41" s="2" t="str">
        <f t="shared" si="0"/>
        <v>Dec-24KCP Mataram Airlangga</v>
      </c>
      <c r="E41" s="43">
        <v>6.3942861099999998E-2</v>
      </c>
      <c r="F41" s="15"/>
    </row>
    <row r="42" spans="1:6" x14ac:dyDescent="0.3">
      <c r="A42" s="1">
        <v>16199</v>
      </c>
      <c r="B42" s="2" t="s">
        <v>45</v>
      </c>
      <c r="C42" s="29" t="s">
        <v>60</v>
      </c>
      <c r="D42" s="2" t="str">
        <f t="shared" si="0"/>
        <v>Dec-24KCP Mataram Pagutan</v>
      </c>
      <c r="E42" s="43">
        <v>6.9430649508E-2</v>
      </c>
      <c r="F42" s="15"/>
    </row>
    <row r="43" spans="1:6" x14ac:dyDescent="0.3">
      <c r="A43" s="23">
        <v>16100</v>
      </c>
      <c r="B43" s="2" t="s">
        <v>5</v>
      </c>
      <c r="C43" s="29" t="s">
        <v>61</v>
      </c>
      <c r="D43" s="2" t="str">
        <f t="shared" si="0"/>
        <v>Feb-25KC Mataram AA Gde Ngurah</v>
      </c>
      <c r="E43" s="43">
        <v>0.97691746122900003</v>
      </c>
      <c r="F43" s="15"/>
    </row>
    <row r="44" spans="1:6" x14ac:dyDescent="0.3">
      <c r="A44" s="23">
        <v>16101</v>
      </c>
      <c r="B44" s="2" t="s">
        <v>6</v>
      </c>
      <c r="C44" s="29" t="s">
        <v>61</v>
      </c>
      <c r="D44" s="2" t="str">
        <f t="shared" si="0"/>
        <v>Feb-25KCP Mataram Cakranegara</v>
      </c>
      <c r="E44" s="43">
        <v>0.57751936351299993</v>
      </c>
      <c r="F44" s="15"/>
    </row>
    <row r="45" spans="1:6" x14ac:dyDescent="0.3">
      <c r="A45" s="23">
        <v>16102</v>
      </c>
      <c r="B45" s="2" t="s">
        <v>7</v>
      </c>
      <c r="C45" s="29" t="s">
        <v>61</v>
      </c>
      <c r="D45" s="2" t="str">
        <f t="shared" si="0"/>
        <v>Feb-25KCP Sumbawa Besar</v>
      </c>
      <c r="E45" s="43">
        <v>0.13958527596599998</v>
      </c>
      <c r="F45" s="15"/>
    </row>
    <row r="46" spans="1:6" x14ac:dyDescent="0.3">
      <c r="A46" s="23">
        <v>16109</v>
      </c>
      <c r="B46" s="2" t="s">
        <v>8</v>
      </c>
      <c r="C46" s="29" t="s">
        <v>61</v>
      </c>
      <c r="D46" s="2" t="str">
        <f t="shared" si="0"/>
        <v>Feb-25KCP Bertais</v>
      </c>
      <c r="E46" s="43">
        <v>0.19997263138599999</v>
      </c>
      <c r="F46" s="15"/>
    </row>
    <row r="47" spans="1:6" x14ac:dyDescent="0.3">
      <c r="A47" s="23">
        <v>16110</v>
      </c>
      <c r="B47" s="2" t="s">
        <v>9</v>
      </c>
      <c r="C47" s="29" t="s">
        <v>61</v>
      </c>
      <c r="D47" s="2" t="str">
        <f t="shared" si="0"/>
        <v>Feb-25KCP Praya</v>
      </c>
      <c r="E47" s="43">
        <v>0.25985528100799998</v>
      </c>
      <c r="F47" s="15"/>
    </row>
    <row r="48" spans="1:6" x14ac:dyDescent="0.3">
      <c r="A48" s="23">
        <v>16111</v>
      </c>
      <c r="B48" s="2" t="s">
        <v>10</v>
      </c>
      <c r="C48" s="29" t="s">
        <v>61</v>
      </c>
      <c r="D48" s="2" t="str">
        <f t="shared" si="0"/>
        <v>Feb-25KCP Selong</v>
      </c>
      <c r="E48" s="43">
        <v>0.126297687859</v>
      </c>
      <c r="F48" s="15"/>
    </row>
    <row r="49" spans="1:6" x14ac:dyDescent="0.3">
      <c r="A49" s="23">
        <v>16113</v>
      </c>
      <c r="B49" s="2" t="s">
        <v>11</v>
      </c>
      <c r="C49" s="29" t="s">
        <v>61</v>
      </c>
      <c r="D49" s="2" t="str">
        <f t="shared" si="0"/>
        <v>Feb-25KCP Bima</v>
      </c>
      <c r="E49" s="43">
        <v>0.170784006627</v>
      </c>
      <c r="F49" s="15"/>
    </row>
    <row r="50" spans="1:6" x14ac:dyDescent="0.3">
      <c r="A50" s="23">
        <v>16114</v>
      </c>
      <c r="B50" s="2" t="s">
        <v>12</v>
      </c>
      <c r="C50" s="29" t="s">
        <v>61</v>
      </c>
      <c r="D50" s="2" t="str">
        <f t="shared" si="0"/>
        <v>Feb-25KCP Sumbawa Batu Hijau</v>
      </c>
      <c r="E50" s="43">
        <v>3.8751176876760001</v>
      </c>
      <c r="F50" s="15"/>
    </row>
    <row r="51" spans="1:6" x14ac:dyDescent="0.3">
      <c r="A51" s="23">
        <v>16115</v>
      </c>
      <c r="B51" s="2" t="s">
        <v>13</v>
      </c>
      <c r="C51" s="29" t="s">
        <v>61</v>
      </c>
      <c r="D51" s="2" t="str">
        <f t="shared" si="0"/>
        <v>Feb-25KCP Mataram Ampenan</v>
      </c>
      <c r="E51" s="43">
        <v>0.12538358785100001</v>
      </c>
      <c r="F51" s="15"/>
    </row>
    <row r="52" spans="1:6" x14ac:dyDescent="0.3">
      <c r="A52" s="23">
        <v>16117</v>
      </c>
      <c r="B52" s="2" t="s">
        <v>14</v>
      </c>
      <c r="C52" s="29" t="s">
        <v>61</v>
      </c>
      <c r="D52" s="2" t="str">
        <f t="shared" si="0"/>
        <v>Feb-25KCP Mataram Sriwijaya</v>
      </c>
      <c r="E52" s="43">
        <v>9.7755519951999992E-2</v>
      </c>
      <c r="F52" s="15"/>
    </row>
    <row r="53" spans="1:6" x14ac:dyDescent="0.3">
      <c r="A53" s="23">
        <v>16120</v>
      </c>
      <c r="B53" s="2" t="s">
        <v>15</v>
      </c>
      <c r="C53" s="29" t="s">
        <v>61</v>
      </c>
      <c r="D53" s="2" t="str">
        <f t="shared" si="0"/>
        <v>Feb-25KCP Lombok Senggigi</v>
      </c>
      <c r="E53" s="43">
        <v>0.121139340375</v>
      </c>
      <c r="F53" s="15"/>
    </row>
    <row r="54" spans="1:6" x14ac:dyDescent="0.3">
      <c r="A54" s="23">
        <v>16121</v>
      </c>
      <c r="B54" s="2" t="s">
        <v>16</v>
      </c>
      <c r="C54" s="29" t="s">
        <v>61</v>
      </c>
      <c r="D54" s="2" t="str">
        <f t="shared" si="0"/>
        <v>Feb-25KCP Gili Trawangan</v>
      </c>
      <c r="E54" s="43">
        <v>0.149835081422</v>
      </c>
      <c r="F54" s="15"/>
    </row>
    <row r="55" spans="1:6" x14ac:dyDescent="0.3">
      <c r="A55" s="23">
        <v>16122</v>
      </c>
      <c r="B55" s="2" t="s">
        <v>17</v>
      </c>
      <c r="C55" s="29" t="s">
        <v>61</v>
      </c>
      <c r="D55" s="2" t="str">
        <f t="shared" si="0"/>
        <v>Feb-25KCP Universitas Mataram</v>
      </c>
      <c r="E55" s="43">
        <v>3.4412696411999996E-2</v>
      </c>
      <c r="F55" s="15"/>
    </row>
    <row r="56" spans="1:6" x14ac:dyDescent="0.3">
      <c r="A56" s="23">
        <v>16123</v>
      </c>
      <c r="B56" s="2" t="s">
        <v>18</v>
      </c>
      <c r="C56" s="29" t="s">
        <v>61</v>
      </c>
      <c r="D56" s="2" t="str">
        <f t="shared" si="0"/>
        <v>Feb-25KCP Sumbawa Maluk</v>
      </c>
      <c r="E56" s="43">
        <v>2.0432533659999999E-3</v>
      </c>
      <c r="F56" s="15"/>
    </row>
    <row r="57" spans="1:6" x14ac:dyDescent="0.3">
      <c r="A57" s="23">
        <v>16158</v>
      </c>
      <c r="B57" s="2" t="s">
        <v>19</v>
      </c>
      <c r="C57" s="29" t="s">
        <v>61</v>
      </c>
      <c r="D57" s="2" t="str">
        <f t="shared" si="0"/>
        <v>Feb-25KCP Bima Raba</v>
      </c>
      <c r="E57" s="43">
        <v>1.6067302341000001E-2</v>
      </c>
      <c r="F57" s="15"/>
    </row>
    <row r="58" spans="1:6" x14ac:dyDescent="0.3">
      <c r="A58" s="23">
        <v>16159</v>
      </c>
      <c r="B58" s="2" t="s">
        <v>20</v>
      </c>
      <c r="C58" s="29" t="s">
        <v>61</v>
      </c>
      <c r="D58" s="2" t="str">
        <f t="shared" si="0"/>
        <v>Feb-25KCP Bima Sila</v>
      </c>
      <c r="E58" s="43">
        <v>2.4421889869999998E-2</v>
      </c>
      <c r="F58" s="15"/>
    </row>
    <row r="59" spans="1:6" x14ac:dyDescent="0.3">
      <c r="A59" s="23">
        <v>16161</v>
      </c>
      <c r="B59" s="2" t="s">
        <v>21</v>
      </c>
      <c r="C59" s="29" t="s">
        <v>61</v>
      </c>
      <c r="D59" s="2" t="str">
        <f t="shared" si="0"/>
        <v>Feb-25KCP Praya Penujak</v>
      </c>
      <c r="E59" s="43">
        <v>4.0790180164000003E-2</v>
      </c>
      <c r="F59" s="15"/>
    </row>
    <row r="60" spans="1:6" x14ac:dyDescent="0.3">
      <c r="A60" s="23">
        <v>16162</v>
      </c>
      <c r="B60" s="2" t="s">
        <v>22</v>
      </c>
      <c r="C60" s="29" t="s">
        <v>61</v>
      </c>
      <c r="D60" s="2" t="str">
        <f t="shared" si="0"/>
        <v>Feb-25KCP Lombok Keruak</v>
      </c>
      <c r="E60" s="43">
        <v>3.4301096784999999E-2</v>
      </c>
      <c r="F60" s="15"/>
    </row>
    <row r="61" spans="1:6" x14ac:dyDescent="0.3">
      <c r="A61" s="23">
        <v>16163</v>
      </c>
      <c r="B61" s="2" t="s">
        <v>23</v>
      </c>
      <c r="C61" s="29" t="s">
        <v>61</v>
      </c>
      <c r="D61" s="2" t="str">
        <f t="shared" si="0"/>
        <v>Feb-25KCP Sumbawa Alas</v>
      </c>
      <c r="E61" s="43">
        <v>2.4216855187000001E-2</v>
      </c>
      <c r="F61" s="15"/>
    </row>
    <row r="62" spans="1:6" x14ac:dyDescent="0.3">
      <c r="A62" s="23">
        <v>16164</v>
      </c>
      <c r="B62" s="2" t="s">
        <v>24</v>
      </c>
      <c r="C62" s="29" t="s">
        <v>61</v>
      </c>
      <c r="D62" s="2" t="str">
        <f t="shared" si="0"/>
        <v>Feb-25KCP Bima Sape</v>
      </c>
      <c r="E62" s="43">
        <v>2.7148233643000001E-2</v>
      </c>
      <c r="F62" s="15"/>
    </row>
    <row r="63" spans="1:6" x14ac:dyDescent="0.3">
      <c r="A63" s="23">
        <v>16171</v>
      </c>
      <c r="B63" s="2" t="s">
        <v>25</v>
      </c>
      <c r="C63" s="29" t="s">
        <v>61</v>
      </c>
      <c r="D63" s="2" t="str">
        <f t="shared" si="0"/>
        <v>Feb-25KCP Tente</v>
      </c>
      <c r="E63" s="43">
        <v>2.2429871987999998E-2</v>
      </c>
      <c r="F63" s="15"/>
    </row>
    <row r="64" spans="1:6" x14ac:dyDescent="0.3">
      <c r="A64" s="23">
        <v>16172</v>
      </c>
      <c r="B64" s="2" t="s">
        <v>26</v>
      </c>
      <c r="C64" s="29" t="s">
        <v>61</v>
      </c>
      <c r="D64" s="2" t="str">
        <f t="shared" si="0"/>
        <v>Feb-25KCP Dompu</v>
      </c>
      <c r="E64" s="43">
        <v>9.4003604128000004E-2</v>
      </c>
      <c r="F64" s="15"/>
    </row>
    <row r="65" spans="1:6" x14ac:dyDescent="0.3">
      <c r="A65" s="23">
        <v>16173</v>
      </c>
      <c r="B65" s="2" t="s">
        <v>27</v>
      </c>
      <c r="C65" s="29" t="s">
        <v>61</v>
      </c>
      <c r="D65" s="2" t="str">
        <f t="shared" si="0"/>
        <v>Feb-25KCP Lombok Gunung Sari</v>
      </c>
      <c r="E65" s="43">
        <v>4.0711415920000001E-2</v>
      </c>
      <c r="F65" s="15"/>
    </row>
    <row r="66" spans="1:6" x14ac:dyDescent="0.3">
      <c r="A66" s="23">
        <v>16175</v>
      </c>
      <c r="B66" s="2" t="s">
        <v>28</v>
      </c>
      <c r="C66" s="29" t="s">
        <v>61</v>
      </c>
      <c r="D66" s="2" t="str">
        <f t="shared" si="0"/>
        <v>Feb-25KCP Lombok Gerung</v>
      </c>
      <c r="E66" s="43">
        <v>6.8248730376999994E-2</v>
      </c>
      <c r="F66" s="15"/>
    </row>
    <row r="67" spans="1:6" x14ac:dyDescent="0.3">
      <c r="A67" s="23">
        <v>16176</v>
      </c>
      <c r="B67" s="2" t="s">
        <v>29</v>
      </c>
      <c r="C67" s="29" t="s">
        <v>61</v>
      </c>
      <c r="D67" s="2" t="str">
        <f t="shared" ref="D67:D130" si="1">C67&amp;B67</f>
        <v>Feb-25KCP Lombok Narmada</v>
      </c>
      <c r="E67" s="43">
        <v>4.8324364451000003E-2</v>
      </c>
      <c r="F67" s="15"/>
    </row>
    <row r="68" spans="1:6" x14ac:dyDescent="0.3">
      <c r="A68" s="23">
        <v>16177</v>
      </c>
      <c r="B68" s="2" t="s">
        <v>30</v>
      </c>
      <c r="C68" s="29" t="s">
        <v>61</v>
      </c>
      <c r="D68" s="2" t="str">
        <f t="shared" si="1"/>
        <v>Feb-25KCP Lombok Pemenang</v>
      </c>
      <c r="E68" s="43">
        <v>0.12877246498100001</v>
      </c>
      <c r="F68" s="15"/>
    </row>
    <row r="69" spans="1:6" x14ac:dyDescent="0.3">
      <c r="A69" s="23">
        <v>16178</v>
      </c>
      <c r="B69" s="2" t="s">
        <v>31</v>
      </c>
      <c r="C69" s="29" t="s">
        <v>61</v>
      </c>
      <c r="D69" s="2" t="str">
        <f t="shared" si="1"/>
        <v>Feb-25KCP Lombok Kopang</v>
      </c>
      <c r="E69" s="43">
        <v>7.6678188123999999E-2</v>
      </c>
      <c r="F69" s="15"/>
    </row>
    <row r="70" spans="1:6" x14ac:dyDescent="0.3">
      <c r="A70" s="23">
        <v>16179</v>
      </c>
      <c r="B70" s="2" t="s">
        <v>32</v>
      </c>
      <c r="C70" s="29" t="s">
        <v>61</v>
      </c>
      <c r="D70" s="2" t="str">
        <f t="shared" si="1"/>
        <v>Feb-25KCP Aikmel</v>
      </c>
      <c r="E70" s="43">
        <v>6.0297295721000004E-2</v>
      </c>
      <c r="F70" s="15"/>
    </row>
    <row r="71" spans="1:6" x14ac:dyDescent="0.3">
      <c r="A71" s="23">
        <v>16180</v>
      </c>
      <c r="B71" s="2" t="s">
        <v>33</v>
      </c>
      <c r="C71" s="29" t="s">
        <v>61</v>
      </c>
      <c r="D71" s="2" t="str">
        <f t="shared" si="1"/>
        <v>Feb-25KCP Mataram Tanjung</v>
      </c>
      <c r="E71" s="43">
        <v>5.1551770781999996E-2</v>
      </c>
      <c r="F71" s="15"/>
    </row>
    <row r="72" spans="1:6" x14ac:dyDescent="0.3">
      <c r="A72" s="23">
        <v>16181</v>
      </c>
      <c r="B72" s="2" t="s">
        <v>34</v>
      </c>
      <c r="C72" s="29" t="s">
        <v>61</v>
      </c>
      <c r="D72" s="2" t="str">
        <f t="shared" si="1"/>
        <v>Feb-25KCP Lombok Kediri</v>
      </c>
      <c r="E72" s="43">
        <v>5.8413823199999999E-2</v>
      </c>
      <c r="F72" s="15"/>
    </row>
    <row r="73" spans="1:6" x14ac:dyDescent="0.3">
      <c r="A73" s="23">
        <v>16182</v>
      </c>
      <c r="B73" s="2" t="s">
        <v>35</v>
      </c>
      <c r="C73" s="29" t="s">
        <v>61</v>
      </c>
      <c r="D73" s="2" t="str">
        <f t="shared" si="1"/>
        <v>Feb-25KCP Mataram Masbagik</v>
      </c>
      <c r="E73" s="43">
        <v>2.4393596459000001E-2</v>
      </c>
      <c r="F73" s="15"/>
    </row>
    <row r="74" spans="1:6" x14ac:dyDescent="0.3">
      <c r="A74" s="23">
        <v>16183</v>
      </c>
      <c r="B74" s="2" t="s">
        <v>36</v>
      </c>
      <c r="C74" s="29" t="s">
        <v>61</v>
      </c>
      <c r="D74" s="2" t="str">
        <f t="shared" si="1"/>
        <v>Feb-25KCP Lombok Sakra</v>
      </c>
      <c r="E74" s="43">
        <v>3.3423345614999996E-2</v>
      </c>
      <c r="F74" s="15"/>
    </row>
    <row r="75" spans="1:6" x14ac:dyDescent="0.3">
      <c r="A75" s="23">
        <v>16184</v>
      </c>
      <c r="B75" s="2" t="s">
        <v>37</v>
      </c>
      <c r="C75" s="29" t="s">
        <v>61</v>
      </c>
      <c r="D75" s="2" t="str">
        <f t="shared" si="1"/>
        <v>Feb-25KCP Lombok Terara</v>
      </c>
      <c r="E75" s="43">
        <v>3.7969933866999997E-2</v>
      </c>
      <c r="F75" s="15"/>
    </row>
    <row r="76" spans="1:6" x14ac:dyDescent="0.3">
      <c r="A76" s="23">
        <v>16185</v>
      </c>
      <c r="B76" s="2" t="s">
        <v>38</v>
      </c>
      <c r="C76" s="29" t="s">
        <v>61</v>
      </c>
      <c r="D76" s="2" t="str">
        <f t="shared" si="1"/>
        <v>Feb-25KCP Rembiga</v>
      </c>
      <c r="E76" s="43">
        <v>5.5390574573999998E-2</v>
      </c>
      <c r="F76" s="15"/>
    </row>
    <row r="77" spans="1:6" x14ac:dyDescent="0.3">
      <c r="A77" s="23">
        <v>16186</v>
      </c>
      <c r="B77" s="2" t="s">
        <v>39</v>
      </c>
      <c r="C77" s="29" t="s">
        <v>61</v>
      </c>
      <c r="D77" s="2" t="str">
        <f t="shared" si="1"/>
        <v>Feb-25KCP Renteng Praya</v>
      </c>
      <c r="E77" s="43">
        <v>7.3841614048999998E-2</v>
      </c>
      <c r="F77" s="15"/>
    </row>
    <row r="78" spans="1:6" x14ac:dyDescent="0.3">
      <c r="A78" s="23">
        <v>16191</v>
      </c>
      <c r="B78" s="2" t="s">
        <v>40</v>
      </c>
      <c r="C78" s="29" t="s">
        <v>61</v>
      </c>
      <c r="D78" s="2" t="str">
        <f t="shared" si="1"/>
        <v>Feb-25KCP Pringgabaya</v>
      </c>
      <c r="E78" s="43">
        <v>4.7838882325999997E-2</v>
      </c>
      <c r="F78" s="15"/>
    </row>
    <row r="79" spans="1:6" x14ac:dyDescent="0.3">
      <c r="A79" s="23">
        <v>16192</v>
      </c>
      <c r="B79" s="2" t="s">
        <v>41</v>
      </c>
      <c r="C79" s="29" t="s">
        <v>61</v>
      </c>
      <c r="D79" s="2" t="str">
        <f t="shared" si="1"/>
        <v>Feb-25KCP Taliwang</v>
      </c>
      <c r="E79" s="43">
        <v>0.10042844955800001</v>
      </c>
      <c r="F79" s="15"/>
    </row>
    <row r="80" spans="1:6" x14ac:dyDescent="0.3">
      <c r="A80" s="23">
        <v>16194</v>
      </c>
      <c r="B80" s="2" t="s">
        <v>42</v>
      </c>
      <c r="C80" s="29" t="s">
        <v>61</v>
      </c>
      <c r="D80" s="2" t="str">
        <f t="shared" si="1"/>
        <v>Feb-25KCP Lombok Sikur</v>
      </c>
      <c r="E80" s="43">
        <v>3.4436604876999996E-2</v>
      </c>
      <c r="F80" s="15"/>
    </row>
    <row r="81" spans="1:6" x14ac:dyDescent="0.3">
      <c r="A81" s="23">
        <v>16196</v>
      </c>
      <c r="B81" s="2" t="s">
        <v>43</v>
      </c>
      <c r="C81" s="29" t="s">
        <v>61</v>
      </c>
      <c r="D81" s="2" t="str">
        <f t="shared" si="1"/>
        <v>Feb-25KCP Labuhan Lombok</v>
      </c>
      <c r="E81" s="43">
        <v>3.2509297437999997E-2</v>
      </c>
      <c r="F81" s="15"/>
    </row>
    <row r="82" spans="1:6" x14ac:dyDescent="0.3">
      <c r="A82" s="23">
        <v>16198</v>
      </c>
      <c r="B82" s="2" t="s">
        <v>44</v>
      </c>
      <c r="C82" s="29" t="s">
        <v>61</v>
      </c>
      <c r="D82" s="2" t="str">
        <f t="shared" si="1"/>
        <v>Feb-25KCP Mataram Airlangga</v>
      </c>
      <c r="E82" s="43">
        <v>6.3300431956999997E-2</v>
      </c>
      <c r="F82" s="15"/>
    </row>
    <row r="83" spans="1:6" x14ac:dyDescent="0.3">
      <c r="A83" s="23">
        <v>16199</v>
      </c>
      <c r="B83" s="2" t="s">
        <v>45</v>
      </c>
      <c r="C83" s="29" t="s">
        <v>61</v>
      </c>
      <c r="D83" s="2" t="str">
        <f t="shared" si="1"/>
        <v>Feb-25KCP Mataram Pagutan</v>
      </c>
      <c r="E83" s="43">
        <v>7.2275562298000001E-2</v>
      </c>
      <c r="F83" s="15"/>
    </row>
    <row r="84" spans="1:6" x14ac:dyDescent="0.3">
      <c r="A84" s="23">
        <v>16100</v>
      </c>
      <c r="B84" s="2" t="s">
        <v>5</v>
      </c>
      <c r="C84" s="29" t="s">
        <v>62</v>
      </c>
      <c r="D84" s="2" t="str">
        <f t="shared" si="1"/>
        <v>Jan-25KC Mataram AA Gde Ngurah</v>
      </c>
      <c r="E84" s="43">
        <v>1.021865708752</v>
      </c>
      <c r="F84" s="15"/>
    </row>
    <row r="85" spans="1:6" x14ac:dyDescent="0.3">
      <c r="A85" s="23">
        <v>16101</v>
      </c>
      <c r="B85" s="2" t="s">
        <v>6</v>
      </c>
      <c r="C85" s="29" t="s">
        <v>62</v>
      </c>
      <c r="D85" s="2" t="str">
        <f t="shared" si="1"/>
        <v>Jan-25KCP Mataram Cakranegara</v>
      </c>
      <c r="E85" s="43">
        <v>0.58046876926500002</v>
      </c>
      <c r="F85" s="15"/>
    </row>
    <row r="86" spans="1:6" x14ac:dyDescent="0.3">
      <c r="A86" s="23">
        <v>16102</v>
      </c>
      <c r="B86" s="2" t="s">
        <v>7</v>
      </c>
      <c r="C86" s="29" t="s">
        <v>62</v>
      </c>
      <c r="D86" s="2" t="str">
        <f t="shared" si="1"/>
        <v>Jan-25KCP Sumbawa Besar</v>
      </c>
      <c r="E86" s="43">
        <v>0.16118718725700001</v>
      </c>
      <c r="F86" s="15"/>
    </row>
    <row r="87" spans="1:6" x14ac:dyDescent="0.3">
      <c r="A87" s="23">
        <v>16109</v>
      </c>
      <c r="B87" s="2" t="s">
        <v>8</v>
      </c>
      <c r="C87" s="29" t="s">
        <v>62</v>
      </c>
      <c r="D87" s="2" t="str">
        <f t="shared" si="1"/>
        <v>Jan-25KCP Bertais</v>
      </c>
      <c r="E87" s="43">
        <v>0.242098892201</v>
      </c>
      <c r="F87" s="15"/>
    </row>
    <row r="88" spans="1:6" x14ac:dyDescent="0.3">
      <c r="A88" s="23">
        <v>16110</v>
      </c>
      <c r="B88" s="2" t="s">
        <v>9</v>
      </c>
      <c r="C88" s="29" t="s">
        <v>62</v>
      </c>
      <c r="D88" s="2" t="str">
        <f t="shared" si="1"/>
        <v>Jan-25KCP Praya</v>
      </c>
      <c r="E88" s="43">
        <v>0.26871009819199998</v>
      </c>
      <c r="F88" s="15"/>
    </row>
    <row r="89" spans="1:6" x14ac:dyDescent="0.3">
      <c r="A89" s="23">
        <v>16111</v>
      </c>
      <c r="B89" s="2" t="s">
        <v>10</v>
      </c>
      <c r="C89" s="29" t="s">
        <v>62</v>
      </c>
      <c r="D89" s="2" t="str">
        <f t="shared" si="1"/>
        <v>Jan-25KCP Selong</v>
      </c>
      <c r="E89" s="43">
        <v>0.12694745453600001</v>
      </c>
      <c r="F89" s="15"/>
    </row>
    <row r="90" spans="1:6" x14ac:dyDescent="0.3">
      <c r="A90" s="23">
        <v>16113</v>
      </c>
      <c r="B90" s="2" t="s">
        <v>11</v>
      </c>
      <c r="C90" s="29" t="s">
        <v>62</v>
      </c>
      <c r="D90" s="2" t="str">
        <f t="shared" si="1"/>
        <v>Jan-25KCP Bima</v>
      </c>
      <c r="E90" s="43">
        <v>0.178081258647</v>
      </c>
      <c r="F90" s="15"/>
    </row>
    <row r="91" spans="1:6" x14ac:dyDescent="0.3">
      <c r="A91" s="23">
        <v>16114</v>
      </c>
      <c r="B91" s="2" t="s">
        <v>12</v>
      </c>
      <c r="C91" s="29" t="s">
        <v>62</v>
      </c>
      <c r="D91" s="2" t="str">
        <f t="shared" si="1"/>
        <v>Jan-25KCP Sumbawa Batu Hijau</v>
      </c>
      <c r="E91" s="43">
        <v>5.874902367012</v>
      </c>
      <c r="F91" s="15"/>
    </row>
    <row r="92" spans="1:6" x14ac:dyDescent="0.3">
      <c r="A92" s="23">
        <v>16115</v>
      </c>
      <c r="B92" s="2" t="s">
        <v>13</v>
      </c>
      <c r="C92" s="29" t="s">
        <v>62</v>
      </c>
      <c r="D92" s="2" t="str">
        <f t="shared" si="1"/>
        <v>Jan-25KCP Mataram Ampenan</v>
      </c>
      <c r="E92" s="43">
        <v>0.12490175251799999</v>
      </c>
      <c r="F92" s="15"/>
    </row>
    <row r="93" spans="1:6" x14ac:dyDescent="0.3">
      <c r="A93" s="23">
        <v>16117</v>
      </c>
      <c r="B93" s="2" t="s">
        <v>14</v>
      </c>
      <c r="C93" s="29" t="s">
        <v>62</v>
      </c>
      <c r="D93" s="2" t="str">
        <f t="shared" si="1"/>
        <v>Jan-25KCP Mataram Sriwijaya</v>
      </c>
      <c r="E93" s="43">
        <v>9.8282600346000004E-2</v>
      </c>
      <c r="F93" s="15"/>
    </row>
    <row r="94" spans="1:6" x14ac:dyDescent="0.3">
      <c r="A94" s="23">
        <v>16120</v>
      </c>
      <c r="B94" s="2" t="s">
        <v>15</v>
      </c>
      <c r="C94" s="29" t="s">
        <v>62</v>
      </c>
      <c r="D94" s="2" t="str">
        <f t="shared" si="1"/>
        <v>Jan-25KCP Lombok Senggigi</v>
      </c>
      <c r="E94" s="43">
        <v>0.12168489831900001</v>
      </c>
      <c r="F94" s="15"/>
    </row>
    <row r="95" spans="1:6" x14ac:dyDescent="0.3">
      <c r="A95" s="23">
        <v>16121</v>
      </c>
      <c r="B95" s="2" t="s">
        <v>16</v>
      </c>
      <c r="C95" s="29" t="s">
        <v>62</v>
      </c>
      <c r="D95" s="2" t="str">
        <f t="shared" si="1"/>
        <v>Jan-25KCP Gili Trawangan</v>
      </c>
      <c r="E95" s="43">
        <v>0.171015132032</v>
      </c>
      <c r="F95" s="15"/>
    </row>
    <row r="96" spans="1:6" x14ac:dyDescent="0.3">
      <c r="A96" s="23">
        <v>16122</v>
      </c>
      <c r="B96" s="2" t="s">
        <v>17</v>
      </c>
      <c r="C96" s="29" t="s">
        <v>62</v>
      </c>
      <c r="D96" s="2" t="str">
        <f t="shared" si="1"/>
        <v>Jan-25KCP Universitas Mataram</v>
      </c>
      <c r="E96" s="43">
        <v>3.7343384851E-2</v>
      </c>
      <c r="F96" s="15"/>
    </row>
    <row r="97" spans="1:6" x14ac:dyDescent="0.3">
      <c r="A97" s="23">
        <v>16123</v>
      </c>
      <c r="B97" s="2" t="s">
        <v>18</v>
      </c>
      <c r="C97" s="29" t="s">
        <v>62</v>
      </c>
      <c r="D97" s="2" t="str">
        <f t="shared" si="1"/>
        <v>Jan-25KCP Sumbawa Maluk</v>
      </c>
      <c r="E97" s="43">
        <v>2.6931067499999999E-4</v>
      </c>
      <c r="F97" s="15"/>
    </row>
    <row r="98" spans="1:6" x14ac:dyDescent="0.3">
      <c r="A98" s="23">
        <v>16158</v>
      </c>
      <c r="B98" s="2" t="s">
        <v>19</v>
      </c>
      <c r="C98" s="29" t="s">
        <v>62</v>
      </c>
      <c r="D98" s="2" t="str">
        <f t="shared" si="1"/>
        <v>Jan-25KCP Bima Raba</v>
      </c>
      <c r="E98" s="43">
        <v>1.5663389760999999E-2</v>
      </c>
      <c r="F98" s="15"/>
    </row>
    <row r="99" spans="1:6" x14ac:dyDescent="0.3">
      <c r="A99" s="23">
        <v>16159</v>
      </c>
      <c r="B99" s="2" t="s">
        <v>20</v>
      </c>
      <c r="C99" s="29" t="s">
        <v>62</v>
      </c>
      <c r="D99" s="2" t="str">
        <f t="shared" si="1"/>
        <v>Jan-25KCP Bima Sila</v>
      </c>
      <c r="E99" s="43">
        <v>2.2937590194000001E-2</v>
      </c>
      <c r="F99" s="15"/>
    </row>
    <row r="100" spans="1:6" x14ac:dyDescent="0.3">
      <c r="A100" s="23">
        <v>16161</v>
      </c>
      <c r="B100" s="2" t="s">
        <v>21</v>
      </c>
      <c r="C100" s="29" t="s">
        <v>62</v>
      </c>
      <c r="D100" s="2" t="str">
        <f t="shared" si="1"/>
        <v>Jan-25KCP Praya Penujak</v>
      </c>
      <c r="E100" s="43">
        <v>4.1210565868000003E-2</v>
      </c>
      <c r="F100" s="15"/>
    </row>
    <row r="101" spans="1:6" x14ac:dyDescent="0.3">
      <c r="A101" s="23">
        <v>16162</v>
      </c>
      <c r="B101" s="2" t="s">
        <v>22</v>
      </c>
      <c r="C101" s="29" t="s">
        <v>62</v>
      </c>
      <c r="D101" s="2" t="str">
        <f t="shared" si="1"/>
        <v>Jan-25KCP Lombok Keruak</v>
      </c>
      <c r="E101" s="43">
        <v>3.3130445142999995E-2</v>
      </c>
      <c r="F101" s="15"/>
    </row>
    <row r="102" spans="1:6" x14ac:dyDescent="0.3">
      <c r="A102" s="23">
        <v>16163</v>
      </c>
      <c r="B102" s="2" t="s">
        <v>23</v>
      </c>
      <c r="C102" s="29" t="s">
        <v>62</v>
      </c>
      <c r="D102" s="2" t="str">
        <f t="shared" si="1"/>
        <v>Jan-25KCP Sumbawa Alas</v>
      </c>
      <c r="E102" s="43">
        <v>2.4079605489000001E-2</v>
      </c>
      <c r="F102" s="15"/>
    </row>
    <row r="103" spans="1:6" x14ac:dyDescent="0.3">
      <c r="A103" s="23">
        <v>16164</v>
      </c>
      <c r="B103" s="2" t="s">
        <v>24</v>
      </c>
      <c r="C103" s="29" t="s">
        <v>62</v>
      </c>
      <c r="D103" s="2" t="str">
        <f t="shared" si="1"/>
        <v>Jan-25KCP Bima Sape</v>
      </c>
      <c r="E103" s="43">
        <v>2.6950128956000002E-2</v>
      </c>
      <c r="F103" s="15"/>
    </row>
    <row r="104" spans="1:6" x14ac:dyDescent="0.3">
      <c r="A104" s="23">
        <v>16171</v>
      </c>
      <c r="B104" s="2" t="s">
        <v>25</v>
      </c>
      <c r="C104" s="29" t="s">
        <v>62</v>
      </c>
      <c r="D104" s="2" t="str">
        <f t="shared" si="1"/>
        <v>Jan-25KCP Tente</v>
      </c>
      <c r="E104" s="43">
        <v>2.1340125895000003E-2</v>
      </c>
      <c r="F104" s="15"/>
    </row>
    <row r="105" spans="1:6" x14ac:dyDescent="0.3">
      <c r="A105" s="23">
        <v>16172</v>
      </c>
      <c r="B105" s="2" t="s">
        <v>26</v>
      </c>
      <c r="C105" s="29" t="s">
        <v>62</v>
      </c>
      <c r="D105" s="2" t="str">
        <f t="shared" si="1"/>
        <v>Jan-25KCP Dompu</v>
      </c>
      <c r="E105" s="43">
        <v>0.101653935608</v>
      </c>
      <c r="F105" s="15"/>
    </row>
    <row r="106" spans="1:6" x14ac:dyDescent="0.3">
      <c r="A106" s="23">
        <v>16173</v>
      </c>
      <c r="B106" s="2" t="s">
        <v>27</v>
      </c>
      <c r="C106" s="29" t="s">
        <v>62</v>
      </c>
      <c r="D106" s="2" t="str">
        <f t="shared" si="1"/>
        <v>Jan-25KCP Lombok Gunung Sari</v>
      </c>
      <c r="E106" s="43">
        <v>3.7245273965999998E-2</v>
      </c>
      <c r="F106" s="15"/>
    </row>
    <row r="107" spans="1:6" x14ac:dyDescent="0.3">
      <c r="A107" s="23">
        <v>16175</v>
      </c>
      <c r="B107" s="2" t="s">
        <v>28</v>
      </c>
      <c r="C107" s="29" t="s">
        <v>62</v>
      </c>
      <c r="D107" s="2" t="str">
        <f t="shared" si="1"/>
        <v>Jan-25KCP Lombok Gerung</v>
      </c>
      <c r="E107" s="43">
        <v>6.4608569970000002E-2</v>
      </c>
      <c r="F107" s="15"/>
    </row>
    <row r="108" spans="1:6" x14ac:dyDescent="0.3">
      <c r="A108" s="23">
        <v>16176</v>
      </c>
      <c r="B108" s="2" t="s">
        <v>29</v>
      </c>
      <c r="C108" s="29" t="s">
        <v>62</v>
      </c>
      <c r="D108" s="2" t="str">
        <f t="shared" si="1"/>
        <v>Jan-25KCP Lombok Narmada</v>
      </c>
      <c r="E108" s="43">
        <v>4.8962840774999995E-2</v>
      </c>
      <c r="F108" s="15"/>
    </row>
    <row r="109" spans="1:6" x14ac:dyDescent="0.3">
      <c r="A109" s="23">
        <v>16177</v>
      </c>
      <c r="B109" s="2" t="s">
        <v>30</v>
      </c>
      <c r="C109" s="29" t="s">
        <v>62</v>
      </c>
      <c r="D109" s="2" t="str">
        <f t="shared" si="1"/>
        <v>Jan-25KCP Lombok Pemenang</v>
      </c>
      <c r="E109" s="43">
        <v>0.12804476353000002</v>
      </c>
      <c r="F109" s="15"/>
    </row>
    <row r="110" spans="1:6" x14ac:dyDescent="0.3">
      <c r="A110" s="23">
        <v>16178</v>
      </c>
      <c r="B110" s="2" t="s">
        <v>31</v>
      </c>
      <c r="C110" s="29" t="s">
        <v>62</v>
      </c>
      <c r="D110" s="2" t="str">
        <f t="shared" si="1"/>
        <v>Jan-25KCP Lombok Kopang</v>
      </c>
      <c r="E110" s="43">
        <v>7.8942751923000001E-2</v>
      </c>
      <c r="F110" s="15"/>
    </row>
    <row r="111" spans="1:6" x14ac:dyDescent="0.3">
      <c r="A111" s="23">
        <v>16179</v>
      </c>
      <c r="B111" s="2" t="s">
        <v>32</v>
      </c>
      <c r="C111" s="29" t="s">
        <v>62</v>
      </c>
      <c r="D111" s="2" t="str">
        <f t="shared" si="1"/>
        <v>Jan-25KCP Aikmel</v>
      </c>
      <c r="E111" s="43">
        <v>6.3753392019000002E-2</v>
      </c>
      <c r="F111" s="15"/>
    </row>
    <row r="112" spans="1:6" x14ac:dyDescent="0.3">
      <c r="A112" s="23">
        <v>16180</v>
      </c>
      <c r="B112" s="2" t="s">
        <v>33</v>
      </c>
      <c r="C112" s="29" t="s">
        <v>62</v>
      </c>
      <c r="D112" s="2" t="str">
        <f t="shared" si="1"/>
        <v>Jan-25KCP Mataram Tanjung</v>
      </c>
      <c r="E112" s="43">
        <v>5.0382182728999997E-2</v>
      </c>
      <c r="F112" s="15"/>
    </row>
    <row r="113" spans="1:6" x14ac:dyDescent="0.3">
      <c r="A113" s="23">
        <v>16181</v>
      </c>
      <c r="B113" s="2" t="s">
        <v>34</v>
      </c>
      <c r="C113" s="29" t="s">
        <v>62</v>
      </c>
      <c r="D113" s="2" t="str">
        <f t="shared" si="1"/>
        <v>Jan-25KCP Lombok Kediri</v>
      </c>
      <c r="E113" s="43">
        <v>5.7647735722999999E-2</v>
      </c>
      <c r="F113" s="15"/>
    </row>
    <row r="114" spans="1:6" x14ac:dyDescent="0.3">
      <c r="A114" s="23">
        <v>16182</v>
      </c>
      <c r="B114" s="2" t="s">
        <v>35</v>
      </c>
      <c r="C114" s="29" t="s">
        <v>62</v>
      </c>
      <c r="D114" s="2" t="str">
        <f t="shared" si="1"/>
        <v>Jan-25KCP Mataram Masbagik</v>
      </c>
      <c r="E114" s="43">
        <v>2.6396004705E-2</v>
      </c>
      <c r="F114" s="15"/>
    </row>
    <row r="115" spans="1:6" x14ac:dyDescent="0.3">
      <c r="A115" s="23">
        <v>16183</v>
      </c>
      <c r="B115" s="2" t="s">
        <v>36</v>
      </c>
      <c r="C115" s="29" t="s">
        <v>62</v>
      </c>
      <c r="D115" s="2" t="str">
        <f t="shared" si="1"/>
        <v>Jan-25KCP Lombok Sakra</v>
      </c>
      <c r="E115" s="43">
        <v>3.2873919405999999E-2</v>
      </c>
      <c r="F115" s="15"/>
    </row>
    <row r="116" spans="1:6" x14ac:dyDescent="0.3">
      <c r="A116" s="23">
        <v>16184</v>
      </c>
      <c r="B116" s="2" t="s">
        <v>37</v>
      </c>
      <c r="C116" s="29" t="s">
        <v>62</v>
      </c>
      <c r="D116" s="2" t="str">
        <f t="shared" si="1"/>
        <v>Jan-25KCP Lombok Terara</v>
      </c>
      <c r="E116" s="43">
        <v>3.8152517969000002E-2</v>
      </c>
      <c r="F116" s="15"/>
    </row>
    <row r="117" spans="1:6" x14ac:dyDescent="0.3">
      <c r="A117" s="23">
        <v>16185</v>
      </c>
      <c r="B117" s="2" t="s">
        <v>38</v>
      </c>
      <c r="C117" s="29" t="s">
        <v>62</v>
      </c>
      <c r="D117" s="2" t="str">
        <f t="shared" si="1"/>
        <v>Jan-25KCP Rembiga</v>
      </c>
      <c r="E117" s="43">
        <v>5.4279048951999996E-2</v>
      </c>
      <c r="F117" s="15"/>
    </row>
    <row r="118" spans="1:6" x14ac:dyDescent="0.3">
      <c r="A118" s="23">
        <v>16186</v>
      </c>
      <c r="B118" s="2" t="s">
        <v>39</v>
      </c>
      <c r="C118" s="29" t="s">
        <v>62</v>
      </c>
      <c r="D118" s="2" t="str">
        <f t="shared" si="1"/>
        <v>Jan-25KCP Renteng Praya</v>
      </c>
      <c r="E118" s="43">
        <v>7.3902241714000005E-2</v>
      </c>
      <c r="F118" s="15"/>
    </row>
    <row r="119" spans="1:6" x14ac:dyDescent="0.3">
      <c r="A119" s="23">
        <v>16190</v>
      </c>
      <c r="B119" s="2" t="s">
        <v>46</v>
      </c>
      <c r="C119" s="29" t="s">
        <v>62</v>
      </c>
      <c r="D119" s="2" t="str">
        <f t="shared" si="1"/>
        <v xml:space="preserve">Jan-25KCP Lombok Mujur </v>
      </c>
      <c r="E119" s="43">
        <v>1.00595766E-4</v>
      </c>
      <c r="F119" s="15"/>
    </row>
    <row r="120" spans="1:6" x14ac:dyDescent="0.3">
      <c r="A120" s="23">
        <v>16191</v>
      </c>
      <c r="B120" s="2" t="s">
        <v>40</v>
      </c>
      <c r="C120" s="29" t="s">
        <v>62</v>
      </c>
      <c r="D120" s="2" t="str">
        <f t="shared" si="1"/>
        <v>Jan-25KCP Pringgabaya</v>
      </c>
      <c r="E120" s="43">
        <v>4.6918447184000005E-2</v>
      </c>
      <c r="F120" s="15"/>
    </row>
    <row r="121" spans="1:6" x14ac:dyDescent="0.3">
      <c r="A121" s="23">
        <v>16192</v>
      </c>
      <c r="B121" s="2" t="s">
        <v>41</v>
      </c>
      <c r="C121" s="29" t="s">
        <v>62</v>
      </c>
      <c r="D121" s="2" t="str">
        <f t="shared" si="1"/>
        <v>Jan-25KCP Taliwang</v>
      </c>
      <c r="E121" s="43">
        <v>9.6073753216999999E-2</v>
      </c>
      <c r="F121" s="15"/>
    </row>
    <row r="122" spans="1:6" x14ac:dyDescent="0.3">
      <c r="A122" s="23">
        <v>16194</v>
      </c>
      <c r="B122" s="2" t="s">
        <v>42</v>
      </c>
      <c r="C122" s="29" t="s">
        <v>62</v>
      </c>
      <c r="D122" s="2" t="str">
        <f t="shared" si="1"/>
        <v>Jan-25KCP Lombok Sikur</v>
      </c>
      <c r="E122" s="43">
        <v>3.5245721152999995E-2</v>
      </c>
      <c r="F122" s="15"/>
    </row>
    <row r="123" spans="1:6" x14ac:dyDescent="0.3">
      <c r="A123" s="23">
        <v>16196</v>
      </c>
      <c r="B123" s="2" t="s">
        <v>43</v>
      </c>
      <c r="C123" s="29" t="s">
        <v>62</v>
      </c>
      <c r="D123" s="2" t="str">
        <f t="shared" si="1"/>
        <v>Jan-25KCP Labuhan Lombok</v>
      </c>
      <c r="E123" s="43">
        <v>3.5907967295999994E-2</v>
      </c>
      <c r="F123" s="15"/>
    </row>
    <row r="124" spans="1:6" x14ac:dyDescent="0.3">
      <c r="A124" s="23">
        <v>16198</v>
      </c>
      <c r="B124" s="2" t="s">
        <v>44</v>
      </c>
      <c r="C124" s="29" t="s">
        <v>62</v>
      </c>
      <c r="D124" s="2" t="str">
        <f t="shared" si="1"/>
        <v>Jan-25KCP Mataram Airlangga</v>
      </c>
      <c r="E124" s="43">
        <v>6.1188799714E-2</v>
      </c>
      <c r="F124" s="15"/>
    </row>
    <row r="125" spans="1:6" x14ac:dyDescent="0.3">
      <c r="A125" s="23">
        <v>16199</v>
      </c>
      <c r="B125" s="2" t="s">
        <v>45</v>
      </c>
      <c r="C125" s="29" t="s">
        <v>62</v>
      </c>
      <c r="D125" s="2" t="str">
        <f t="shared" si="1"/>
        <v>Jan-25KCP Mataram Pagutan</v>
      </c>
      <c r="E125" s="43">
        <v>7.2495313921999996E-2</v>
      </c>
      <c r="F125" s="15"/>
    </row>
    <row r="126" spans="1:6" x14ac:dyDescent="0.3">
      <c r="A126" s="23">
        <v>161</v>
      </c>
      <c r="B126" s="2" t="s">
        <v>49</v>
      </c>
      <c r="C126" s="29" t="s">
        <v>60</v>
      </c>
      <c r="D126" s="2" t="str">
        <f t="shared" si="1"/>
        <v>Dec-24Area Mataram</v>
      </c>
      <c r="E126" s="43">
        <v>8.4625627486160013</v>
      </c>
      <c r="F126" s="15"/>
    </row>
    <row r="127" spans="1:6" x14ac:dyDescent="0.3">
      <c r="A127" s="23">
        <v>161</v>
      </c>
      <c r="B127" s="2" t="s">
        <v>49</v>
      </c>
      <c r="C127" s="29" t="s">
        <v>61</v>
      </c>
      <c r="D127" s="2" t="str">
        <f t="shared" si="1"/>
        <v>Feb-25Area Mataram</v>
      </c>
      <c r="E127" s="43">
        <v>8.2488042553220016</v>
      </c>
      <c r="F127" s="15"/>
    </row>
    <row r="128" spans="1:6" x14ac:dyDescent="0.3">
      <c r="A128" s="23">
        <v>161</v>
      </c>
      <c r="B128" s="2" t="s">
        <v>49</v>
      </c>
      <c r="C128" s="29" t="s">
        <v>62</v>
      </c>
      <c r="D128" s="2" t="str">
        <f t="shared" si="1"/>
        <v>Jan-25Area Mataram</v>
      </c>
      <c r="E128" s="43">
        <v>10.397846443150003</v>
      </c>
      <c r="F128" s="15"/>
    </row>
    <row r="129" spans="1:6" x14ac:dyDescent="0.3">
      <c r="A129" s="23">
        <v>16100</v>
      </c>
      <c r="B129" s="2" t="s">
        <v>5</v>
      </c>
      <c r="C129" s="29" t="s">
        <v>65</v>
      </c>
      <c r="D129" s="2" t="str">
        <f t="shared" si="1"/>
        <v>Mar-25KC Mataram AA Gde Ngurah</v>
      </c>
      <c r="E129" s="43">
        <v>0.95714889535461389</v>
      </c>
      <c r="F129" s="15"/>
    </row>
    <row r="130" spans="1:6" x14ac:dyDescent="0.3">
      <c r="A130" s="23">
        <v>16101</v>
      </c>
      <c r="B130" s="2" t="s">
        <v>6</v>
      </c>
      <c r="C130" s="29" t="s">
        <v>65</v>
      </c>
      <c r="D130" s="2" t="str">
        <f t="shared" si="1"/>
        <v>Mar-25KCP Mataram Cakranegara</v>
      </c>
      <c r="E130" s="43">
        <v>0.57377224934270676</v>
      </c>
      <c r="F130" s="15"/>
    </row>
    <row r="131" spans="1:6" x14ac:dyDescent="0.3">
      <c r="A131" s="23">
        <v>16102</v>
      </c>
      <c r="B131" s="2" t="s">
        <v>7</v>
      </c>
      <c r="C131" s="29" t="s">
        <v>65</v>
      </c>
      <c r="D131" s="2" t="str">
        <f t="shared" ref="D131:D194" si="2">C131&amp;B131</f>
        <v>Mar-25KCP Sumbawa Besar</v>
      </c>
      <c r="E131" s="43">
        <v>0.15370851808632552</v>
      </c>
      <c r="F131" s="15"/>
    </row>
    <row r="132" spans="1:6" x14ac:dyDescent="0.3">
      <c r="A132" s="23">
        <v>16109</v>
      </c>
      <c r="B132" s="2" t="s">
        <v>8</v>
      </c>
      <c r="C132" s="29" t="s">
        <v>65</v>
      </c>
      <c r="D132" s="2" t="str">
        <f t="shared" si="2"/>
        <v>Mar-25KCP Bertais</v>
      </c>
      <c r="E132" s="43">
        <v>0.18291670172412525</v>
      </c>
      <c r="F132" s="15"/>
    </row>
    <row r="133" spans="1:6" x14ac:dyDescent="0.3">
      <c r="A133" s="23">
        <v>16110</v>
      </c>
      <c r="B133" s="2" t="s">
        <v>9</v>
      </c>
      <c r="C133" s="29" t="s">
        <v>65</v>
      </c>
      <c r="D133" s="2" t="str">
        <f t="shared" si="2"/>
        <v>Mar-25KCP Praya</v>
      </c>
      <c r="E133" s="43">
        <v>0.23708710087851073</v>
      </c>
      <c r="F133" s="15"/>
    </row>
    <row r="134" spans="1:6" x14ac:dyDescent="0.3">
      <c r="A134" s="23">
        <v>16111</v>
      </c>
      <c r="B134" s="2" t="s">
        <v>10</v>
      </c>
      <c r="C134" s="29" t="s">
        <v>65</v>
      </c>
      <c r="D134" s="2" t="str">
        <f t="shared" si="2"/>
        <v>Mar-25KCP Selong</v>
      </c>
      <c r="E134" s="43">
        <v>0.12346438608368862</v>
      </c>
      <c r="F134" s="15"/>
    </row>
    <row r="135" spans="1:6" x14ac:dyDescent="0.3">
      <c r="A135" s="23">
        <v>16113</v>
      </c>
      <c r="B135" s="2" t="s">
        <v>11</v>
      </c>
      <c r="C135" s="29" t="s">
        <v>65</v>
      </c>
      <c r="D135" s="2" t="str">
        <f t="shared" si="2"/>
        <v>Mar-25KCP Bima</v>
      </c>
      <c r="E135" s="43">
        <v>0.16890698580891597</v>
      </c>
      <c r="F135" s="15"/>
    </row>
    <row r="136" spans="1:6" x14ac:dyDescent="0.3">
      <c r="A136" s="23">
        <v>16114</v>
      </c>
      <c r="B136" s="2" t="s">
        <v>12</v>
      </c>
      <c r="C136" s="29" t="s">
        <v>65</v>
      </c>
      <c r="D136" s="2" t="str">
        <f t="shared" si="2"/>
        <v>Mar-25KCP Sumbawa Batu Hijau</v>
      </c>
      <c r="E136" s="43">
        <v>5.0457131329353766</v>
      </c>
      <c r="F136" s="15"/>
    </row>
    <row r="137" spans="1:6" x14ac:dyDescent="0.3">
      <c r="A137" s="23">
        <v>16115</v>
      </c>
      <c r="B137" s="2" t="s">
        <v>13</v>
      </c>
      <c r="C137" s="29" t="s">
        <v>65</v>
      </c>
      <c r="D137" s="2" t="str">
        <f t="shared" si="2"/>
        <v>Mar-25KCP Mataram Ampenan</v>
      </c>
      <c r="E137" s="43">
        <v>0.12978766702867356</v>
      </c>
      <c r="F137" s="15"/>
    </row>
    <row r="138" spans="1:6" x14ac:dyDescent="0.3">
      <c r="A138" s="23">
        <v>16117</v>
      </c>
      <c r="B138" s="2" t="s">
        <v>14</v>
      </c>
      <c r="C138" s="29" t="s">
        <v>65</v>
      </c>
      <c r="D138" s="2" t="str">
        <f t="shared" si="2"/>
        <v>Mar-25KCP Mataram Sriwijaya</v>
      </c>
      <c r="E138" s="43">
        <v>0.10391522570788622</v>
      </c>
      <c r="F138" s="15"/>
    </row>
    <row r="139" spans="1:6" x14ac:dyDescent="0.3">
      <c r="A139" s="23">
        <v>16120</v>
      </c>
      <c r="B139" s="2" t="s">
        <v>15</v>
      </c>
      <c r="C139" s="29" t="s">
        <v>65</v>
      </c>
      <c r="D139" s="2" t="str">
        <f t="shared" si="2"/>
        <v>Mar-25KCP Lombok Senggigi</v>
      </c>
      <c r="E139" s="43">
        <v>0.12211751358026308</v>
      </c>
      <c r="F139" s="15"/>
    </row>
    <row r="140" spans="1:6" x14ac:dyDescent="0.3">
      <c r="A140" s="23">
        <v>16121</v>
      </c>
      <c r="B140" s="2" t="s">
        <v>16</v>
      </c>
      <c r="C140" s="29" t="s">
        <v>65</v>
      </c>
      <c r="D140" s="2" t="str">
        <f t="shared" si="2"/>
        <v>Mar-25KCP Gili Trawangan</v>
      </c>
      <c r="E140" s="43">
        <v>0.15009552836611265</v>
      </c>
      <c r="F140" s="15"/>
    </row>
    <row r="141" spans="1:6" x14ac:dyDescent="0.3">
      <c r="A141" s="23">
        <v>16122</v>
      </c>
      <c r="B141" s="2" t="s">
        <v>17</v>
      </c>
      <c r="C141" s="29" t="s">
        <v>65</v>
      </c>
      <c r="D141" s="2" t="str">
        <f t="shared" si="2"/>
        <v>Mar-25KCP Universitas Mataram</v>
      </c>
      <c r="E141" s="43">
        <v>2.7619907085590003E-2</v>
      </c>
      <c r="F141" s="15"/>
    </row>
    <row r="142" spans="1:6" x14ac:dyDescent="0.3">
      <c r="A142" s="23">
        <v>16123</v>
      </c>
      <c r="B142" s="2" t="s">
        <v>18</v>
      </c>
      <c r="C142" s="29" t="s">
        <v>65</v>
      </c>
      <c r="D142" s="2" t="str">
        <f t="shared" si="2"/>
        <v>Mar-25KCP Sumbawa Maluk</v>
      </c>
      <c r="E142" s="43">
        <v>3.2463070579899994E-3</v>
      </c>
      <c r="F142" s="15"/>
    </row>
    <row r="143" spans="1:6" x14ac:dyDescent="0.3">
      <c r="A143" s="23">
        <v>16158</v>
      </c>
      <c r="B143" s="2" t="s">
        <v>19</v>
      </c>
      <c r="C143" s="29" t="s">
        <v>65</v>
      </c>
      <c r="D143" s="2" t="str">
        <f t="shared" si="2"/>
        <v>Mar-25KCP Bima Raba</v>
      </c>
      <c r="E143" s="43">
        <v>1.6296194043010002E-2</v>
      </c>
      <c r="F143" s="15"/>
    </row>
    <row r="144" spans="1:6" x14ac:dyDescent="0.3">
      <c r="A144" s="23">
        <v>16159</v>
      </c>
      <c r="B144" s="2" t="s">
        <v>20</v>
      </c>
      <c r="C144" s="29" t="s">
        <v>65</v>
      </c>
      <c r="D144" s="2" t="str">
        <f t="shared" si="2"/>
        <v>Mar-25KCP Bima Sila</v>
      </c>
      <c r="E144" s="43">
        <v>2.484448688590744E-2</v>
      </c>
      <c r="F144" s="15"/>
    </row>
    <row r="145" spans="1:6" x14ac:dyDescent="0.3">
      <c r="A145" s="23">
        <v>16161</v>
      </c>
      <c r="B145" s="2" t="s">
        <v>21</v>
      </c>
      <c r="C145" s="29" t="s">
        <v>65</v>
      </c>
      <c r="D145" s="2" t="str">
        <f t="shared" si="2"/>
        <v>Mar-25KCP Praya Penujak</v>
      </c>
      <c r="E145" s="43">
        <v>4.1220510926080006E-2</v>
      </c>
      <c r="F145" s="15"/>
    </row>
    <row r="146" spans="1:6" x14ac:dyDescent="0.3">
      <c r="A146" s="23">
        <v>16162</v>
      </c>
      <c r="B146" s="2" t="s">
        <v>22</v>
      </c>
      <c r="C146" s="29" t="s">
        <v>65</v>
      </c>
      <c r="D146" s="2" t="str">
        <f t="shared" si="2"/>
        <v>Mar-25KCP Lombok Keruak</v>
      </c>
      <c r="E146" s="43">
        <v>3.50028791976729E-2</v>
      </c>
      <c r="F146" s="15"/>
    </row>
    <row r="147" spans="1:6" x14ac:dyDescent="0.3">
      <c r="A147" s="23">
        <v>16163</v>
      </c>
      <c r="B147" s="2" t="s">
        <v>23</v>
      </c>
      <c r="C147" s="29" t="s">
        <v>65</v>
      </c>
      <c r="D147" s="2" t="str">
        <f t="shared" si="2"/>
        <v>Mar-25KCP Sumbawa Alas</v>
      </c>
      <c r="E147" s="43">
        <v>2.3739291987853163E-2</v>
      </c>
      <c r="F147" s="15"/>
    </row>
    <row r="148" spans="1:6" x14ac:dyDescent="0.3">
      <c r="A148" s="23">
        <v>16164</v>
      </c>
      <c r="B148" s="2" t="s">
        <v>24</v>
      </c>
      <c r="C148" s="29" t="s">
        <v>65</v>
      </c>
      <c r="D148" s="2" t="str">
        <f t="shared" si="2"/>
        <v>Mar-25KCP Bima Sape</v>
      </c>
      <c r="E148" s="43">
        <v>2.6354029405083339E-2</v>
      </c>
      <c r="F148" s="15"/>
    </row>
    <row r="149" spans="1:6" x14ac:dyDescent="0.3">
      <c r="A149" s="23">
        <v>16171</v>
      </c>
      <c r="B149" s="2" t="s">
        <v>25</v>
      </c>
      <c r="C149" s="29" t="s">
        <v>65</v>
      </c>
      <c r="D149" s="2" t="str">
        <f t="shared" si="2"/>
        <v>Mar-25KCP Tente</v>
      </c>
      <c r="E149" s="43">
        <v>2.3559393170112342E-2</v>
      </c>
      <c r="F149" s="15"/>
    </row>
    <row r="150" spans="1:6" x14ac:dyDescent="0.3">
      <c r="A150" s="23">
        <v>16172</v>
      </c>
      <c r="B150" s="2" t="s">
        <v>26</v>
      </c>
      <c r="C150" s="29" t="s">
        <v>65</v>
      </c>
      <c r="D150" s="2" t="str">
        <f t="shared" si="2"/>
        <v>Mar-25KCP Dompu</v>
      </c>
      <c r="E150" s="43">
        <v>8.4059716042639995E-2</v>
      </c>
      <c r="F150" s="15"/>
    </row>
    <row r="151" spans="1:6" x14ac:dyDescent="0.3">
      <c r="A151" s="23">
        <v>16173</v>
      </c>
      <c r="B151" s="2" t="s">
        <v>27</v>
      </c>
      <c r="C151" s="29" t="s">
        <v>65</v>
      </c>
      <c r="D151" s="2" t="str">
        <f t="shared" si="2"/>
        <v>Mar-25KCP Lombok Gunung Sari</v>
      </c>
      <c r="E151" s="43">
        <v>4.2025311489923681E-2</v>
      </c>
      <c r="F151" s="15"/>
    </row>
    <row r="152" spans="1:6" x14ac:dyDescent="0.3">
      <c r="A152" s="23">
        <v>16175</v>
      </c>
      <c r="B152" s="2" t="s">
        <v>28</v>
      </c>
      <c r="C152" s="29" t="s">
        <v>65</v>
      </c>
      <c r="D152" s="2" t="str">
        <f t="shared" si="2"/>
        <v>Mar-25KCP Lombok Gerung</v>
      </c>
      <c r="E152" s="43">
        <v>6.5599694682790005E-2</v>
      </c>
      <c r="F152" s="15"/>
    </row>
    <row r="153" spans="1:6" x14ac:dyDescent="0.3">
      <c r="A153" s="23">
        <v>16176</v>
      </c>
      <c r="B153" s="2" t="s">
        <v>29</v>
      </c>
      <c r="C153" s="29" t="s">
        <v>65</v>
      </c>
      <c r="D153" s="2" t="str">
        <f t="shared" si="2"/>
        <v>Mar-25KCP Lombok Narmada</v>
      </c>
      <c r="E153" s="43">
        <v>4.9453135262917322E-2</v>
      </c>
      <c r="F153" s="15"/>
    </row>
    <row r="154" spans="1:6" x14ac:dyDescent="0.3">
      <c r="A154" s="23">
        <v>16177</v>
      </c>
      <c r="B154" s="2" t="s">
        <v>30</v>
      </c>
      <c r="C154" s="29" t="s">
        <v>65</v>
      </c>
      <c r="D154" s="2" t="str">
        <f t="shared" si="2"/>
        <v>Mar-25KCP Lombok Pemenang</v>
      </c>
      <c r="E154" s="43">
        <v>0.12941370731590965</v>
      </c>
      <c r="F154" s="15"/>
    </row>
    <row r="155" spans="1:6" x14ac:dyDescent="0.3">
      <c r="A155" s="23">
        <v>16178</v>
      </c>
      <c r="B155" s="2" t="s">
        <v>31</v>
      </c>
      <c r="C155" s="29" t="s">
        <v>65</v>
      </c>
      <c r="D155" s="2" t="str">
        <f t="shared" si="2"/>
        <v>Mar-25KCP Lombok Kopang</v>
      </c>
      <c r="E155" s="43">
        <v>7.8656650090888403E-2</v>
      </c>
      <c r="F155" s="15"/>
    </row>
    <row r="156" spans="1:6" x14ac:dyDescent="0.3">
      <c r="A156" s="23">
        <v>16179</v>
      </c>
      <c r="B156" s="2" t="s">
        <v>32</v>
      </c>
      <c r="C156" s="29" t="s">
        <v>65</v>
      </c>
      <c r="D156" s="2" t="str">
        <f t="shared" si="2"/>
        <v>Mar-25KCP Aikmel</v>
      </c>
      <c r="E156" s="43">
        <v>6.3532132302676736E-2</v>
      </c>
      <c r="F156" s="15"/>
    </row>
    <row r="157" spans="1:6" x14ac:dyDescent="0.3">
      <c r="A157" s="23">
        <v>16180</v>
      </c>
      <c r="B157" s="2" t="s">
        <v>33</v>
      </c>
      <c r="C157" s="29" t="s">
        <v>65</v>
      </c>
      <c r="D157" s="2" t="str">
        <f t="shared" si="2"/>
        <v>Mar-25KCP Mataram Tanjung</v>
      </c>
      <c r="E157" s="43">
        <v>5.0810470690649152E-2</v>
      </c>
      <c r="F157" s="15"/>
    </row>
    <row r="158" spans="1:6" x14ac:dyDescent="0.3">
      <c r="A158" s="23">
        <v>16181</v>
      </c>
      <c r="B158" s="2" t="s">
        <v>34</v>
      </c>
      <c r="C158" s="29" t="s">
        <v>65</v>
      </c>
      <c r="D158" s="2" t="str">
        <f t="shared" si="2"/>
        <v>Mar-25KCP Lombok Kediri</v>
      </c>
      <c r="E158" s="43">
        <v>5.7019743250371117E-2</v>
      </c>
      <c r="F158" s="15"/>
    </row>
    <row r="159" spans="1:6" x14ac:dyDescent="0.3">
      <c r="A159" s="23">
        <v>16182</v>
      </c>
      <c r="B159" s="2" t="s">
        <v>35</v>
      </c>
      <c r="C159" s="29" t="s">
        <v>65</v>
      </c>
      <c r="D159" s="2" t="str">
        <f t="shared" si="2"/>
        <v>Mar-25KCP Mataram Masbagik</v>
      </c>
      <c r="E159" s="43">
        <v>2.8796716410921897E-2</v>
      </c>
      <c r="F159" s="15"/>
    </row>
    <row r="160" spans="1:6" x14ac:dyDescent="0.3">
      <c r="A160" s="23">
        <v>16183</v>
      </c>
      <c r="B160" s="2" t="s">
        <v>36</v>
      </c>
      <c r="C160" s="29" t="s">
        <v>65</v>
      </c>
      <c r="D160" s="2" t="str">
        <f t="shared" si="2"/>
        <v>Mar-25KCP Lombok Sakra</v>
      </c>
      <c r="E160" s="43">
        <v>3.4276434920337585E-2</v>
      </c>
      <c r="F160" s="15"/>
    </row>
    <row r="161" spans="1:6" x14ac:dyDescent="0.3">
      <c r="A161" s="23">
        <v>16184</v>
      </c>
      <c r="B161" s="2" t="s">
        <v>37</v>
      </c>
      <c r="C161" s="29" t="s">
        <v>65</v>
      </c>
      <c r="D161" s="2" t="str">
        <f t="shared" si="2"/>
        <v>Mar-25KCP Lombok Terara</v>
      </c>
      <c r="E161" s="43">
        <v>3.8991649930964455E-2</v>
      </c>
      <c r="F161" s="15"/>
    </row>
    <row r="162" spans="1:6" x14ac:dyDescent="0.3">
      <c r="A162" s="23">
        <v>16185</v>
      </c>
      <c r="B162" s="2" t="s">
        <v>38</v>
      </c>
      <c r="C162" s="29" t="s">
        <v>65</v>
      </c>
      <c r="D162" s="2" t="str">
        <f t="shared" si="2"/>
        <v>Mar-25KCP Rembiga</v>
      </c>
      <c r="E162" s="43">
        <v>5.4458588912334238E-2</v>
      </c>
      <c r="F162" s="15"/>
    </row>
    <row r="163" spans="1:6" x14ac:dyDescent="0.3">
      <c r="A163" s="23">
        <v>16186</v>
      </c>
      <c r="B163" s="2" t="s">
        <v>39</v>
      </c>
      <c r="C163" s="29" t="s">
        <v>65</v>
      </c>
      <c r="D163" s="2" t="str">
        <f t="shared" si="2"/>
        <v>Mar-25KCP Renteng Praya</v>
      </c>
      <c r="E163" s="43">
        <v>7.3495370435421217E-2</v>
      </c>
      <c r="F163" s="15"/>
    </row>
    <row r="164" spans="1:6" x14ac:dyDescent="0.3">
      <c r="A164" s="23">
        <v>16191</v>
      </c>
      <c r="B164" s="2" t="s">
        <v>40</v>
      </c>
      <c r="C164" s="29" t="s">
        <v>65</v>
      </c>
      <c r="D164" s="2" t="str">
        <f t="shared" si="2"/>
        <v>Mar-25KCP Pringgabaya</v>
      </c>
      <c r="E164" s="43">
        <v>4.7248615741783934E-2</v>
      </c>
      <c r="F164" s="15"/>
    </row>
    <row r="165" spans="1:6" x14ac:dyDescent="0.3">
      <c r="A165" s="23">
        <v>16192</v>
      </c>
      <c r="B165" s="2" t="s">
        <v>41</v>
      </c>
      <c r="C165" s="29" t="s">
        <v>65</v>
      </c>
      <c r="D165" s="2" t="str">
        <f t="shared" si="2"/>
        <v>Mar-25KCP Taliwang</v>
      </c>
      <c r="E165" s="43">
        <v>0.10139622470196999</v>
      </c>
      <c r="F165" s="15"/>
    </row>
    <row r="166" spans="1:6" x14ac:dyDescent="0.3">
      <c r="A166" s="23">
        <v>16194</v>
      </c>
      <c r="B166" s="2" t="s">
        <v>42</v>
      </c>
      <c r="C166" s="29" t="s">
        <v>65</v>
      </c>
      <c r="D166" s="2" t="str">
        <f t="shared" si="2"/>
        <v>Mar-25KCP Lombok Sikur</v>
      </c>
      <c r="E166" s="43">
        <v>3.5712699255033155E-2</v>
      </c>
      <c r="F166" s="15"/>
    </row>
    <row r="167" spans="1:6" x14ac:dyDescent="0.3">
      <c r="A167" s="23">
        <v>16196</v>
      </c>
      <c r="B167" s="2" t="s">
        <v>43</v>
      </c>
      <c r="C167" s="29" t="s">
        <v>65</v>
      </c>
      <c r="D167" s="2" t="str">
        <f t="shared" si="2"/>
        <v>Mar-25KCP Labuhan Lombok</v>
      </c>
      <c r="E167" s="43">
        <v>3.4639837029689993E-2</v>
      </c>
      <c r="F167" s="15"/>
    </row>
    <row r="168" spans="1:6" x14ac:dyDescent="0.3">
      <c r="A168" s="23">
        <v>16198</v>
      </c>
      <c r="B168" s="2" t="s">
        <v>44</v>
      </c>
      <c r="C168" s="29" t="s">
        <v>65</v>
      </c>
      <c r="D168" s="2" t="str">
        <f t="shared" si="2"/>
        <v>Mar-25KCP Mataram Airlangga</v>
      </c>
      <c r="E168" s="43">
        <v>6.4873259646810011E-2</v>
      </c>
      <c r="F168" s="15"/>
    </row>
    <row r="169" spans="1:6" x14ac:dyDescent="0.3">
      <c r="A169" s="23">
        <v>16199</v>
      </c>
      <c r="B169" s="2" t="s">
        <v>45</v>
      </c>
      <c r="C169" s="29" t="s">
        <v>65</v>
      </c>
      <c r="D169" s="2" t="str">
        <f t="shared" si="2"/>
        <v>Mar-25KCP Mataram Pagutan</v>
      </c>
      <c r="E169" s="43">
        <v>7.2039841097376614E-2</v>
      </c>
      <c r="F169" s="15"/>
    </row>
    <row r="170" spans="1:6" x14ac:dyDescent="0.3">
      <c r="A170" s="23">
        <v>161</v>
      </c>
      <c r="B170" s="2" t="s">
        <v>49</v>
      </c>
      <c r="C170" s="29" t="s">
        <v>65</v>
      </c>
      <c r="D170" s="2" t="str">
        <f t="shared" si="2"/>
        <v>Mar-25Area Mataram</v>
      </c>
      <c r="E170" s="43">
        <v>9.3770167038679073</v>
      </c>
      <c r="F170" s="15"/>
    </row>
    <row r="171" spans="1:6" x14ac:dyDescent="0.3">
      <c r="A171" s="23">
        <v>16100</v>
      </c>
      <c r="B171" s="2" t="s">
        <v>5</v>
      </c>
      <c r="C171" s="29" t="s">
        <v>59</v>
      </c>
      <c r="D171" s="2" t="str">
        <f t="shared" si="2"/>
        <v>Apr-25KC Mataram AA Gde Ngurah</v>
      </c>
      <c r="E171" s="43">
        <v>0.97469854170938541</v>
      </c>
      <c r="F171" s="15"/>
    </row>
    <row r="172" spans="1:6" x14ac:dyDescent="0.3">
      <c r="A172" s="23">
        <v>16101</v>
      </c>
      <c r="B172" s="2" t="s">
        <v>6</v>
      </c>
      <c r="C172" s="29" t="s">
        <v>59</v>
      </c>
      <c r="D172" s="2" t="str">
        <f t="shared" si="2"/>
        <v>Apr-25KCP Mataram Cakranegara</v>
      </c>
      <c r="E172" s="43">
        <v>0.58935442941384109</v>
      </c>
      <c r="F172" s="15"/>
    </row>
    <row r="173" spans="1:6" x14ac:dyDescent="0.3">
      <c r="A173" s="23">
        <v>16102</v>
      </c>
      <c r="B173" s="2" t="s">
        <v>7</v>
      </c>
      <c r="C173" s="29" t="s">
        <v>59</v>
      </c>
      <c r="D173" s="2" t="str">
        <f t="shared" si="2"/>
        <v>Apr-25KCP Sumbawa Besar</v>
      </c>
      <c r="E173" s="43">
        <v>0.16661321714728</v>
      </c>
      <c r="F173" s="15"/>
    </row>
    <row r="174" spans="1:6" x14ac:dyDescent="0.3">
      <c r="A174" s="23">
        <v>16109</v>
      </c>
      <c r="B174" s="2" t="s">
        <v>8</v>
      </c>
      <c r="C174" s="29" t="s">
        <v>59</v>
      </c>
      <c r="D174" s="2" t="str">
        <f t="shared" si="2"/>
        <v>Apr-25KCP Bertais</v>
      </c>
      <c r="E174" s="43">
        <v>0.19455168696978276</v>
      </c>
      <c r="F174" s="15"/>
    </row>
    <row r="175" spans="1:6" x14ac:dyDescent="0.3">
      <c r="A175" s="23">
        <v>16110</v>
      </c>
      <c r="B175" s="2" t="s">
        <v>9</v>
      </c>
      <c r="C175" s="29" t="s">
        <v>59</v>
      </c>
      <c r="D175" s="2" t="str">
        <f t="shared" si="2"/>
        <v>Apr-25KCP Praya</v>
      </c>
      <c r="E175" s="43">
        <v>0.24435218836489903</v>
      </c>
      <c r="F175" s="15"/>
    </row>
    <row r="176" spans="1:6" x14ac:dyDescent="0.3">
      <c r="A176" s="23">
        <v>16111</v>
      </c>
      <c r="B176" s="2" t="s">
        <v>10</v>
      </c>
      <c r="C176" s="29" t="s">
        <v>59</v>
      </c>
      <c r="D176" s="2" t="str">
        <f t="shared" si="2"/>
        <v>Apr-25KCP Selong</v>
      </c>
      <c r="E176" s="43">
        <v>0.126900443795118</v>
      </c>
      <c r="F176" s="15"/>
    </row>
    <row r="177" spans="1:6" x14ac:dyDescent="0.3">
      <c r="A177" s="23">
        <v>16113</v>
      </c>
      <c r="B177" s="2" t="s">
        <v>11</v>
      </c>
      <c r="C177" s="29" t="s">
        <v>59</v>
      </c>
      <c r="D177" s="2" t="str">
        <f t="shared" si="2"/>
        <v>Apr-25KCP Bima</v>
      </c>
      <c r="E177" s="43">
        <v>0.17720784649208221</v>
      </c>
      <c r="F177" s="15"/>
    </row>
    <row r="178" spans="1:6" x14ac:dyDescent="0.3">
      <c r="A178" s="23">
        <v>16114</v>
      </c>
      <c r="B178" s="2" t="s">
        <v>12</v>
      </c>
      <c r="C178" s="29" t="s">
        <v>59</v>
      </c>
      <c r="D178" s="2" t="str">
        <f t="shared" si="2"/>
        <v>Apr-25KCP Sumbawa Batu Hijau</v>
      </c>
      <c r="E178" s="43">
        <v>3.9011207920278239</v>
      </c>
      <c r="F178" s="15"/>
    </row>
    <row r="179" spans="1:6" x14ac:dyDescent="0.3">
      <c r="A179" s="23">
        <v>16115</v>
      </c>
      <c r="B179" s="2" t="s">
        <v>13</v>
      </c>
      <c r="C179" s="29" t="s">
        <v>59</v>
      </c>
      <c r="D179" s="2" t="str">
        <f t="shared" si="2"/>
        <v>Apr-25KCP Mataram Ampenan</v>
      </c>
      <c r="E179" s="43">
        <v>0.1243185445492811</v>
      </c>
      <c r="F179" s="15"/>
    </row>
    <row r="180" spans="1:6" x14ac:dyDescent="0.3">
      <c r="A180" s="23">
        <v>16117</v>
      </c>
      <c r="B180" s="2" t="s">
        <v>14</v>
      </c>
      <c r="C180" s="29" t="s">
        <v>59</v>
      </c>
      <c r="D180" s="2" t="str">
        <f t="shared" si="2"/>
        <v>Apr-25KCP Mataram Sriwijaya</v>
      </c>
      <c r="E180" s="43">
        <v>0.10007000290886973</v>
      </c>
      <c r="F180" s="15"/>
    </row>
    <row r="181" spans="1:6" x14ac:dyDescent="0.3">
      <c r="A181" s="23">
        <v>16120</v>
      </c>
      <c r="B181" s="2" t="s">
        <v>15</v>
      </c>
      <c r="C181" s="29" t="s">
        <v>59</v>
      </c>
      <c r="D181" s="2" t="str">
        <f t="shared" si="2"/>
        <v>Apr-25KCP Lombok Senggigi</v>
      </c>
      <c r="E181" s="43">
        <v>0.12683879865286943</v>
      </c>
      <c r="F181" s="15"/>
    </row>
    <row r="182" spans="1:6" x14ac:dyDescent="0.3">
      <c r="A182" s="23">
        <v>16121</v>
      </c>
      <c r="B182" s="2" t="s">
        <v>16</v>
      </c>
      <c r="C182" s="29" t="s">
        <v>59</v>
      </c>
      <c r="D182" s="2" t="str">
        <f t="shared" si="2"/>
        <v>Apr-25KCP Gili Trawangan</v>
      </c>
      <c r="E182" s="43">
        <v>0.15362254966747857</v>
      </c>
      <c r="F182" s="15"/>
    </row>
    <row r="183" spans="1:6" x14ac:dyDescent="0.3">
      <c r="A183" s="23">
        <v>16122</v>
      </c>
      <c r="B183" s="2" t="s">
        <v>17</v>
      </c>
      <c r="C183" s="29" t="s">
        <v>59</v>
      </c>
      <c r="D183" s="2" t="str">
        <f t="shared" si="2"/>
        <v>Apr-25KCP Universitas Mataram</v>
      </c>
      <c r="E183" s="43">
        <v>2.779079366431092E-2</v>
      </c>
      <c r="F183" s="15"/>
    </row>
    <row r="184" spans="1:6" x14ac:dyDescent="0.3">
      <c r="A184" s="23">
        <v>16123</v>
      </c>
      <c r="B184" s="2" t="s">
        <v>18</v>
      </c>
      <c r="C184" s="29" t="s">
        <v>59</v>
      </c>
      <c r="D184" s="2" t="str">
        <f t="shared" si="2"/>
        <v>Apr-25KCP Sumbawa Maluk</v>
      </c>
      <c r="E184" s="43">
        <v>3.5452786132310538E-3</v>
      </c>
      <c r="F184" s="15"/>
    </row>
    <row r="185" spans="1:6" x14ac:dyDescent="0.3">
      <c r="A185" s="23">
        <v>16158</v>
      </c>
      <c r="B185" s="2" t="s">
        <v>19</v>
      </c>
      <c r="C185" s="29" t="s">
        <v>59</v>
      </c>
      <c r="D185" s="2" t="str">
        <f t="shared" si="2"/>
        <v>Apr-25KCP Bima Raba</v>
      </c>
      <c r="E185" s="43">
        <v>1.7033318270525E-2</v>
      </c>
      <c r="F185" s="15"/>
    </row>
    <row r="186" spans="1:6" x14ac:dyDescent="0.3">
      <c r="A186" s="23">
        <v>16159</v>
      </c>
      <c r="B186" s="2" t="s">
        <v>20</v>
      </c>
      <c r="C186" s="29" t="s">
        <v>59</v>
      </c>
      <c r="D186" s="2" t="str">
        <f t="shared" si="2"/>
        <v>Apr-25KCP Bima Sila</v>
      </c>
      <c r="E186" s="43">
        <v>2.493366965497E-2</v>
      </c>
      <c r="F186" s="15"/>
    </row>
    <row r="187" spans="1:6" x14ac:dyDescent="0.3">
      <c r="A187" s="23">
        <v>16161</v>
      </c>
      <c r="B187" s="2" t="s">
        <v>21</v>
      </c>
      <c r="C187" s="29" t="s">
        <v>59</v>
      </c>
      <c r="D187" s="2" t="str">
        <f t="shared" si="2"/>
        <v>Apr-25KCP Praya Penujak</v>
      </c>
      <c r="E187" s="43">
        <v>4.3445711391003887E-2</v>
      </c>
      <c r="F187" s="15"/>
    </row>
    <row r="188" spans="1:6" x14ac:dyDescent="0.3">
      <c r="A188" s="23">
        <v>16162</v>
      </c>
      <c r="B188" s="2" t="s">
        <v>22</v>
      </c>
      <c r="C188" s="29" t="s">
        <v>59</v>
      </c>
      <c r="D188" s="2" t="str">
        <f t="shared" si="2"/>
        <v>Apr-25KCP Lombok Keruak</v>
      </c>
      <c r="E188" s="43">
        <v>3.6248800056842473E-2</v>
      </c>
      <c r="F188" s="15"/>
    </row>
    <row r="189" spans="1:6" x14ac:dyDescent="0.3">
      <c r="A189" s="23">
        <v>16163</v>
      </c>
      <c r="B189" s="2" t="s">
        <v>23</v>
      </c>
      <c r="C189" s="29" t="s">
        <v>59</v>
      </c>
      <c r="D189" s="2" t="str">
        <f t="shared" si="2"/>
        <v>Apr-25KCP Sumbawa Alas</v>
      </c>
      <c r="E189" s="43">
        <v>2.479213806956965E-2</v>
      </c>
      <c r="F189" s="15"/>
    </row>
    <row r="190" spans="1:6" x14ac:dyDescent="0.3">
      <c r="A190" s="23">
        <v>16164</v>
      </c>
      <c r="B190" s="2" t="s">
        <v>24</v>
      </c>
      <c r="C190" s="29" t="s">
        <v>59</v>
      </c>
      <c r="D190" s="2" t="str">
        <f t="shared" si="2"/>
        <v>Apr-25KCP Bima Sape</v>
      </c>
      <c r="E190" s="43">
        <v>2.8685943792439005E-2</v>
      </c>
      <c r="F190" s="15"/>
    </row>
    <row r="191" spans="1:6" x14ac:dyDescent="0.3">
      <c r="A191" s="23">
        <v>16171</v>
      </c>
      <c r="B191" s="2" t="s">
        <v>25</v>
      </c>
      <c r="C191" s="29" t="s">
        <v>59</v>
      </c>
      <c r="D191" s="2" t="str">
        <f t="shared" si="2"/>
        <v>Apr-25KCP Tente</v>
      </c>
      <c r="E191" s="43">
        <v>2.4842408671100741E-2</v>
      </c>
      <c r="F191" s="15"/>
    </row>
    <row r="192" spans="1:6" x14ac:dyDescent="0.3">
      <c r="A192" s="23">
        <v>16172</v>
      </c>
      <c r="B192" s="2" t="s">
        <v>26</v>
      </c>
      <c r="C192" s="29" t="s">
        <v>59</v>
      </c>
      <c r="D192" s="2" t="str">
        <f t="shared" si="2"/>
        <v>Apr-25KCP Dompu</v>
      </c>
      <c r="E192" s="43">
        <v>9.232602025907001E-2</v>
      </c>
      <c r="F192" s="15"/>
    </row>
    <row r="193" spans="1:6" x14ac:dyDescent="0.3">
      <c r="A193" s="23">
        <v>16173</v>
      </c>
      <c r="B193" s="2" t="s">
        <v>27</v>
      </c>
      <c r="C193" s="29" t="s">
        <v>59</v>
      </c>
      <c r="D193" s="2" t="str">
        <f t="shared" si="2"/>
        <v>Apr-25KCP Lombok Gunung Sari</v>
      </c>
      <c r="E193" s="43">
        <v>4.5056636923020789E-2</v>
      </c>
      <c r="F193" s="15"/>
    </row>
    <row r="194" spans="1:6" x14ac:dyDescent="0.3">
      <c r="A194" s="23">
        <v>16175</v>
      </c>
      <c r="B194" s="2" t="s">
        <v>28</v>
      </c>
      <c r="C194" s="29" t="s">
        <v>59</v>
      </c>
      <c r="D194" s="2" t="str">
        <f t="shared" si="2"/>
        <v>Apr-25KCP Lombok Gerung</v>
      </c>
      <c r="E194" s="43">
        <v>7.0426804122298972E-2</v>
      </c>
      <c r="F194" s="15"/>
    </row>
    <row r="195" spans="1:6" x14ac:dyDescent="0.3">
      <c r="A195" s="23">
        <v>16176</v>
      </c>
      <c r="B195" s="2" t="s">
        <v>29</v>
      </c>
      <c r="C195" s="29" t="s">
        <v>59</v>
      </c>
      <c r="D195" s="2" t="str">
        <f t="shared" ref="D195:D258" si="3">C195&amp;B195</f>
        <v>Apr-25KCP Lombok Narmada</v>
      </c>
      <c r="E195" s="43">
        <v>5.2276302237549165E-2</v>
      </c>
      <c r="F195" s="15"/>
    </row>
    <row r="196" spans="1:6" x14ac:dyDescent="0.3">
      <c r="A196" s="23">
        <v>16177</v>
      </c>
      <c r="B196" s="2" t="s">
        <v>30</v>
      </c>
      <c r="C196" s="29" t="s">
        <v>59</v>
      </c>
      <c r="D196" s="2" t="str">
        <f t="shared" si="3"/>
        <v>Apr-25KCP Lombok Pemenang</v>
      </c>
      <c r="E196" s="43">
        <v>0.13240930828904021</v>
      </c>
      <c r="F196" s="15"/>
    </row>
    <row r="197" spans="1:6" x14ac:dyDescent="0.3">
      <c r="A197" s="23">
        <v>16178</v>
      </c>
      <c r="B197" s="2" t="s">
        <v>31</v>
      </c>
      <c r="C197" s="29" t="s">
        <v>59</v>
      </c>
      <c r="D197" s="2" t="str">
        <f t="shared" si="3"/>
        <v>Apr-25KCP Lombok Kopang</v>
      </c>
      <c r="E197" s="43">
        <v>8.0603964554992913E-2</v>
      </c>
      <c r="F197" s="15"/>
    </row>
    <row r="198" spans="1:6" x14ac:dyDescent="0.3">
      <c r="A198" s="23">
        <v>16179</v>
      </c>
      <c r="B198" s="2" t="s">
        <v>32</v>
      </c>
      <c r="C198" s="29" t="s">
        <v>59</v>
      </c>
      <c r="D198" s="2" t="str">
        <f t="shared" si="3"/>
        <v>Apr-25KCP Aikmel</v>
      </c>
      <c r="E198" s="43">
        <v>6.4661957215211063E-2</v>
      </c>
      <c r="F198" s="15"/>
    </row>
    <row r="199" spans="1:6" x14ac:dyDescent="0.3">
      <c r="A199" s="23">
        <v>16180</v>
      </c>
      <c r="B199" s="2" t="s">
        <v>33</v>
      </c>
      <c r="C199" s="29" t="s">
        <v>59</v>
      </c>
      <c r="D199" s="2" t="str">
        <f t="shared" si="3"/>
        <v>Apr-25KCP Mataram Tanjung</v>
      </c>
      <c r="E199" s="43">
        <v>5.3068353048016097E-2</v>
      </c>
      <c r="F199" s="15"/>
    </row>
    <row r="200" spans="1:6" x14ac:dyDescent="0.3">
      <c r="A200" s="23">
        <v>16181</v>
      </c>
      <c r="B200" s="2" t="s">
        <v>34</v>
      </c>
      <c r="C200" s="29" t="s">
        <v>59</v>
      </c>
      <c r="D200" s="2" t="str">
        <f t="shared" si="3"/>
        <v>Apr-25KCP Lombok Kediri</v>
      </c>
      <c r="E200" s="43">
        <v>6.0812909984400573E-2</v>
      </c>
      <c r="F200" s="15"/>
    </row>
    <row r="201" spans="1:6" x14ac:dyDescent="0.3">
      <c r="A201" s="23">
        <v>16182</v>
      </c>
      <c r="B201" s="2" t="s">
        <v>35</v>
      </c>
      <c r="C201" s="29" t="s">
        <v>59</v>
      </c>
      <c r="D201" s="2" t="str">
        <f t="shared" si="3"/>
        <v>Apr-25KCP Mataram Masbagik</v>
      </c>
      <c r="E201" s="43">
        <v>2.9184902737589422E-2</v>
      </c>
      <c r="F201" s="15"/>
    </row>
    <row r="202" spans="1:6" x14ac:dyDescent="0.3">
      <c r="A202" s="23">
        <v>16183</v>
      </c>
      <c r="B202" s="2" t="s">
        <v>36</v>
      </c>
      <c r="C202" s="29" t="s">
        <v>59</v>
      </c>
      <c r="D202" s="2" t="str">
        <f t="shared" si="3"/>
        <v>Apr-25KCP Lombok Sakra</v>
      </c>
      <c r="E202" s="43">
        <v>3.60862402923798E-2</v>
      </c>
      <c r="F202" s="15"/>
    </row>
    <row r="203" spans="1:6" x14ac:dyDescent="0.3">
      <c r="A203" s="23">
        <v>16184</v>
      </c>
      <c r="B203" s="2" t="s">
        <v>37</v>
      </c>
      <c r="C203" s="29" t="s">
        <v>59</v>
      </c>
      <c r="D203" s="2" t="str">
        <f t="shared" si="3"/>
        <v>Apr-25KCP Lombok Terara</v>
      </c>
      <c r="E203" s="43">
        <v>4.0652591671007571E-2</v>
      </c>
      <c r="F203" s="15"/>
    </row>
    <row r="204" spans="1:6" x14ac:dyDescent="0.3">
      <c r="A204" s="23">
        <v>16185</v>
      </c>
      <c r="B204" s="2" t="s">
        <v>38</v>
      </c>
      <c r="C204" s="29" t="s">
        <v>59</v>
      </c>
      <c r="D204" s="2" t="str">
        <f t="shared" si="3"/>
        <v>Apr-25KCP Rembiga</v>
      </c>
      <c r="E204" s="43">
        <v>5.542307716157982E-2</v>
      </c>
      <c r="F204" s="15"/>
    </row>
    <row r="205" spans="1:6" x14ac:dyDescent="0.3">
      <c r="A205" s="23">
        <v>16186</v>
      </c>
      <c r="B205" s="2" t="s">
        <v>39</v>
      </c>
      <c r="C205" s="29" t="s">
        <v>59</v>
      </c>
      <c r="D205" s="2" t="str">
        <f t="shared" si="3"/>
        <v>Apr-25KCP Renteng Praya</v>
      </c>
      <c r="E205" s="43">
        <v>7.5848905359398117E-2</v>
      </c>
      <c r="F205" s="15"/>
    </row>
    <row r="206" spans="1:6" x14ac:dyDescent="0.3">
      <c r="A206" s="23">
        <v>16191</v>
      </c>
      <c r="B206" s="2" t="s">
        <v>40</v>
      </c>
      <c r="C206" s="29" t="s">
        <v>59</v>
      </c>
      <c r="D206" s="2" t="str">
        <f t="shared" si="3"/>
        <v>Apr-25KCP Pringgabaya</v>
      </c>
      <c r="E206" s="43">
        <v>4.8743305078814539E-2</v>
      </c>
      <c r="F206" s="15"/>
    </row>
    <row r="207" spans="1:6" x14ac:dyDescent="0.3">
      <c r="A207" s="23">
        <v>16192</v>
      </c>
      <c r="B207" s="2" t="s">
        <v>41</v>
      </c>
      <c r="C207" s="29" t="s">
        <v>59</v>
      </c>
      <c r="D207" s="2" t="str">
        <f t="shared" si="3"/>
        <v>Apr-25KCP Taliwang</v>
      </c>
      <c r="E207" s="43">
        <v>0.1048504727424652</v>
      </c>
      <c r="F207" s="15"/>
    </row>
    <row r="208" spans="1:6" x14ac:dyDescent="0.3">
      <c r="A208" s="23">
        <v>16194</v>
      </c>
      <c r="B208" s="2" t="s">
        <v>42</v>
      </c>
      <c r="C208" s="29" t="s">
        <v>59</v>
      </c>
      <c r="D208" s="2" t="str">
        <f t="shared" si="3"/>
        <v>Apr-25KCP Lombok Sikur</v>
      </c>
      <c r="E208" s="43">
        <v>3.666348824871965E-2</v>
      </c>
      <c r="F208" s="15"/>
    </row>
    <row r="209" spans="1:6" x14ac:dyDescent="0.3">
      <c r="A209" s="23">
        <v>16196</v>
      </c>
      <c r="B209" s="2" t="s">
        <v>43</v>
      </c>
      <c r="C209" s="29" t="s">
        <v>59</v>
      </c>
      <c r="D209" s="2" t="str">
        <f t="shared" si="3"/>
        <v>Apr-25KCP Labuhan Lombok</v>
      </c>
      <c r="E209" s="43">
        <v>3.535016279535852E-2</v>
      </c>
      <c r="F209" s="15"/>
    </row>
    <row r="210" spans="1:6" x14ac:dyDescent="0.3">
      <c r="A210" s="23">
        <v>16198</v>
      </c>
      <c r="B210" s="2" t="s">
        <v>44</v>
      </c>
      <c r="C210" s="29" t="s">
        <v>59</v>
      </c>
      <c r="D210" s="2" t="str">
        <f t="shared" si="3"/>
        <v>Apr-25KCP Mataram Airlangga</v>
      </c>
      <c r="E210" s="43">
        <v>6.7136051464280005E-2</v>
      </c>
      <c r="F210" s="15"/>
    </row>
    <row r="211" spans="1:6" x14ac:dyDescent="0.3">
      <c r="A211" s="23">
        <v>16199</v>
      </c>
      <c r="B211" s="2" t="s">
        <v>45</v>
      </c>
      <c r="C211" s="29" t="s">
        <v>59</v>
      </c>
      <c r="D211" s="2" t="str">
        <f t="shared" si="3"/>
        <v>Apr-25KCP Mataram Pagutan</v>
      </c>
      <c r="E211" s="43">
        <v>7.2820490998438944E-2</v>
      </c>
      <c r="F211" s="15"/>
    </row>
    <row r="212" spans="1:6" x14ac:dyDescent="0.3">
      <c r="A212" s="23">
        <v>161</v>
      </c>
      <c r="B212" s="2" t="s">
        <v>49</v>
      </c>
      <c r="C212" s="29" t="s">
        <v>59</v>
      </c>
      <c r="D212" s="2" t="str">
        <f t="shared" si="3"/>
        <v>Apr-25Area Mataram</v>
      </c>
      <c r="E212" s="43">
        <v>8.3653690490663362</v>
      </c>
      <c r="F212" s="15"/>
    </row>
    <row r="213" spans="1:6" x14ac:dyDescent="0.3">
      <c r="A213" s="23">
        <v>16100</v>
      </c>
      <c r="B213" s="2" t="s">
        <v>5</v>
      </c>
      <c r="C213" s="29" t="s">
        <v>66</v>
      </c>
      <c r="D213" s="2" t="str">
        <f t="shared" si="3"/>
        <v>Mei-25KC Mataram AA Gde Ngurah</v>
      </c>
      <c r="E213" s="43">
        <v>0.78283221571200001</v>
      </c>
      <c r="F213" s="15"/>
    </row>
    <row r="214" spans="1:6" x14ac:dyDescent="0.3">
      <c r="A214" s="23">
        <v>16101</v>
      </c>
      <c r="B214" s="2" t="s">
        <v>6</v>
      </c>
      <c r="C214" s="29" t="s">
        <v>66</v>
      </c>
      <c r="D214" s="2" t="str">
        <f t="shared" si="3"/>
        <v>Mei-25KCP Mataram Cakranegara</v>
      </c>
      <c r="E214" s="43">
        <v>0.59112070367199998</v>
      </c>
      <c r="F214" s="15"/>
    </row>
    <row r="215" spans="1:6" x14ac:dyDescent="0.3">
      <c r="A215" s="23">
        <v>16102</v>
      </c>
      <c r="B215" s="2" t="s">
        <v>7</v>
      </c>
      <c r="C215" s="29" t="s">
        <v>66</v>
      </c>
      <c r="D215" s="2" t="str">
        <f t="shared" si="3"/>
        <v>Mei-25KCP Sumbawa Besar</v>
      </c>
      <c r="E215" s="43">
        <v>0.18425498959900002</v>
      </c>
      <c r="F215" s="15"/>
    </row>
    <row r="216" spans="1:6" x14ac:dyDescent="0.3">
      <c r="A216" s="23">
        <v>16109</v>
      </c>
      <c r="B216" s="2" t="s">
        <v>8</v>
      </c>
      <c r="C216" s="29" t="s">
        <v>66</v>
      </c>
      <c r="D216" s="2" t="str">
        <f t="shared" si="3"/>
        <v>Mei-25KCP Bertais</v>
      </c>
      <c r="E216" s="43">
        <v>0.22140197334000003</v>
      </c>
      <c r="F216" s="15"/>
    </row>
    <row r="217" spans="1:6" x14ac:dyDescent="0.3">
      <c r="A217" s="23">
        <v>16110</v>
      </c>
      <c r="B217" s="2" t="s">
        <v>9</v>
      </c>
      <c r="C217" s="29" t="s">
        <v>66</v>
      </c>
      <c r="D217" s="2" t="str">
        <f t="shared" si="3"/>
        <v>Mei-25KCP Praya</v>
      </c>
      <c r="E217" s="43">
        <v>0.25340276580999999</v>
      </c>
      <c r="F217" s="15"/>
    </row>
    <row r="218" spans="1:6" x14ac:dyDescent="0.3">
      <c r="A218" s="23">
        <v>16111</v>
      </c>
      <c r="B218" s="2" t="s">
        <v>10</v>
      </c>
      <c r="C218" s="29" t="s">
        <v>66</v>
      </c>
      <c r="D218" s="2" t="str">
        <f t="shared" si="3"/>
        <v>Mei-25KCP Selong</v>
      </c>
      <c r="E218" s="43">
        <v>0.12620281505299999</v>
      </c>
      <c r="F218" s="15"/>
    </row>
    <row r="219" spans="1:6" x14ac:dyDescent="0.3">
      <c r="A219" s="23">
        <v>16113</v>
      </c>
      <c r="B219" s="2" t="s">
        <v>11</v>
      </c>
      <c r="C219" s="29" t="s">
        <v>66</v>
      </c>
      <c r="D219" s="2" t="str">
        <f t="shared" si="3"/>
        <v>Mei-25KCP Bima</v>
      </c>
      <c r="E219" s="43">
        <v>0.18155557893599999</v>
      </c>
      <c r="F219" s="15"/>
    </row>
    <row r="220" spans="1:6" x14ac:dyDescent="0.3">
      <c r="A220" s="23">
        <v>16114</v>
      </c>
      <c r="B220" s="2" t="s">
        <v>12</v>
      </c>
      <c r="C220" s="29" t="s">
        <v>66</v>
      </c>
      <c r="D220" s="2" t="str">
        <f t="shared" si="3"/>
        <v>Mei-25KCP Sumbawa Batu Hijau</v>
      </c>
      <c r="E220" s="43">
        <v>7.2081079698430006</v>
      </c>
      <c r="F220" s="15"/>
    </row>
    <row r="221" spans="1:6" x14ac:dyDescent="0.3">
      <c r="A221" s="23">
        <v>16115</v>
      </c>
      <c r="B221" s="2" t="s">
        <v>13</v>
      </c>
      <c r="C221" s="29" t="s">
        <v>66</v>
      </c>
      <c r="D221" s="2" t="str">
        <f t="shared" si="3"/>
        <v>Mei-25KCP Mataram Ampenan</v>
      </c>
      <c r="E221" s="43">
        <v>0.12992736535499999</v>
      </c>
      <c r="F221" s="15"/>
    </row>
    <row r="222" spans="1:6" x14ac:dyDescent="0.3">
      <c r="A222" s="23">
        <v>16117</v>
      </c>
      <c r="B222" s="2" t="s">
        <v>14</v>
      </c>
      <c r="C222" s="29" t="s">
        <v>66</v>
      </c>
      <c r="D222" s="2" t="str">
        <f t="shared" si="3"/>
        <v>Mei-25KCP Mataram Sriwijaya</v>
      </c>
      <c r="E222" s="43">
        <v>0.10194816751699999</v>
      </c>
      <c r="F222" s="15"/>
    </row>
    <row r="223" spans="1:6" x14ac:dyDescent="0.3">
      <c r="A223" s="23">
        <v>16120</v>
      </c>
      <c r="B223" s="2" t="s">
        <v>15</v>
      </c>
      <c r="C223" s="29" t="s">
        <v>66</v>
      </c>
      <c r="D223" s="2" t="str">
        <f t="shared" si="3"/>
        <v>Mei-25KCP Lombok Senggigi</v>
      </c>
      <c r="E223" s="43">
        <v>0.13335517187000001</v>
      </c>
      <c r="F223" s="15"/>
    </row>
    <row r="224" spans="1:6" x14ac:dyDescent="0.3">
      <c r="A224" s="23">
        <v>16121</v>
      </c>
      <c r="B224" s="2" t="s">
        <v>16</v>
      </c>
      <c r="C224" s="29" t="s">
        <v>66</v>
      </c>
      <c r="D224" s="2" t="str">
        <f t="shared" si="3"/>
        <v>Mei-25KCP Gili Trawangan</v>
      </c>
      <c r="E224" s="43">
        <v>0.15580586952900002</v>
      </c>
      <c r="F224" s="15"/>
    </row>
    <row r="225" spans="1:6" x14ac:dyDescent="0.3">
      <c r="A225" s="23">
        <v>16122</v>
      </c>
      <c r="B225" s="2" t="s">
        <v>17</v>
      </c>
      <c r="C225" s="29" t="s">
        <v>66</v>
      </c>
      <c r="D225" s="2" t="str">
        <f t="shared" si="3"/>
        <v>Mei-25KCP Universitas Mataram</v>
      </c>
      <c r="E225" s="43">
        <v>2.5600115772999997E-2</v>
      </c>
      <c r="F225" s="15"/>
    </row>
    <row r="226" spans="1:6" x14ac:dyDescent="0.3">
      <c r="A226" s="23">
        <v>16123</v>
      </c>
      <c r="B226" s="2" t="s">
        <v>18</v>
      </c>
      <c r="C226" s="29" t="s">
        <v>66</v>
      </c>
      <c r="D226" s="2" t="str">
        <f t="shared" si="3"/>
        <v>Mei-25KCP Sumbawa Maluk</v>
      </c>
      <c r="E226" s="43">
        <v>8.0448495500000002E-3</v>
      </c>
      <c r="F226" s="15"/>
    </row>
    <row r="227" spans="1:6" x14ac:dyDescent="0.3">
      <c r="A227" s="23">
        <v>16158</v>
      </c>
      <c r="B227" s="2" t="s">
        <v>19</v>
      </c>
      <c r="C227" s="29" t="s">
        <v>66</v>
      </c>
      <c r="D227" s="2" t="str">
        <f t="shared" si="3"/>
        <v>Mei-25KCP Bima Raba</v>
      </c>
      <c r="E227" s="43">
        <v>1.7138927966000004E-2</v>
      </c>
      <c r="F227" s="15"/>
    </row>
    <row r="228" spans="1:6" x14ac:dyDescent="0.3">
      <c r="A228" s="23">
        <v>16159</v>
      </c>
      <c r="B228" s="2" t="s">
        <v>20</v>
      </c>
      <c r="C228" s="29" t="s">
        <v>66</v>
      </c>
      <c r="D228" s="2" t="str">
        <f t="shared" si="3"/>
        <v>Mei-25KCP Bima Sila</v>
      </c>
      <c r="E228" s="43">
        <v>2.8270355319999999E-2</v>
      </c>
      <c r="F228" s="15"/>
    </row>
    <row r="229" spans="1:6" x14ac:dyDescent="0.3">
      <c r="A229" s="23">
        <v>16161</v>
      </c>
      <c r="B229" s="2" t="s">
        <v>21</v>
      </c>
      <c r="C229" s="29" t="s">
        <v>66</v>
      </c>
      <c r="D229" s="2" t="str">
        <f t="shared" si="3"/>
        <v>Mei-25KCP Praya Penujak</v>
      </c>
      <c r="E229" s="43">
        <v>4.8891070788999999E-2</v>
      </c>
      <c r="F229" s="15"/>
    </row>
    <row r="230" spans="1:6" x14ac:dyDescent="0.3">
      <c r="A230" s="23">
        <v>16162</v>
      </c>
      <c r="B230" s="2" t="s">
        <v>22</v>
      </c>
      <c r="C230" s="29" t="s">
        <v>66</v>
      </c>
      <c r="D230" s="2" t="str">
        <f t="shared" si="3"/>
        <v>Mei-25KCP Lombok Keruak</v>
      </c>
      <c r="E230" s="43">
        <v>3.7553069601999993E-2</v>
      </c>
      <c r="F230" s="15"/>
    </row>
    <row r="231" spans="1:6" x14ac:dyDescent="0.3">
      <c r="A231" s="23">
        <v>16163</v>
      </c>
      <c r="B231" s="2" t="s">
        <v>23</v>
      </c>
      <c r="C231" s="29" t="s">
        <v>66</v>
      </c>
      <c r="D231" s="2" t="str">
        <f t="shared" si="3"/>
        <v>Mei-25KCP Sumbawa Alas</v>
      </c>
      <c r="E231" s="43">
        <v>2.5911103868E-2</v>
      </c>
      <c r="F231" s="15"/>
    </row>
    <row r="232" spans="1:6" x14ac:dyDescent="0.3">
      <c r="A232" s="23">
        <v>16164</v>
      </c>
      <c r="B232" s="2" t="s">
        <v>24</v>
      </c>
      <c r="C232" s="29" t="s">
        <v>66</v>
      </c>
      <c r="D232" s="2" t="str">
        <f t="shared" si="3"/>
        <v>Mei-25KCP Bima Sape</v>
      </c>
      <c r="E232" s="43">
        <v>3.2144508952000002E-2</v>
      </c>
      <c r="F232" s="15"/>
    </row>
    <row r="233" spans="1:6" x14ac:dyDescent="0.3">
      <c r="A233" s="23">
        <v>16171</v>
      </c>
      <c r="B233" s="2" t="s">
        <v>25</v>
      </c>
      <c r="C233" s="29" t="s">
        <v>66</v>
      </c>
      <c r="D233" s="2" t="str">
        <f t="shared" si="3"/>
        <v>Mei-25KCP Tente</v>
      </c>
      <c r="E233" s="43">
        <v>2.5895809235000001E-2</v>
      </c>
      <c r="F233" s="15"/>
    </row>
    <row r="234" spans="1:6" x14ac:dyDescent="0.3">
      <c r="A234" s="23">
        <v>16172</v>
      </c>
      <c r="B234" s="2" t="s">
        <v>26</v>
      </c>
      <c r="C234" s="29" t="s">
        <v>66</v>
      </c>
      <c r="D234" s="2" t="str">
        <f t="shared" si="3"/>
        <v>Mei-25KCP Dompu</v>
      </c>
      <c r="E234" s="43">
        <v>0.10195086310099999</v>
      </c>
      <c r="F234" s="15"/>
    </row>
    <row r="235" spans="1:6" x14ac:dyDescent="0.3">
      <c r="A235" s="23">
        <v>16173</v>
      </c>
      <c r="B235" s="2" t="s">
        <v>27</v>
      </c>
      <c r="C235" s="29" t="s">
        <v>66</v>
      </c>
      <c r="D235" s="2" t="str">
        <f t="shared" si="3"/>
        <v>Mei-25KCP Lombok Gunung Sari</v>
      </c>
      <c r="E235" s="43">
        <v>4.8600951974999994E-2</v>
      </c>
      <c r="F235" s="15"/>
    </row>
    <row r="236" spans="1:6" x14ac:dyDescent="0.3">
      <c r="A236" s="23">
        <v>16175</v>
      </c>
      <c r="B236" s="2" t="s">
        <v>28</v>
      </c>
      <c r="C236" s="29" t="s">
        <v>66</v>
      </c>
      <c r="D236" s="2" t="str">
        <f t="shared" si="3"/>
        <v>Mei-25KCP Lombok Gerung</v>
      </c>
      <c r="E236" s="43">
        <v>7.3077020505999998E-2</v>
      </c>
      <c r="F236" s="15"/>
    </row>
    <row r="237" spans="1:6" x14ac:dyDescent="0.3">
      <c r="A237" s="23">
        <v>16176</v>
      </c>
      <c r="B237" s="2" t="s">
        <v>29</v>
      </c>
      <c r="C237" s="29" t="s">
        <v>66</v>
      </c>
      <c r="D237" s="2" t="str">
        <f t="shared" si="3"/>
        <v>Mei-25KCP Lombok Narmada</v>
      </c>
      <c r="E237" s="43">
        <v>5.3880673896999999E-2</v>
      </c>
      <c r="F237" s="15"/>
    </row>
    <row r="238" spans="1:6" x14ac:dyDescent="0.3">
      <c r="A238" s="23">
        <v>16177</v>
      </c>
      <c r="B238" s="2" t="s">
        <v>30</v>
      </c>
      <c r="C238" s="29" t="s">
        <v>66</v>
      </c>
      <c r="D238" s="2" t="str">
        <f t="shared" si="3"/>
        <v>Mei-25KCP Lombok Pemenang</v>
      </c>
      <c r="E238" s="43">
        <v>0.13598557782000001</v>
      </c>
      <c r="F238" s="15"/>
    </row>
    <row r="239" spans="1:6" x14ac:dyDescent="0.3">
      <c r="A239" s="23">
        <v>16178</v>
      </c>
      <c r="B239" s="2" t="s">
        <v>31</v>
      </c>
      <c r="C239" s="29" t="s">
        <v>66</v>
      </c>
      <c r="D239" s="2" t="str">
        <f t="shared" si="3"/>
        <v>Mei-25KCP Lombok Kopang</v>
      </c>
      <c r="E239" s="43">
        <v>8.1475028532000004E-2</v>
      </c>
      <c r="F239" s="15"/>
    </row>
    <row r="240" spans="1:6" x14ac:dyDescent="0.3">
      <c r="A240" s="23">
        <v>16179</v>
      </c>
      <c r="B240" s="2" t="s">
        <v>32</v>
      </c>
      <c r="C240" s="29" t="s">
        <v>66</v>
      </c>
      <c r="D240" s="2" t="str">
        <f t="shared" si="3"/>
        <v>Mei-25KCP Aikmel</v>
      </c>
      <c r="E240" s="43">
        <v>6.0394538390000002E-2</v>
      </c>
      <c r="F240" s="15"/>
    </row>
    <row r="241" spans="1:6" x14ac:dyDescent="0.3">
      <c r="A241" s="23">
        <v>16180</v>
      </c>
      <c r="B241" s="2" t="s">
        <v>33</v>
      </c>
      <c r="C241" s="29" t="s">
        <v>66</v>
      </c>
      <c r="D241" s="2" t="str">
        <f t="shared" si="3"/>
        <v>Mei-25KCP Mataram Tanjung</v>
      </c>
      <c r="E241" s="43">
        <v>5.4125275157000004E-2</v>
      </c>
      <c r="F241" s="15"/>
    </row>
    <row r="242" spans="1:6" x14ac:dyDescent="0.3">
      <c r="A242" s="23">
        <v>16181</v>
      </c>
      <c r="B242" s="2" t="s">
        <v>34</v>
      </c>
      <c r="C242" s="29" t="s">
        <v>66</v>
      </c>
      <c r="D242" s="2" t="str">
        <f t="shared" si="3"/>
        <v>Mei-25KCP Lombok Kediri</v>
      </c>
      <c r="E242" s="43">
        <v>6.1997174372000002E-2</v>
      </c>
      <c r="F242" s="15"/>
    </row>
    <row r="243" spans="1:6" x14ac:dyDescent="0.3">
      <c r="A243" s="23">
        <v>16182</v>
      </c>
      <c r="B243" s="2" t="s">
        <v>35</v>
      </c>
      <c r="C243" s="29" t="s">
        <v>66</v>
      </c>
      <c r="D243" s="2" t="str">
        <f t="shared" si="3"/>
        <v>Mei-25KCP Mataram Masbagik</v>
      </c>
      <c r="E243" s="43">
        <v>2.9980867136999999E-2</v>
      </c>
      <c r="F243" s="15"/>
    </row>
    <row r="244" spans="1:6" x14ac:dyDescent="0.3">
      <c r="A244" s="23">
        <v>16183</v>
      </c>
      <c r="B244" s="2" t="s">
        <v>36</v>
      </c>
      <c r="C244" s="29" t="s">
        <v>66</v>
      </c>
      <c r="D244" s="2" t="str">
        <f t="shared" si="3"/>
        <v>Mei-25KCP Lombok Sakra</v>
      </c>
      <c r="E244" s="43">
        <v>3.6434460533E-2</v>
      </c>
      <c r="F244" s="15"/>
    </row>
    <row r="245" spans="1:6" x14ac:dyDescent="0.3">
      <c r="A245" s="23">
        <v>16184</v>
      </c>
      <c r="B245" s="2" t="s">
        <v>37</v>
      </c>
      <c r="C245" s="29" t="s">
        <v>66</v>
      </c>
      <c r="D245" s="2" t="str">
        <f t="shared" si="3"/>
        <v>Mei-25KCP Lombok Terara</v>
      </c>
      <c r="E245" s="43">
        <v>4.2651486055999999E-2</v>
      </c>
      <c r="F245" s="15"/>
    </row>
    <row r="246" spans="1:6" x14ac:dyDescent="0.3">
      <c r="A246" s="23">
        <v>16185</v>
      </c>
      <c r="B246" s="2" t="s">
        <v>38</v>
      </c>
      <c r="C246" s="29" t="s">
        <v>66</v>
      </c>
      <c r="D246" s="2" t="str">
        <f t="shared" si="3"/>
        <v>Mei-25KCP Rembiga</v>
      </c>
      <c r="E246" s="43">
        <v>5.6972837327999994E-2</v>
      </c>
      <c r="F246" s="15"/>
    </row>
    <row r="247" spans="1:6" x14ac:dyDescent="0.3">
      <c r="A247" s="23">
        <v>16186</v>
      </c>
      <c r="B247" s="2" t="s">
        <v>39</v>
      </c>
      <c r="C247" s="29" t="s">
        <v>66</v>
      </c>
      <c r="D247" s="2" t="str">
        <f t="shared" si="3"/>
        <v>Mei-25KCP Renteng Praya</v>
      </c>
      <c r="E247" s="43">
        <v>7.7884708666000002E-2</v>
      </c>
      <c r="F247" s="15"/>
    </row>
    <row r="248" spans="1:6" x14ac:dyDescent="0.3">
      <c r="A248" s="23">
        <v>16191</v>
      </c>
      <c r="B248" s="2" t="s">
        <v>40</v>
      </c>
      <c r="C248" s="29" t="s">
        <v>66</v>
      </c>
      <c r="D248" s="2" t="str">
        <f t="shared" si="3"/>
        <v>Mei-25KCP Pringgabaya</v>
      </c>
      <c r="E248" s="43">
        <v>4.8690450536999996E-2</v>
      </c>
      <c r="F248" s="15"/>
    </row>
    <row r="249" spans="1:6" x14ac:dyDescent="0.3">
      <c r="A249" s="23">
        <v>16192</v>
      </c>
      <c r="B249" s="2" t="s">
        <v>41</v>
      </c>
      <c r="C249" s="29" t="s">
        <v>66</v>
      </c>
      <c r="D249" s="2" t="str">
        <f t="shared" si="3"/>
        <v>Mei-25KCP Taliwang</v>
      </c>
      <c r="E249" s="43">
        <v>0.102205387309</v>
      </c>
      <c r="F249" s="15"/>
    </row>
    <row r="250" spans="1:6" x14ac:dyDescent="0.3">
      <c r="A250" s="23">
        <v>16194</v>
      </c>
      <c r="B250" s="2" t="s">
        <v>42</v>
      </c>
      <c r="C250" s="29" t="s">
        <v>66</v>
      </c>
      <c r="D250" s="2" t="str">
        <f t="shared" si="3"/>
        <v>Mei-25KCP Lombok Sikur</v>
      </c>
      <c r="E250" s="43">
        <v>3.7937765540000001E-2</v>
      </c>
      <c r="F250" s="15"/>
    </row>
    <row r="251" spans="1:6" x14ac:dyDescent="0.3">
      <c r="A251" s="23">
        <v>16196</v>
      </c>
      <c r="B251" s="2" t="s">
        <v>43</v>
      </c>
      <c r="C251" s="29" t="s">
        <v>66</v>
      </c>
      <c r="D251" s="2" t="str">
        <f t="shared" si="3"/>
        <v>Mei-25KCP Labuhan Lombok</v>
      </c>
      <c r="E251" s="43">
        <v>3.6559977870000003E-2</v>
      </c>
      <c r="F251" s="15"/>
    </row>
    <row r="252" spans="1:6" x14ac:dyDescent="0.3">
      <c r="A252" s="23">
        <v>16198</v>
      </c>
      <c r="B252" s="2" t="s">
        <v>44</v>
      </c>
      <c r="C252" s="29" t="s">
        <v>66</v>
      </c>
      <c r="D252" s="2" t="str">
        <f t="shared" si="3"/>
        <v>Mei-25KCP Mataram Airlangga</v>
      </c>
      <c r="E252" s="43">
        <v>5.9104532705999996E-2</v>
      </c>
      <c r="F252" s="15"/>
    </row>
    <row r="253" spans="1:6" x14ac:dyDescent="0.3">
      <c r="A253" s="23">
        <v>16199</v>
      </c>
      <c r="B253" s="2" t="s">
        <v>45</v>
      </c>
      <c r="C253" s="29" t="s">
        <v>66</v>
      </c>
      <c r="D253" s="2" t="str">
        <f t="shared" si="3"/>
        <v>Mei-25KCP Mataram Pagutan</v>
      </c>
      <c r="E253" s="43">
        <v>7.4977418508999999E-2</v>
      </c>
      <c r="F253" s="15"/>
    </row>
    <row r="254" spans="1:6" x14ac:dyDescent="0.3">
      <c r="A254" s="23">
        <v>161</v>
      </c>
      <c r="B254" s="2" t="s">
        <v>49</v>
      </c>
      <c r="C254" s="29" t="s">
        <v>66</v>
      </c>
      <c r="D254" s="2" t="str">
        <f t="shared" si="3"/>
        <v>Mei-25Area Mataram</v>
      </c>
      <c r="E254" s="43">
        <v>11.594252393231999</v>
      </c>
      <c r="F254" s="15"/>
    </row>
    <row r="255" spans="1:6" x14ac:dyDescent="0.3">
      <c r="A255" s="23">
        <v>16100</v>
      </c>
      <c r="B255" s="2" t="s">
        <v>5</v>
      </c>
      <c r="C255" s="29" t="s">
        <v>64</v>
      </c>
      <c r="D255" s="2" t="str">
        <f t="shared" si="3"/>
        <v>Jun-25KC Mataram AA Gde Ngurah</v>
      </c>
      <c r="E255" s="43">
        <v>0.83371390563499992</v>
      </c>
      <c r="F255" s="15"/>
    </row>
    <row r="256" spans="1:6" x14ac:dyDescent="0.3">
      <c r="A256" s="23">
        <v>16101</v>
      </c>
      <c r="B256" s="2" t="s">
        <v>6</v>
      </c>
      <c r="C256" s="29" t="s">
        <v>64</v>
      </c>
      <c r="D256" s="2" t="str">
        <f t="shared" si="3"/>
        <v>Jun-25KCP Mataram Cakranegara</v>
      </c>
      <c r="E256" s="43">
        <v>0.61366242020500006</v>
      </c>
      <c r="F256" s="15"/>
    </row>
    <row r="257" spans="1:6" x14ac:dyDescent="0.3">
      <c r="A257" s="23">
        <v>16102</v>
      </c>
      <c r="B257" s="2" t="s">
        <v>7</v>
      </c>
      <c r="C257" s="29" t="s">
        <v>64</v>
      </c>
      <c r="D257" s="2" t="str">
        <f t="shared" si="3"/>
        <v>Jun-25KCP Sumbawa Besar</v>
      </c>
      <c r="E257" s="43">
        <v>0.19698582481900001</v>
      </c>
      <c r="F257" s="15"/>
    </row>
    <row r="258" spans="1:6" x14ac:dyDescent="0.3">
      <c r="A258" s="23">
        <v>16109</v>
      </c>
      <c r="B258" s="2" t="s">
        <v>8</v>
      </c>
      <c r="C258" s="29" t="s">
        <v>64</v>
      </c>
      <c r="D258" s="2" t="str">
        <f t="shared" si="3"/>
        <v>Jun-25KCP Bertais</v>
      </c>
      <c r="E258" s="43">
        <v>0.20732667937000002</v>
      </c>
      <c r="F258" s="15"/>
    </row>
    <row r="259" spans="1:6" x14ac:dyDescent="0.3">
      <c r="A259" s="23">
        <v>16110</v>
      </c>
      <c r="B259" s="2" t="s">
        <v>9</v>
      </c>
      <c r="C259" s="29" t="s">
        <v>64</v>
      </c>
      <c r="D259" s="2" t="str">
        <f t="shared" ref="D259:D322" si="4">C259&amp;B259</f>
        <v>Jun-25KCP Praya</v>
      </c>
      <c r="E259" s="43">
        <v>0.29160322581199999</v>
      </c>
      <c r="F259" s="15"/>
    </row>
    <row r="260" spans="1:6" x14ac:dyDescent="0.3">
      <c r="A260" s="23">
        <v>16111</v>
      </c>
      <c r="B260" s="2" t="s">
        <v>10</v>
      </c>
      <c r="C260" s="29" t="s">
        <v>64</v>
      </c>
      <c r="D260" s="2" t="str">
        <f t="shared" si="4"/>
        <v>Jun-25KCP Selong</v>
      </c>
      <c r="E260" s="43">
        <v>0.13426395133799998</v>
      </c>
      <c r="F260" s="15"/>
    </row>
    <row r="261" spans="1:6" x14ac:dyDescent="0.3">
      <c r="A261" s="23">
        <v>16113</v>
      </c>
      <c r="B261" s="2" t="s">
        <v>11</v>
      </c>
      <c r="C261" s="29" t="s">
        <v>64</v>
      </c>
      <c r="D261" s="2" t="str">
        <f t="shared" si="4"/>
        <v>Jun-25KCP Bima</v>
      </c>
      <c r="E261" s="43">
        <v>0.199156615106</v>
      </c>
      <c r="F261" s="15"/>
    </row>
    <row r="262" spans="1:6" x14ac:dyDescent="0.3">
      <c r="A262" s="23">
        <v>16114</v>
      </c>
      <c r="B262" s="2" t="s">
        <v>12</v>
      </c>
      <c r="C262" s="29" t="s">
        <v>64</v>
      </c>
      <c r="D262" s="2" t="str">
        <f t="shared" si="4"/>
        <v>Jun-25KCP Sumbawa Batu Hijau</v>
      </c>
      <c r="E262" s="43">
        <v>5.7979631695469998</v>
      </c>
      <c r="F262" s="15"/>
    </row>
    <row r="263" spans="1:6" x14ac:dyDescent="0.3">
      <c r="A263" s="23">
        <v>16115</v>
      </c>
      <c r="B263" s="2" t="s">
        <v>13</v>
      </c>
      <c r="C263" s="29" t="s">
        <v>64</v>
      </c>
      <c r="D263" s="2" t="str">
        <f t="shared" si="4"/>
        <v>Jun-25KCP Mataram Ampenan</v>
      </c>
      <c r="E263" s="43">
        <v>0.13192889861400001</v>
      </c>
      <c r="F263" s="15"/>
    </row>
    <row r="264" spans="1:6" x14ac:dyDescent="0.3">
      <c r="A264" s="23">
        <v>16117</v>
      </c>
      <c r="B264" s="2" t="s">
        <v>14</v>
      </c>
      <c r="C264" s="29" t="s">
        <v>64</v>
      </c>
      <c r="D264" s="2" t="str">
        <f t="shared" si="4"/>
        <v>Jun-25KCP Mataram Sriwijaya</v>
      </c>
      <c r="E264" s="43">
        <v>0.11276270051199999</v>
      </c>
      <c r="F264" s="15"/>
    </row>
    <row r="265" spans="1:6" x14ac:dyDescent="0.3">
      <c r="A265" s="23">
        <v>16120</v>
      </c>
      <c r="B265" s="2" t="s">
        <v>15</v>
      </c>
      <c r="C265" s="29" t="s">
        <v>64</v>
      </c>
      <c r="D265" s="2" t="str">
        <f t="shared" si="4"/>
        <v>Jun-25KCP Lombok Senggigi</v>
      </c>
      <c r="E265" s="43">
        <v>0.15067902541</v>
      </c>
      <c r="F265" s="15"/>
    </row>
    <row r="266" spans="1:6" x14ac:dyDescent="0.3">
      <c r="A266" s="23">
        <v>16121</v>
      </c>
      <c r="B266" s="2" t="s">
        <v>16</v>
      </c>
      <c r="C266" s="29" t="s">
        <v>64</v>
      </c>
      <c r="D266" s="2" t="str">
        <f t="shared" si="4"/>
        <v>Jun-25KCP Gili Trawangan</v>
      </c>
      <c r="E266" s="43">
        <v>0.17064478180700002</v>
      </c>
      <c r="F266" s="15"/>
    </row>
    <row r="267" spans="1:6" x14ac:dyDescent="0.3">
      <c r="A267" s="23">
        <v>16122</v>
      </c>
      <c r="B267" s="2" t="s">
        <v>17</v>
      </c>
      <c r="C267" s="29" t="s">
        <v>64</v>
      </c>
      <c r="D267" s="2" t="str">
        <f t="shared" si="4"/>
        <v>Jun-25KCP Universitas Mataram</v>
      </c>
      <c r="E267" s="43">
        <v>3.7644804056E-2</v>
      </c>
      <c r="F267" s="15"/>
    </row>
    <row r="268" spans="1:6" x14ac:dyDescent="0.3">
      <c r="A268" s="23">
        <v>16123</v>
      </c>
      <c r="B268" s="2" t="s">
        <v>18</v>
      </c>
      <c r="C268" s="29" t="s">
        <v>64</v>
      </c>
      <c r="D268" s="2" t="str">
        <f t="shared" si="4"/>
        <v>Jun-25KCP Sumbawa Maluk</v>
      </c>
      <c r="E268" s="43">
        <v>1.1042782919999999E-2</v>
      </c>
      <c r="F268" s="15"/>
    </row>
    <row r="269" spans="1:6" x14ac:dyDescent="0.3">
      <c r="A269" s="23">
        <v>16158</v>
      </c>
      <c r="B269" s="2" t="s">
        <v>19</v>
      </c>
      <c r="C269" s="29" t="s">
        <v>64</v>
      </c>
      <c r="D269" s="2" t="str">
        <f t="shared" si="4"/>
        <v>Jun-25KCP Bima Raba</v>
      </c>
      <c r="E269" s="43">
        <v>1.9446594506E-2</v>
      </c>
      <c r="F269" s="15"/>
    </row>
    <row r="270" spans="1:6" x14ac:dyDescent="0.3">
      <c r="A270" s="23">
        <v>16159</v>
      </c>
      <c r="B270" s="2" t="s">
        <v>20</v>
      </c>
      <c r="C270" s="29" t="s">
        <v>64</v>
      </c>
      <c r="D270" s="2" t="str">
        <f t="shared" si="4"/>
        <v>Jun-25KCP Bima Sila</v>
      </c>
      <c r="E270" s="43">
        <v>3.2002100929999999E-2</v>
      </c>
      <c r="F270" s="15"/>
    </row>
    <row r="271" spans="1:6" x14ac:dyDescent="0.3">
      <c r="A271" s="23">
        <v>16161</v>
      </c>
      <c r="B271" s="2" t="s">
        <v>21</v>
      </c>
      <c r="C271" s="29" t="s">
        <v>64</v>
      </c>
      <c r="D271" s="2" t="str">
        <f t="shared" si="4"/>
        <v>Jun-25KCP Praya Penujak</v>
      </c>
      <c r="E271" s="43">
        <v>5.2392914047999999E-2</v>
      </c>
      <c r="F271" s="15"/>
    </row>
    <row r="272" spans="1:6" x14ac:dyDescent="0.3">
      <c r="A272" s="23">
        <v>16162</v>
      </c>
      <c r="B272" s="2" t="s">
        <v>22</v>
      </c>
      <c r="C272" s="29" t="s">
        <v>64</v>
      </c>
      <c r="D272" s="2" t="str">
        <f t="shared" si="4"/>
        <v>Jun-25KCP Lombok Keruak</v>
      </c>
      <c r="E272" s="43">
        <v>4.1307867525999999E-2</v>
      </c>
      <c r="F272" s="15"/>
    </row>
    <row r="273" spans="1:6" x14ac:dyDescent="0.3">
      <c r="A273" s="23">
        <v>16163</v>
      </c>
      <c r="B273" s="2" t="s">
        <v>23</v>
      </c>
      <c r="C273" s="29" t="s">
        <v>64</v>
      </c>
      <c r="D273" s="2" t="str">
        <f t="shared" si="4"/>
        <v>Jun-25KCP Sumbawa Alas</v>
      </c>
      <c r="E273" s="43">
        <v>2.6940791913999999E-2</v>
      </c>
      <c r="F273" s="15"/>
    </row>
    <row r="274" spans="1:6" x14ac:dyDescent="0.3">
      <c r="A274" s="23">
        <v>16164</v>
      </c>
      <c r="B274" s="2" t="s">
        <v>24</v>
      </c>
      <c r="C274" s="29" t="s">
        <v>64</v>
      </c>
      <c r="D274" s="2" t="str">
        <f t="shared" si="4"/>
        <v>Jun-25KCP Bima Sape</v>
      </c>
      <c r="E274" s="43">
        <v>3.4479933769E-2</v>
      </c>
      <c r="F274" s="15"/>
    </row>
    <row r="275" spans="1:6" x14ac:dyDescent="0.3">
      <c r="A275" s="23">
        <v>16171</v>
      </c>
      <c r="B275" s="2" t="s">
        <v>25</v>
      </c>
      <c r="C275" s="29" t="s">
        <v>64</v>
      </c>
      <c r="D275" s="2" t="str">
        <f t="shared" si="4"/>
        <v>Jun-25KCP Tente</v>
      </c>
      <c r="E275" s="43">
        <v>3.1557684284999998E-2</v>
      </c>
      <c r="F275" s="15"/>
    </row>
    <row r="276" spans="1:6" x14ac:dyDescent="0.3">
      <c r="A276" s="23">
        <v>16172</v>
      </c>
      <c r="B276" s="2" t="s">
        <v>26</v>
      </c>
      <c r="C276" s="29" t="s">
        <v>64</v>
      </c>
      <c r="D276" s="2" t="str">
        <f t="shared" si="4"/>
        <v>Jun-25KCP Dompu</v>
      </c>
      <c r="E276" s="43">
        <v>9.9836513949000005E-2</v>
      </c>
      <c r="F276" s="15"/>
    </row>
    <row r="277" spans="1:6" x14ac:dyDescent="0.3">
      <c r="A277" s="23">
        <v>16173</v>
      </c>
      <c r="B277" s="2" t="s">
        <v>27</v>
      </c>
      <c r="C277" s="29" t="s">
        <v>64</v>
      </c>
      <c r="D277" s="2" t="str">
        <f t="shared" si="4"/>
        <v>Jun-25KCP Lombok Gunung Sari</v>
      </c>
      <c r="E277" s="43">
        <v>5.0733758709000001E-2</v>
      </c>
      <c r="F277" s="15"/>
    </row>
    <row r="278" spans="1:6" x14ac:dyDescent="0.3">
      <c r="A278" s="23">
        <v>16175</v>
      </c>
      <c r="B278" s="2" t="s">
        <v>28</v>
      </c>
      <c r="C278" s="29" t="s">
        <v>64</v>
      </c>
      <c r="D278" s="2" t="str">
        <f t="shared" si="4"/>
        <v>Jun-25KCP Lombok Gerung</v>
      </c>
      <c r="E278" s="43">
        <v>8.3777778896000007E-2</v>
      </c>
      <c r="F278" s="15"/>
    </row>
    <row r="279" spans="1:6" x14ac:dyDescent="0.3">
      <c r="A279" s="23">
        <v>16176</v>
      </c>
      <c r="B279" s="2" t="s">
        <v>29</v>
      </c>
      <c r="C279" s="29" t="s">
        <v>64</v>
      </c>
      <c r="D279" s="2" t="str">
        <f t="shared" si="4"/>
        <v>Jun-25KCP Lombok Narmada</v>
      </c>
      <c r="E279" s="43">
        <v>5.6502996617999998E-2</v>
      </c>
      <c r="F279" s="15"/>
    </row>
    <row r="280" spans="1:6" x14ac:dyDescent="0.3">
      <c r="A280" s="23">
        <v>16177</v>
      </c>
      <c r="B280" s="2" t="s">
        <v>30</v>
      </c>
      <c r="C280" s="29" t="s">
        <v>64</v>
      </c>
      <c r="D280" s="2" t="str">
        <f t="shared" si="4"/>
        <v>Jun-25KCP Lombok Pemenang</v>
      </c>
      <c r="E280" s="43">
        <v>0.142306872916</v>
      </c>
      <c r="F280" s="15"/>
    </row>
    <row r="281" spans="1:6" x14ac:dyDescent="0.3">
      <c r="A281" s="23">
        <v>16178</v>
      </c>
      <c r="B281" s="2" t="s">
        <v>31</v>
      </c>
      <c r="C281" s="29" t="s">
        <v>64</v>
      </c>
      <c r="D281" s="2" t="str">
        <f t="shared" si="4"/>
        <v>Jun-25KCP Lombok Kopang</v>
      </c>
      <c r="E281" s="43">
        <v>8.4275505098000011E-2</v>
      </c>
      <c r="F281" s="15"/>
    </row>
    <row r="282" spans="1:6" x14ac:dyDescent="0.3">
      <c r="A282" s="23">
        <v>16179</v>
      </c>
      <c r="B282" s="2" t="s">
        <v>32</v>
      </c>
      <c r="C282" s="29" t="s">
        <v>64</v>
      </c>
      <c r="D282" s="2" t="str">
        <f t="shared" si="4"/>
        <v>Jun-25KCP Aikmel</v>
      </c>
      <c r="E282" s="43">
        <v>6.2922993615000006E-2</v>
      </c>
      <c r="F282" s="15"/>
    </row>
    <row r="283" spans="1:6" x14ac:dyDescent="0.3">
      <c r="A283" s="23">
        <v>16180</v>
      </c>
      <c r="B283" s="2" t="s">
        <v>33</v>
      </c>
      <c r="C283" s="29" t="s">
        <v>64</v>
      </c>
      <c r="D283" s="2" t="str">
        <f t="shared" si="4"/>
        <v>Jun-25KCP Mataram Tanjung</v>
      </c>
      <c r="E283" s="43">
        <v>5.6443290132000001E-2</v>
      </c>
      <c r="F283" s="15"/>
    </row>
    <row r="284" spans="1:6" x14ac:dyDescent="0.3">
      <c r="A284" s="23">
        <v>16181</v>
      </c>
      <c r="B284" s="2" t="s">
        <v>34</v>
      </c>
      <c r="C284" s="29" t="s">
        <v>64</v>
      </c>
      <c r="D284" s="2" t="str">
        <f t="shared" si="4"/>
        <v>Jun-25KCP Lombok Kediri</v>
      </c>
      <c r="E284" s="43">
        <v>6.6058273239999993E-2</v>
      </c>
      <c r="F284" s="15"/>
    </row>
    <row r="285" spans="1:6" x14ac:dyDescent="0.3">
      <c r="A285" s="23">
        <v>16182</v>
      </c>
      <c r="B285" s="2" t="s">
        <v>35</v>
      </c>
      <c r="C285" s="29" t="s">
        <v>64</v>
      </c>
      <c r="D285" s="2" t="str">
        <f t="shared" si="4"/>
        <v>Jun-25KCP Mataram Masbagik</v>
      </c>
      <c r="E285" s="43">
        <v>3.1176842813E-2</v>
      </c>
      <c r="F285" s="15"/>
    </row>
    <row r="286" spans="1:6" x14ac:dyDescent="0.3">
      <c r="A286" s="23">
        <v>16183</v>
      </c>
      <c r="B286" s="2" t="s">
        <v>36</v>
      </c>
      <c r="C286" s="29" t="s">
        <v>64</v>
      </c>
      <c r="D286" s="2" t="str">
        <f t="shared" si="4"/>
        <v>Jun-25KCP Lombok Sakra</v>
      </c>
      <c r="E286" s="43">
        <v>3.9855133023000006E-2</v>
      </c>
      <c r="F286" s="15"/>
    </row>
    <row r="287" spans="1:6" x14ac:dyDescent="0.3">
      <c r="A287" s="23">
        <v>16184</v>
      </c>
      <c r="B287" s="2" t="s">
        <v>37</v>
      </c>
      <c r="C287" s="29" t="s">
        <v>64</v>
      </c>
      <c r="D287" s="2" t="str">
        <f t="shared" si="4"/>
        <v>Jun-25KCP Lombok Terara</v>
      </c>
      <c r="E287" s="43">
        <v>4.4884867631000004E-2</v>
      </c>
      <c r="F287" s="15"/>
    </row>
    <row r="288" spans="1:6" x14ac:dyDescent="0.3">
      <c r="A288" s="23">
        <v>16185</v>
      </c>
      <c r="B288" s="2" t="s">
        <v>38</v>
      </c>
      <c r="C288" s="29" t="s">
        <v>64</v>
      </c>
      <c r="D288" s="2" t="str">
        <f t="shared" si="4"/>
        <v>Jun-25KCP Rembiga</v>
      </c>
      <c r="E288" s="43">
        <v>6.3961840909000006E-2</v>
      </c>
      <c r="F288" s="15"/>
    </row>
    <row r="289" spans="1:6" x14ac:dyDescent="0.3">
      <c r="A289" s="23">
        <v>16186</v>
      </c>
      <c r="B289" s="2" t="s">
        <v>39</v>
      </c>
      <c r="C289" s="29" t="s">
        <v>64</v>
      </c>
      <c r="D289" s="2" t="str">
        <f t="shared" si="4"/>
        <v>Jun-25KCP Renteng Praya</v>
      </c>
      <c r="E289" s="43">
        <v>8.3285398002000008E-2</v>
      </c>
      <c r="F289" s="15"/>
    </row>
    <row r="290" spans="1:6" x14ac:dyDescent="0.3">
      <c r="A290" s="23">
        <v>16191</v>
      </c>
      <c r="B290" s="2" t="s">
        <v>40</v>
      </c>
      <c r="C290" s="29" t="s">
        <v>64</v>
      </c>
      <c r="D290" s="2" t="str">
        <f t="shared" si="4"/>
        <v>Jun-25KCP Pringgabaya</v>
      </c>
      <c r="E290" s="43">
        <v>5.0997859597000005E-2</v>
      </c>
      <c r="F290" s="15"/>
    </row>
    <row r="291" spans="1:6" x14ac:dyDescent="0.3">
      <c r="A291" s="23">
        <v>16192</v>
      </c>
      <c r="B291" s="2" t="s">
        <v>41</v>
      </c>
      <c r="C291" s="29" t="s">
        <v>64</v>
      </c>
      <c r="D291" s="2" t="str">
        <f t="shared" si="4"/>
        <v>Jun-25KCP Taliwang</v>
      </c>
      <c r="E291" s="43">
        <v>0.11372653249799999</v>
      </c>
      <c r="F291" s="15"/>
    </row>
    <row r="292" spans="1:6" x14ac:dyDescent="0.3">
      <c r="A292" s="23">
        <v>16194</v>
      </c>
      <c r="B292" s="2" t="s">
        <v>42</v>
      </c>
      <c r="C292" s="29" t="s">
        <v>64</v>
      </c>
      <c r="D292" s="2" t="str">
        <f t="shared" si="4"/>
        <v>Jun-25KCP Lombok Sikur</v>
      </c>
      <c r="E292" s="43">
        <v>4.295152378E-2</v>
      </c>
      <c r="F292" s="15"/>
    </row>
    <row r="293" spans="1:6" x14ac:dyDescent="0.3">
      <c r="A293" s="23">
        <v>16196</v>
      </c>
      <c r="B293" s="2" t="s">
        <v>43</v>
      </c>
      <c r="C293" s="29" t="s">
        <v>64</v>
      </c>
      <c r="D293" s="2" t="str">
        <f t="shared" si="4"/>
        <v>Jun-25KCP Labuhan Lombok</v>
      </c>
      <c r="E293" s="43">
        <v>4.1559825673999996E-2</v>
      </c>
      <c r="F293" s="15"/>
    </row>
    <row r="294" spans="1:6" x14ac:dyDescent="0.3">
      <c r="A294" s="23">
        <v>16198</v>
      </c>
      <c r="B294" s="2" t="s">
        <v>44</v>
      </c>
      <c r="C294" s="29" t="s">
        <v>64</v>
      </c>
      <c r="D294" s="2" t="str">
        <f t="shared" si="4"/>
        <v>Jun-25KCP Mataram Airlangga</v>
      </c>
      <c r="E294" s="43">
        <v>6.7760078897000003E-2</v>
      </c>
      <c r="F294" s="15"/>
    </row>
    <row r="295" spans="1:6" x14ac:dyDescent="0.3">
      <c r="A295" s="23">
        <v>16199</v>
      </c>
      <c r="B295" s="2" t="s">
        <v>45</v>
      </c>
      <c r="C295" s="29" t="s">
        <v>64</v>
      </c>
      <c r="D295" s="2" t="str">
        <f t="shared" si="4"/>
        <v>Jun-25KCP Mataram Pagutan</v>
      </c>
      <c r="E295" s="43">
        <v>8.0846078360000004E-2</v>
      </c>
      <c r="F295" s="15"/>
    </row>
    <row r="296" spans="1:6" x14ac:dyDescent="0.3">
      <c r="A296" s="23">
        <v>161</v>
      </c>
      <c r="B296" s="2" t="s">
        <v>49</v>
      </c>
      <c r="C296" s="29" t="s">
        <v>64</v>
      </c>
      <c r="D296" s="2" t="str">
        <f t="shared" si="4"/>
        <v>Jun-25Area Mataram</v>
      </c>
      <c r="E296" s="43">
        <v>10.491370636485996</v>
      </c>
      <c r="F296" s="15"/>
    </row>
    <row r="297" spans="1:6" x14ac:dyDescent="0.3">
      <c r="A297" s="23">
        <v>16100</v>
      </c>
      <c r="B297" s="2" t="s">
        <v>5</v>
      </c>
      <c r="C297" s="29" t="s">
        <v>63</v>
      </c>
      <c r="D297" s="2" t="str">
        <f t="shared" si="4"/>
        <v>Jul-25KC Mataram AA Gde Ngurah</v>
      </c>
      <c r="E297" s="43">
        <v>0.80734370901699992</v>
      </c>
      <c r="F297" s="15"/>
    </row>
    <row r="298" spans="1:6" x14ac:dyDescent="0.3">
      <c r="A298" s="23">
        <v>16101</v>
      </c>
      <c r="B298" s="2" t="s">
        <v>6</v>
      </c>
      <c r="C298" s="29" t="s">
        <v>63</v>
      </c>
      <c r="D298" s="2" t="str">
        <f t="shared" si="4"/>
        <v>Jul-25KCP Mataram Cakranegara</v>
      </c>
      <c r="E298" s="43">
        <v>0.59957746897199993</v>
      </c>
      <c r="F298" s="15"/>
    </row>
    <row r="299" spans="1:6" x14ac:dyDescent="0.3">
      <c r="A299" s="23">
        <v>16102</v>
      </c>
      <c r="B299" s="2" t="s">
        <v>7</v>
      </c>
      <c r="C299" s="29" t="s">
        <v>63</v>
      </c>
      <c r="D299" s="2" t="str">
        <f t="shared" si="4"/>
        <v>Jul-25KCP Sumbawa Besar</v>
      </c>
      <c r="E299" s="43">
        <v>0.18588926653600002</v>
      </c>
      <c r="F299" s="15"/>
    </row>
    <row r="300" spans="1:6" x14ac:dyDescent="0.3">
      <c r="A300" s="23">
        <v>16109</v>
      </c>
      <c r="B300" s="2" t="s">
        <v>8</v>
      </c>
      <c r="C300" s="29" t="s">
        <v>63</v>
      </c>
      <c r="D300" s="2" t="str">
        <f t="shared" si="4"/>
        <v>Jul-25KCP Bertais</v>
      </c>
      <c r="E300" s="43">
        <v>0.21634345903300001</v>
      </c>
      <c r="F300" s="15"/>
    </row>
    <row r="301" spans="1:6" x14ac:dyDescent="0.3">
      <c r="A301" s="23">
        <v>16110</v>
      </c>
      <c r="B301" s="2" t="s">
        <v>9</v>
      </c>
      <c r="C301" s="29" t="s">
        <v>63</v>
      </c>
      <c r="D301" s="2" t="str">
        <f t="shared" si="4"/>
        <v>Jul-25KCP Praya</v>
      </c>
      <c r="E301" s="43">
        <v>0.30624626583799996</v>
      </c>
      <c r="F301" s="15"/>
    </row>
    <row r="302" spans="1:6" x14ac:dyDescent="0.3">
      <c r="A302" s="23">
        <v>16111</v>
      </c>
      <c r="B302" s="2" t="s">
        <v>10</v>
      </c>
      <c r="C302" s="29" t="s">
        <v>63</v>
      </c>
      <c r="D302" s="2" t="str">
        <f t="shared" si="4"/>
        <v>Jul-25KCP Selong</v>
      </c>
      <c r="E302" s="43">
        <v>0.13709374486199999</v>
      </c>
      <c r="F302" s="15"/>
    </row>
    <row r="303" spans="1:6" x14ac:dyDescent="0.3">
      <c r="A303" s="23">
        <v>16113</v>
      </c>
      <c r="B303" s="2" t="s">
        <v>11</v>
      </c>
      <c r="C303" s="29" t="s">
        <v>63</v>
      </c>
      <c r="D303" s="2" t="str">
        <f t="shared" si="4"/>
        <v>Jul-25KCP Bima</v>
      </c>
      <c r="E303" s="43">
        <v>0.184026193709</v>
      </c>
      <c r="F303" s="15"/>
    </row>
    <row r="304" spans="1:6" x14ac:dyDescent="0.3">
      <c r="A304" s="23">
        <v>16114</v>
      </c>
      <c r="B304" s="2" t="s">
        <v>12</v>
      </c>
      <c r="C304" s="29" t="s">
        <v>63</v>
      </c>
      <c r="D304" s="2" t="str">
        <f t="shared" si="4"/>
        <v>Jul-25KCP Sumbawa Batu Hijau</v>
      </c>
      <c r="E304" s="43">
        <v>6.6311499774679996</v>
      </c>
      <c r="F304" s="15"/>
    </row>
    <row r="305" spans="1:6" x14ac:dyDescent="0.3">
      <c r="A305" s="23">
        <v>16115</v>
      </c>
      <c r="B305" s="2" t="s">
        <v>13</v>
      </c>
      <c r="C305" s="29" t="s">
        <v>63</v>
      </c>
      <c r="D305" s="2" t="str">
        <f t="shared" si="4"/>
        <v>Jul-25KCP Mataram Ampenan</v>
      </c>
      <c r="E305" s="43">
        <v>0.13273476357399999</v>
      </c>
      <c r="F305" s="15"/>
    </row>
    <row r="306" spans="1:6" x14ac:dyDescent="0.3">
      <c r="A306" s="23">
        <v>16117</v>
      </c>
      <c r="B306" s="2" t="s">
        <v>14</v>
      </c>
      <c r="C306" s="29" t="s">
        <v>63</v>
      </c>
      <c r="D306" s="2" t="str">
        <f t="shared" si="4"/>
        <v>Jul-25KCP Mataram Sriwijaya</v>
      </c>
      <c r="E306" s="43">
        <v>0.10702205131500001</v>
      </c>
      <c r="F306" s="15"/>
    </row>
    <row r="307" spans="1:6" x14ac:dyDescent="0.3">
      <c r="A307" s="23">
        <v>16120</v>
      </c>
      <c r="B307" s="2" t="s">
        <v>15</v>
      </c>
      <c r="C307" s="29" t="s">
        <v>63</v>
      </c>
      <c r="D307" s="2" t="str">
        <f t="shared" si="4"/>
        <v>Jul-25KCP Lombok Senggigi</v>
      </c>
      <c r="E307" s="43">
        <v>0.15353461990599998</v>
      </c>
      <c r="F307" s="15"/>
    </row>
    <row r="308" spans="1:6" x14ac:dyDescent="0.3">
      <c r="A308" s="23">
        <v>16121</v>
      </c>
      <c r="B308" s="2" t="s">
        <v>16</v>
      </c>
      <c r="C308" s="29" t="s">
        <v>63</v>
      </c>
      <c r="D308" s="2" t="str">
        <f t="shared" si="4"/>
        <v>Jul-25KCP Gili Trawangan</v>
      </c>
      <c r="E308" s="43">
        <v>0.18911994309399999</v>
      </c>
      <c r="F308" s="15"/>
    </row>
    <row r="309" spans="1:6" x14ac:dyDescent="0.3">
      <c r="A309" s="23">
        <v>16122</v>
      </c>
      <c r="B309" s="2" t="s">
        <v>17</v>
      </c>
      <c r="C309" s="29" t="s">
        <v>63</v>
      </c>
      <c r="D309" s="2" t="str">
        <f t="shared" si="4"/>
        <v>Jul-25KCP Universitas Mataram</v>
      </c>
      <c r="E309" s="43">
        <v>5.7914299538000001E-2</v>
      </c>
      <c r="F309" s="15"/>
    </row>
    <row r="310" spans="1:6" x14ac:dyDescent="0.3">
      <c r="A310" s="23">
        <v>16123</v>
      </c>
      <c r="B310" s="2" t="s">
        <v>18</v>
      </c>
      <c r="C310" s="29" t="s">
        <v>63</v>
      </c>
      <c r="D310" s="2" t="str">
        <f t="shared" si="4"/>
        <v>Jul-25KCP Sumbawa Maluk</v>
      </c>
      <c r="E310" s="43">
        <v>1.2468020744999999E-2</v>
      </c>
      <c r="F310" s="15"/>
    </row>
    <row r="311" spans="1:6" x14ac:dyDescent="0.3">
      <c r="A311" s="23">
        <v>16158</v>
      </c>
      <c r="B311" s="2" t="s">
        <v>19</v>
      </c>
      <c r="C311" s="29" t="s">
        <v>63</v>
      </c>
      <c r="D311" s="2" t="str">
        <f t="shared" si="4"/>
        <v>Jul-25KCP Bima Raba</v>
      </c>
      <c r="E311" s="43">
        <v>1.9064076209000001E-2</v>
      </c>
      <c r="F311" s="15"/>
    </row>
    <row r="312" spans="1:6" x14ac:dyDescent="0.3">
      <c r="A312" s="23">
        <v>16159</v>
      </c>
      <c r="B312" s="2" t="s">
        <v>20</v>
      </c>
      <c r="C312" s="29" t="s">
        <v>63</v>
      </c>
      <c r="D312" s="2" t="str">
        <f t="shared" si="4"/>
        <v>Jul-25KCP Bima Sila</v>
      </c>
      <c r="E312" s="43">
        <v>3.2052458402000002E-2</v>
      </c>
      <c r="F312" s="15"/>
    </row>
    <row r="313" spans="1:6" x14ac:dyDescent="0.3">
      <c r="A313" s="23">
        <v>16161</v>
      </c>
      <c r="B313" s="2" t="s">
        <v>21</v>
      </c>
      <c r="C313" s="29" t="s">
        <v>63</v>
      </c>
      <c r="D313" s="2" t="str">
        <f t="shared" si="4"/>
        <v>Jul-25KCP Praya Penujak</v>
      </c>
      <c r="E313" s="43">
        <v>5.5147731633000005E-2</v>
      </c>
      <c r="F313" s="15"/>
    </row>
    <row r="314" spans="1:6" x14ac:dyDescent="0.3">
      <c r="A314" s="23">
        <v>16162</v>
      </c>
      <c r="B314" s="2" t="s">
        <v>22</v>
      </c>
      <c r="C314" s="29" t="s">
        <v>63</v>
      </c>
      <c r="D314" s="2" t="str">
        <f t="shared" si="4"/>
        <v>Jul-25KCP Lombok Keruak</v>
      </c>
      <c r="E314" s="43">
        <v>4.2297271539000002E-2</v>
      </c>
      <c r="F314" s="15"/>
    </row>
    <row r="315" spans="1:6" x14ac:dyDescent="0.3">
      <c r="A315" s="23">
        <v>16163</v>
      </c>
      <c r="B315" s="2" t="s">
        <v>23</v>
      </c>
      <c r="C315" s="29" t="s">
        <v>63</v>
      </c>
      <c r="D315" s="2" t="str">
        <f t="shared" si="4"/>
        <v>Jul-25KCP Sumbawa Alas</v>
      </c>
      <c r="E315" s="43">
        <v>2.8192639382E-2</v>
      </c>
      <c r="F315" s="15"/>
    </row>
    <row r="316" spans="1:6" x14ac:dyDescent="0.3">
      <c r="A316" s="23">
        <v>16164</v>
      </c>
      <c r="B316" s="2" t="s">
        <v>24</v>
      </c>
      <c r="C316" s="29" t="s">
        <v>63</v>
      </c>
      <c r="D316" s="2" t="str">
        <f t="shared" si="4"/>
        <v>Jul-25KCP Bima Sape</v>
      </c>
      <c r="E316" s="43">
        <v>3.2474727013999997E-2</v>
      </c>
      <c r="F316" s="15"/>
    </row>
    <row r="317" spans="1:6" x14ac:dyDescent="0.3">
      <c r="A317" s="23">
        <v>16171</v>
      </c>
      <c r="B317" s="2" t="s">
        <v>25</v>
      </c>
      <c r="C317" s="29" t="s">
        <v>63</v>
      </c>
      <c r="D317" s="2" t="str">
        <f t="shared" si="4"/>
        <v>Jul-25KCP Tente</v>
      </c>
      <c r="E317" s="43">
        <v>3.1551385393000002E-2</v>
      </c>
      <c r="F317" s="15"/>
    </row>
    <row r="318" spans="1:6" x14ac:dyDescent="0.3">
      <c r="A318" s="23">
        <v>16172</v>
      </c>
      <c r="B318" s="2" t="s">
        <v>26</v>
      </c>
      <c r="C318" s="29" t="s">
        <v>63</v>
      </c>
      <c r="D318" s="2" t="str">
        <f t="shared" si="4"/>
        <v>Jul-25KCP Dompu</v>
      </c>
      <c r="E318" s="43">
        <v>9.2482973750999994E-2</v>
      </c>
      <c r="F318" s="15"/>
    </row>
    <row r="319" spans="1:6" x14ac:dyDescent="0.3">
      <c r="A319" s="23">
        <v>16173</v>
      </c>
      <c r="B319" s="2" t="s">
        <v>27</v>
      </c>
      <c r="C319" s="29" t="s">
        <v>63</v>
      </c>
      <c r="D319" s="2" t="str">
        <f t="shared" si="4"/>
        <v>Jul-25KCP Lombok Gunung Sari</v>
      </c>
      <c r="E319" s="43">
        <v>5.4472950197999997E-2</v>
      </c>
      <c r="F319" s="15"/>
    </row>
    <row r="320" spans="1:6" x14ac:dyDescent="0.3">
      <c r="A320" s="23">
        <v>16175</v>
      </c>
      <c r="B320" s="2" t="s">
        <v>28</v>
      </c>
      <c r="C320" s="29" t="s">
        <v>63</v>
      </c>
      <c r="D320" s="2" t="str">
        <f t="shared" si="4"/>
        <v>Jul-25KCP Lombok Gerung</v>
      </c>
      <c r="E320" s="43">
        <v>7.6500082429999991E-2</v>
      </c>
      <c r="F320" s="15"/>
    </row>
    <row r="321" spans="1:6" x14ac:dyDescent="0.3">
      <c r="A321" s="23">
        <v>16176</v>
      </c>
      <c r="B321" s="2" t="s">
        <v>29</v>
      </c>
      <c r="C321" s="29" t="s">
        <v>63</v>
      </c>
      <c r="D321" s="2" t="str">
        <f t="shared" si="4"/>
        <v>Jul-25KCP Lombok Narmada</v>
      </c>
      <c r="E321" s="43">
        <v>5.8566376305999999E-2</v>
      </c>
      <c r="F321" s="15"/>
    </row>
    <row r="322" spans="1:6" x14ac:dyDescent="0.3">
      <c r="A322" s="23">
        <v>16177</v>
      </c>
      <c r="B322" s="2" t="s">
        <v>30</v>
      </c>
      <c r="C322" s="29" t="s">
        <v>63</v>
      </c>
      <c r="D322" s="2" t="str">
        <f t="shared" si="4"/>
        <v>Jul-25KCP Lombok Pemenang</v>
      </c>
      <c r="E322" s="43">
        <v>0.14991027957200001</v>
      </c>
      <c r="F322" s="15"/>
    </row>
    <row r="323" spans="1:6" x14ac:dyDescent="0.3">
      <c r="A323" s="23">
        <v>16178</v>
      </c>
      <c r="B323" s="2" t="s">
        <v>31</v>
      </c>
      <c r="C323" s="29" t="s">
        <v>63</v>
      </c>
      <c r="D323" s="2" t="str">
        <f t="shared" ref="D323:D386" si="5">C323&amp;B323</f>
        <v>Jul-25KCP Lombok Kopang</v>
      </c>
      <c r="E323" s="43">
        <v>8.6523855868000002E-2</v>
      </c>
      <c r="F323" s="15"/>
    </row>
    <row r="324" spans="1:6" x14ac:dyDescent="0.3">
      <c r="A324" s="23">
        <v>16179</v>
      </c>
      <c r="B324" s="2" t="s">
        <v>32</v>
      </c>
      <c r="C324" s="29" t="s">
        <v>63</v>
      </c>
      <c r="D324" s="2" t="str">
        <f t="shared" si="5"/>
        <v>Jul-25KCP Aikmel</v>
      </c>
      <c r="E324" s="43">
        <v>6.1901674966999998E-2</v>
      </c>
      <c r="F324" s="15"/>
    </row>
    <row r="325" spans="1:6" x14ac:dyDescent="0.3">
      <c r="A325" s="23">
        <v>16180</v>
      </c>
      <c r="B325" s="2" t="s">
        <v>33</v>
      </c>
      <c r="C325" s="29" t="s">
        <v>63</v>
      </c>
      <c r="D325" s="2" t="str">
        <f t="shared" si="5"/>
        <v>Jul-25KCP Mataram Tanjung</v>
      </c>
      <c r="E325" s="43">
        <v>6.0861169621000001E-2</v>
      </c>
      <c r="F325" s="15"/>
    </row>
    <row r="326" spans="1:6" x14ac:dyDescent="0.3">
      <c r="A326" s="23">
        <v>16181</v>
      </c>
      <c r="B326" s="2" t="s">
        <v>34</v>
      </c>
      <c r="C326" s="29" t="s">
        <v>63</v>
      </c>
      <c r="D326" s="2" t="str">
        <f t="shared" si="5"/>
        <v>Jul-25KCP Lombok Kediri</v>
      </c>
      <c r="E326" s="43">
        <v>6.679213749E-2</v>
      </c>
      <c r="F326" s="15"/>
    </row>
    <row r="327" spans="1:6" x14ac:dyDescent="0.3">
      <c r="A327" s="23">
        <v>16182</v>
      </c>
      <c r="B327" s="2" t="s">
        <v>35</v>
      </c>
      <c r="C327" s="29" t="s">
        <v>63</v>
      </c>
      <c r="D327" s="2" t="str">
        <f t="shared" si="5"/>
        <v>Jul-25KCP Mataram Masbagik</v>
      </c>
      <c r="E327" s="43">
        <v>3.2810634455000001E-2</v>
      </c>
      <c r="F327" s="15"/>
    </row>
    <row r="328" spans="1:6" x14ac:dyDescent="0.3">
      <c r="A328" s="23">
        <v>16183</v>
      </c>
      <c r="B328" s="2" t="s">
        <v>36</v>
      </c>
      <c r="C328" s="29" t="s">
        <v>63</v>
      </c>
      <c r="D328" s="2" t="str">
        <f t="shared" si="5"/>
        <v>Jul-25KCP Lombok Sakra</v>
      </c>
      <c r="E328" s="43">
        <v>4.3109480842999995E-2</v>
      </c>
      <c r="F328" s="15"/>
    </row>
    <row r="329" spans="1:6" x14ac:dyDescent="0.3">
      <c r="A329" s="23">
        <v>16184</v>
      </c>
      <c r="B329" s="2" t="s">
        <v>37</v>
      </c>
      <c r="C329" s="29" t="s">
        <v>63</v>
      </c>
      <c r="D329" s="2" t="str">
        <f t="shared" si="5"/>
        <v>Jul-25KCP Lombok Terara</v>
      </c>
      <c r="E329" s="43">
        <v>4.6405154896E-2</v>
      </c>
      <c r="F329" s="15"/>
    </row>
    <row r="330" spans="1:6" x14ac:dyDescent="0.3">
      <c r="A330" s="23">
        <v>16185</v>
      </c>
      <c r="B330" s="2" t="s">
        <v>38</v>
      </c>
      <c r="C330" s="29" t="s">
        <v>63</v>
      </c>
      <c r="D330" s="2" t="str">
        <f t="shared" si="5"/>
        <v>Jul-25KCP Rembiga</v>
      </c>
      <c r="E330" s="43">
        <v>6.7522533410999994E-2</v>
      </c>
      <c r="F330" s="15"/>
    </row>
    <row r="331" spans="1:6" x14ac:dyDescent="0.3">
      <c r="A331" s="23">
        <v>16186</v>
      </c>
      <c r="B331" s="2" t="s">
        <v>39</v>
      </c>
      <c r="C331" s="29" t="s">
        <v>63</v>
      </c>
      <c r="D331" s="2" t="str">
        <f t="shared" si="5"/>
        <v>Jul-25KCP Renteng Praya</v>
      </c>
      <c r="E331" s="43">
        <v>7.4095048945000005E-2</v>
      </c>
      <c r="F331" s="15"/>
    </row>
    <row r="332" spans="1:6" x14ac:dyDescent="0.3">
      <c r="A332" s="23">
        <v>16191</v>
      </c>
      <c r="B332" s="2" t="s">
        <v>40</v>
      </c>
      <c r="C332" s="29" t="s">
        <v>63</v>
      </c>
      <c r="D332" s="2" t="str">
        <f t="shared" si="5"/>
        <v>Jul-25KCP Pringgabaya</v>
      </c>
      <c r="E332" s="43">
        <v>5.2445030933999992E-2</v>
      </c>
      <c r="F332" s="15"/>
    </row>
    <row r="333" spans="1:6" x14ac:dyDescent="0.3">
      <c r="A333" s="23">
        <v>16192</v>
      </c>
      <c r="B333" s="2" t="s">
        <v>41</v>
      </c>
      <c r="C333" s="29" t="s">
        <v>63</v>
      </c>
      <c r="D333" s="2" t="str">
        <f t="shared" si="5"/>
        <v>Jul-25KCP Taliwang</v>
      </c>
      <c r="E333" s="43">
        <v>0.10262746252</v>
      </c>
      <c r="F333" s="15"/>
    </row>
    <row r="334" spans="1:6" x14ac:dyDescent="0.3">
      <c r="A334" s="23">
        <v>16194</v>
      </c>
      <c r="B334" s="2" t="s">
        <v>42</v>
      </c>
      <c r="C334" s="29" t="s">
        <v>63</v>
      </c>
      <c r="D334" s="2" t="str">
        <f t="shared" si="5"/>
        <v>Jul-25KCP Lombok Sikur</v>
      </c>
      <c r="E334" s="43">
        <v>4.5267958629000002E-2</v>
      </c>
      <c r="F334" s="15"/>
    </row>
    <row r="335" spans="1:6" x14ac:dyDescent="0.3">
      <c r="A335" s="23">
        <v>16196</v>
      </c>
      <c r="B335" s="2" t="s">
        <v>43</v>
      </c>
      <c r="C335" s="29" t="s">
        <v>63</v>
      </c>
      <c r="D335" s="2" t="str">
        <f t="shared" si="5"/>
        <v>Jul-25KCP Labuhan Lombok</v>
      </c>
      <c r="E335" s="43">
        <v>4.6076527940999999E-2</v>
      </c>
      <c r="F335" s="15"/>
    </row>
    <row r="336" spans="1:6" x14ac:dyDescent="0.3">
      <c r="A336" s="23">
        <v>16198</v>
      </c>
      <c r="B336" s="2" t="s">
        <v>44</v>
      </c>
      <c r="C336" s="29" t="s">
        <v>63</v>
      </c>
      <c r="D336" s="2" t="str">
        <f t="shared" si="5"/>
        <v>Jul-25KCP Mataram Airlangga</v>
      </c>
      <c r="E336" s="43">
        <v>6.9506434795000002E-2</v>
      </c>
      <c r="F336" s="15"/>
    </row>
    <row r="337" spans="1:6" x14ac:dyDescent="0.3">
      <c r="A337" s="23">
        <v>16199</v>
      </c>
      <c r="B337" s="2" t="s">
        <v>45</v>
      </c>
      <c r="C337" s="29" t="s">
        <v>63</v>
      </c>
      <c r="D337" s="2" t="str">
        <f t="shared" si="5"/>
        <v>Jul-25KCP Mataram Pagutan</v>
      </c>
      <c r="E337" s="43">
        <v>8.0736959237E-2</v>
      </c>
      <c r="F337" s="15"/>
    </row>
    <row r="338" spans="1:6" x14ac:dyDescent="0.3">
      <c r="A338" s="23">
        <v>161</v>
      </c>
      <c r="B338" s="2" t="s">
        <v>49</v>
      </c>
      <c r="C338" s="29" t="s">
        <v>63</v>
      </c>
      <c r="D338" s="2" t="str">
        <f t="shared" si="5"/>
        <v>Jul-25Area Mataram</v>
      </c>
      <c r="E338" s="43">
        <v>11.329858799987999</v>
      </c>
      <c r="F338" s="15"/>
    </row>
    <row r="339" spans="1:6" x14ac:dyDescent="0.3">
      <c r="A339" s="23">
        <v>16100</v>
      </c>
      <c r="B339" s="2" t="s">
        <v>5</v>
      </c>
      <c r="C339" s="29" t="s">
        <v>58</v>
      </c>
      <c r="D339" s="2" t="str">
        <f t="shared" si="5"/>
        <v>Aug-25KC Mataram AA Gde Ngurah</v>
      </c>
      <c r="E339" s="43">
        <v>0.84282245382900001</v>
      </c>
      <c r="F339" s="15"/>
    </row>
    <row r="340" spans="1:6" x14ac:dyDescent="0.3">
      <c r="A340" s="23">
        <v>16101</v>
      </c>
      <c r="B340" s="2" t="s">
        <v>6</v>
      </c>
      <c r="C340" s="29" t="s">
        <v>58</v>
      </c>
      <c r="D340" s="2" t="str">
        <f t="shared" si="5"/>
        <v>Aug-25KCP Mataram Cakranegara</v>
      </c>
      <c r="E340" s="43">
        <v>0.62272887232200003</v>
      </c>
      <c r="F340" s="15"/>
    </row>
    <row r="341" spans="1:6" x14ac:dyDescent="0.3">
      <c r="A341" s="23">
        <v>16102</v>
      </c>
      <c r="B341" s="2" t="s">
        <v>7</v>
      </c>
      <c r="C341" s="29" t="s">
        <v>58</v>
      </c>
      <c r="D341" s="2" t="str">
        <f t="shared" si="5"/>
        <v>Aug-25KCP Sumbawa Besar</v>
      </c>
      <c r="E341" s="43">
        <v>0.172769871331</v>
      </c>
      <c r="F341" s="15"/>
    </row>
    <row r="342" spans="1:6" x14ac:dyDescent="0.3">
      <c r="A342" s="23">
        <v>16109</v>
      </c>
      <c r="B342" s="2" t="s">
        <v>8</v>
      </c>
      <c r="C342" s="29" t="s">
        <v>58</v>
      </c>
      <c r="D342" s="2" t="str">
        <f t="shared" si="5"/>
        <v>Aug-25KCP Bertais</v>
      </c>
      <c r="E342" s="43">
        <v>0.21634356317499998</v>
      </c>
      <c r="F342" s="15"/>
    </row>
    <row r="343" spans="1:6" x14ac:dyDescent="0.3">
      <c r="A343" s="23">
        <v>16110</v>
      </c>
      <c r="B343" s="2" t="s">
        <v>9</v>
      </c>
      <c r="C343" s="29" t="s">
        <v>58</v>
      </c>
      <c r="D343" s="2" t="str">
        <f t="shared" si="5"/>
        <v>Aug-25KCP Praya</v>
      </c>
      <c r="E343" s="43">
        <v>0.33309470752199999</v>
      </c>
      <c r="F343" s="15"/>
    </row>
    <row r="344" spans="1:6" x14ac:dyDescent="0.3">
      <c r="A344" s="23">
        <v>16111</v>
      </c>
      <c r="B344" s="2" t="s">
        <v>10</v>
      </c>
      <c r="C344" s="29" t="s">
        <v>58</v>
      </c>
      <c r="D344" s="2" t="str">
        <f t="shared" si="5"/>
        <v>Aug-25KCP Selong</v>
      </c>
      <c r="E344" s="43">
        <v>0.14077379697000003</v>
      </c>
      <c r="F344" s="15"/>
    </row>
    <row r="345" spans="1:6" x14ac:dyDescent="0.3">
      <c r="A345" s="23">
        <v>16113</v>
      </c>
      <c r="B345" s="2" t="s">
        <v>11</v>
      </c>
      <c r="C345" s="29" t="s">
        <v>58</v>
      </c>
      <c r="D345" s="2" t="str">
        <f t="shared" si="5"/>
        <v>Aug-25KCP Bima</v>
      </c>
      <c r="E345" s="43">
        <v>0.17352901887700001</v>
      </c>
      <c r="F345" s="15"/>
    </row>
    <row r="346" spans="1:6" x14ac:dyDescent="0.3">
      <c r="A346" s="23">
        <v>16114</v>
      </c>
      <c r="B346" s="2" t="s">
        <v>12</v>
      </c>
      <c r="C346" s="29" t="s">
        <v>58</v>
      </c>
      <c r="D346" s="2" t="str">
        <f t="shared" si="5"/>
        <v>Aug-25KCP Sumbawa Batu Hijau</v>
      </c>
      <c r="E346" s="43">
        <v>4.8707019576079995</v>
      </c>
      <c r="F346" s="15"/>
    </row>
    <row r="347" spans="1:6" x14ac:dyDescent="0.3">
      <c r="A347" s="23">
        <v>16115</v>
      </c>
      <c r="B347" s="2" t="s">
        <v>13</v>
      </c>
      <c r="C347" s="29" t="s">
        <v>58</v>
      </c>
      <c r="D347" s="2" t="str">
        <f t="shared" si="5"/>
        <v>Aug-25KCP Mataram Ampenan</v>
      </c>
      <c r="E347" s="43">
        <v>0.13832289738499998</v>
      </c>
      <c r="F347" s="15"/>
    </row>
    <row r="348" spans="1:6" x14ac:dyDescent="0.3">
      <c r="A348" s="23">
        <v>16117</v>
      </c>
      <c r="B348" s="2" t="s">
        <v>14</v>
      </c>
      <c r="C348" s="29" t="s">
        <v>58</v>
      </c>
      <c r="D348" s="2" t="str">
        <f t="shared" si="5"/>
        <v>Aug-25KCP Mataram Sriwijaya</v>
      </c>
      <c r="E348" s="43">
        <v>0.10536257827500001</v>
      </c>
      <c r="F348" s="15"/>
    </row>
    <row r="349" spans="1:6" x14ac:dyDescent="0.3">
      <c r="A349" s="23">
        <v>16120</v>
      </c>
      <c r="B349" s="2" t="s">
        <v>15</v>
      </c>
      <c r="C349" s="29" t="s">
        <v>58</v>
      </c>
      <c r="D349" s="2" t="str">
        <f t="shared" si="5"/>
        <v>Aug-25KCP Lombok Senggigi</v>
      </c>
      <c r="E349" s="43">
        <v>0.15821385530400001</v>
      </c>
      <c r="F349" s="15"/>
    </row>
    <row r="350" spans="1:6" x14ac:dyDescent="0.3">
      <c r="A350" s="23">
        <v>16121</v>
      </c>
      <c r="B350" s="2" t="s">
        <v>16</v>
      </c>
      <c r="C350" s="29" t="s">
        <v>58</v>
      </c>
      <c r="D350" s="2" t="str">
        <f t="shared" si="5"/>
        <v>Aug-25KCP Gili Trawangan</v>
      </c>
      <c r="E350" s="43">
        <v>0.20600720395</v>
      </c>
      <c r="F350" s="15"/>
    </row>
    <row r="351" spans="1:6" x14ac:dyDescent="0.3">
      <c r="A351" s="23">
        <v>16122</v>
      </c>
      <c r="B351" s="2" t="s">
        <v>17</v>
      </c>
      <c r="C351" s="29" t="s">
        <v>58</v>
      </c>
      <c r="D351" s="2" t="str">
        <f t="shared" si="5"/>
        <v>Aug-25KCP Universitas Mataram</v>
      </c>
      <c r="E351" s="43">
        <v>5.6162944740000005E-2</v>
      </c>
      <c r="F351" s="15"/>
    </row>
    <row r="352" spans="1:6" x14ac:dyDescent="0.3">
      <c r="A352" s="23">
        <v>16123</v>
      </c>
      <c r="B352" s="2" t="s">
        <v>18</v>
      </c>
      <c r="C352" s="29" t="s">
        <v>58</v>
      </c>
      <c r="D352" s="2" t="str">
        <f t="shared" si="5"/>
        <v>Aug-25KCP Sumbawa Maluk</v>
      </c>
      <c r="E352" s="43">
        <v>1.2736695342000001E-2</v>
      </c>
      <c r="F352" s="15"/>
    </row>
    <row r="353" spans="1:6" x14ac:dyDescent="0.3">
      <c r="A353" s="23">
        <v>16158</v>
      </c>
      <c r="B353" s="2" t="s">
        <v>19</v>
      </c>
      <c r="C353" s="29" t="s">
        <v>58</v>
      </c>
      <c r="D353" s="2" t="str">
        <f t="shared" si="5"/>
        <v>Aug-25KCP Bima Raba</v>
      </c>
      <c r="E353" s="43">
        <v>1.9186450008000001E-2</v>
      </c>
      <c r="F353" s="15"/>
    </row>
    <row r="354" spans="1:6" x14ac:dyDescent="0.3">
      <c r="A354" s="23">
        <v>16159</v>
      </c>
      <c r="B354" s="2" t="s">
        <v>20</v>
      </c>
      <c r="C354" s="29" t="s">
        <v>58</v>
      </c>
      <c r="D354" s="2" t="str">
        <f t="shared" si="5"/>
        <v>Aug-25KCP Bima Sila</v>
      </c>
      <c r="E354" s="43">
        <v>3.2980691204999996E-2</v>
      </c>
      <c r="F354" s="15"/>
    </row>
    <row r="355" spans="1:6" x14ac:dyDescent="0.3">
      <c r="A355" s="23">
        <v>16161</v>
      </c>
      <c r="B355" s="2" t="s">
        <v>21</v>
      </c>
      <c r="C355" s="29" t="s">
        <v>58</v>
      </c>
      <c r="D355" s="2" t="str">
        <f t="shared" si="5"/>
        <v>Aug-25KCP Praya Penujak</v>
      </c>
      <c r="E355" s="43">
        <v>5.7718366726000003E-2</v>
      </c>
      <c r="F355" s="15"/>
    </row>
    <row r="356" spans="1:6" x14ac:dyDescent="0.3">
      <c r="A356" s="23">
        <v>16162</v>
      </c>
      <c r="B356" s="2" t="s">
        <v>22</v>
      </c>
      <c r="C356" s="29" t="s">
        <v>58</v>
      </c>
      <c r="D356" s="2" t="str">
        <f t="shared" si="5"/>
        <v>Aug-25KCP Lombok Keruak</v>
      </c>
      <c r="E356" s="43">
        <v>4.4413247093999998E-2</v>
      </c>
      <c r="F356" s="15"/>
    </row>
    <row r="357" spans="1:6" x14ac:dyDescent="0.3">
      <c r="A357" s="23">
        <v>16163</v>
      </c>
      <c r="B357" s="2" t="s">
        <v>23</v>
      </c>
      <c r="C357" s="29" t="s">
        <v>58</v>
      </c>
      <c r="D357" s="2" t="str">
        <f t="shared" si="5"/>
        <v>Aug-25KCP Sumbawa Alas</v>
      </c>
      <c r="E357" s="43">
        <v>2.8906612746E-2</v>
      </c>
      <c r="F357" s="15"/>
    </row>
    <row r="358" spans="1:6" x14ac:dyDescent="0.3">
      <c r="A358" s="23">
        <v>16164</v>
      </c>
      <c r="B358" s="2" t="s">
        <v>24</v>
      </c>
      <c r="C358" s="29" t="s">
        <v>58</v>
      </c>
      <c r="D358" s="2" t="str">
        <f t="shared" si="5"/>
        <v>Aug-25KCP Bima Sape</v>
      </c>
      <c r="E358" s="43">
        <v>3.3528922052999996E-2</v>
      </c>
      <c r="F358" s="15"/>
    </row>
    <row r="359" spans="1:6" x14ac:dyDescent="0.3">
      <c r="A359" s="23">
        <v>16171</v>
      </c>
      <c r="B359" s="2" t="s">
        <v>25</v>
      </c>
      <c r="C359" s="29" t="s">
        <v>58</v>
      </c>
      <c r="D359" s="2" t="str">
        <f t="shared" si="5"/>
        <v>Aug-25KCP Tente</v>
      </c>
      <c r="E359" s="43">
        <v>3.1989217265000001E-2</v>
      </c>
      <c r="F359" s="15"/>
    </row>
    <row r="360" spans="1:6" x14ac:dyDescent="0.3">
      <c r="A360" s="23">
        <v>16172</v>
      </c>
      <c r="B360" s="2" t="s">
        <v>26</v>
      </c>
      <c r="C360" s="29" t="s">
        <v>58</v>
      </c>
      <c r="D360" s="2" t="str">
        <f t="shared" si="5"/>
        <v>Aug-25KCP Dompu</v>
      </c>
      <c r="E360" s="43">
        <v>9.7677575591000002E-2</v>
      </c>
      <c r="F360" s="15"/>
    </row>
    <row r="361" spans="1:6" x14ac:dyDescent="0.3">
      <c r="A361" s="23">
        <v>16173</v>
      </c>
      <c r="B361" s="2" t="s">
        <v>27</v>
      </c>
      <c r="C361" s="29" t="s">
        <v>58</v>
      </c>
      <c r="D361" s="2" t="str">
        <f t="shared" si="5"/>
        <v>Aug-25KCP Lombok Gunung Sari</v>
      </c>
      <c r="E361" s="43">
        <v>5.5326343350000001E-2</v>
      </c>
      <c r="F361" s="15"/>
    </row>
    <row r="362" spans="1:6" x14ac:dyDescent="0.3">
      <c r="A362" s="23">
        <v>16175</v>
      </c>
      <c r="B362" s="2" t="s">
        <v>28</v>
      </c>
      <c r="C362" s="29" t="s">
        <v>58</v>
      </c>
      <c r="D362" s="2" t="str">
        <f t="shared" si="5"/>
        <v>Aug-25KCP Lombok Gerung</v>
      </c>
      <c r="E362" s="43">
        <v>7.6993847763000001E-2</v>
      </c>
      <c r="F362" s="15"/>
    </row>
    <row r="363" spans="1:6" x14ac:dyDescent="0.3">
      <c r="A363" s="23">
        <v>16176</v>
      </c>
      <c r="B363" s="2" t="s">
        <v>29</v>
      </c>
      <c r="C363" s="29" t="s">
        <v>58</v>
      </c>
      <c r="D363" s="2" t="str">
        <f t="shared" si="5"/>
        <v>Aug-25KCP Lombok Narmada</v>
      </c>
      <c r="E363" s="43">
        <v>5.9094964313999999E-2</v>
      </c>
      <c r="F363" s="15"/>
    </row>
    <row r="364" spans="1:6" x14ac:dyDescent="0.3">
      <c r="A364" s="23">
        <v>16177</v>
      </c>
      <c r="B364" s="2" t="s">
        <v>30</v>
      </c>
      <c r="C364" s="29" t="s">
        <v>58</v>
      </c>
      <c r="D364" s="2" t="str">
        <f t="shared" si="5"/>
        <v>Aug-25KCP Lombok Pemenang</v>
      </c>
      <c r="E364" s="43">
        <v>0.15993345168000001</v>
      </c>
      <c r="F364" s="15"/>
    </row>
    <row r="365" spans="1:6" x14ac:dyDescent="0.3">
      <c r="A365" s="23">
        <v>16178</v>
      </c>
      <c r="B365" s="2" t="s">
        <v>31</v>
      </c>
      <c r="C365" s="29" t="s">
        <v>58</v>
      </c>
      <c r="D365" s="2" t="str">
        <f t="shared" si="5"/>
        <v>Aug-25KCP Lombok Kopang</v>
      </c>
      <c r="E365" s="43">
        <v>8.8035920416000002E-2</v>
      </c>
      <c r="F365" s="15"/>
    </row>
    <row r="366" spans="1:6" x14ac:dyDescent="0.3">
      <c r="A366" s="23">
        <v>16179</v>
      </c>
      <c r="B366" s="2" t="s">
        <v>32</v>
      </c>
      <c r="C366" s="29" t="s">
        <v>58</v>
      </c>
      <c r="D366" s="2" t="str">
        <f t="shared" si="5"/>
        <v>Aug-25KCP Aikmel</v>
      </c>
      <c r="E366" s="43">
        <v>5.9860988342000002E-2</v>
      </c>
      <c r="F366" s="15"/>
    </row>
    <row r="367" spans="1:6" x14ac:dyDescent="0.3">
      <c r="A367" s="23">
        <v>16180</v>
      </c>
      <c r="B367" s="2" t="s">
        <v>33</v>
      </c>
      <c r="C367" s="29" t="s">
        <v>58</v>
      </c>
      <c r="D367" s="2" t="str">
        <f t="shared" si="5"/>
        <v>Aug-25KCP Mataram Tanjung</v>
      </c>
      <c r="E367" s="43">
        <v>6.1977877131000003E-2</v>
      </c>
      <c r="F367" s="15"/>
    </row>
    <row r="368" spans="1:6" x14ac:dyDescent="0.3">
      <c r="A368" s="23">
        <v>16181</v>
      </c>
      <c r="B368" s="2" t="s">
        <v>34</v>
      </c>
      <c r="C368" s="29" t="s">
        <v>58</v>
      </c>
      <c r="D368" s="2" t="str">
        <f t="shared" si="5"/>
        <v>Aug-25KCP Lombok Kediri</v>
      </c>
      <c r="E368" s="43">
        <v>6.1136082046000004E-2</v>
      </c>
      <c r="F368" s="15"/>
    </row>
    <row r="369" spans="1:6" x14ac:dyDescent="0.3">
      <c r="A369" s="23">
        <v>16182</v>
      </c>
      <c r="B369" s="2" t="s">
        <v>35</v>
      </c>
      <c r="C369" s="29" t="s">
        <v>58</v>
      </c>
      <c r="D369" s="2" t="str">
        <f t="shared" si="5"/>
        <v>Aug-25KCP Mataram Masbagik</v>
      </c>
      <c r="E369" s="43">
        <v>3.0952974580000001E-2</v>
      </c>
      <c r="F369" s="15"/>
    </row>
    <row r="370" spans="1:6" x14ac:dyDescent="0.3">
      <c r="A370" s="23">
        <v>16183</v>
      </c>
      <c r="B370" s="2" t="s">
        <v>36</v>
      </c>
      <c r="C370" s="29" t="s">
        <v>58</v>
      </c>
      <c r="D370" s="2" t="str">
        <f t="shared" si="5"/>
        <v>Aug-25KCP Lombok Sakra</v>
      </c>
      <c r="E370" s="43">
        <v>4.4755238262000001E-2</v>
      </c>
      <c r="F370" s="15"/>
    </row>
    <row r="371" spans="1:6" x14ac:dyDescent="0.3">
      <c r="A371" s="23">
        <v>16184</v>
      </c>
      <c r="B371" s="2" t="s">
        <v>37</v>
      </c>
      <c r="C371" s="29" t="s">
        <v>58</v>
      </c>
      <c r="D371" s="2" t="str">
        <f t="shared" si="5"/>
        <v>Aug-25KCP Lombok Terara</v>
      </c>
      <c r="E371" s="43">
        <v>4.7205618878000004E-2</v>
      </c>
      <c r="F371" s="15"/>
    </row>
    <row r="372" spans="1:6" x14ac:dyDescent="0.3">
      <c r="A372" s="23">
        <v>16185</v>
      </c>
      <c r="B372" s="2" t="s">
        <v>38</v>
      </c>
      <c r="C372" s="29" t="s">
        <v>58</v>
      </c>
      <c r="D372" s="2" t="str">
        <f t="shared" si="5"/>
        <v>Aug-25KCP Rembiga</v>
      </c>
      <c r="E372" s="43">
        <v>6.7864144883999999E-2</v>
      </c>
      <c r="F372" s="15"/>
    </row>
    <row r="373" spans="1:6" x14ac:dyDescent="0.3">
      <c r="A373" s="23">
        <v>16186</v>
      </c>
      <c r="B373" s="2" t="s">
        <v>39</v>
      </c>
      <c r="C373" s="29" t="s">
        <v>58</v>
      </c>
      <c r="D373" s="2" t="str">
        <f t="shared" si="5"/>
        <v>Aug-25KCP Renteng Praya</v>
      </c>
      <c r="E373" s="43">
        <v>8.2997248676999993E-2</v>
      </c>
      <c r="F373" s="15"/>
    </row>
    <row r="374" spans="1:6" x14ac:dyDescent="0.3">
      <c r="A374" s="23">
        <v>16191</v>
      </c>
      <c r="B374" s="2" t="s">
        <v>40</v>
      </c>
      <c r="C374" s="29" t="s">
        <v>58</v>
      </c>
      <c r="D374" s="2" t="str">
        <f t="shared" si="5"/>
        <v>Aug-25KCP Pringgabaya</v>
      </c>
      <c r="E374" s="43">
        <v>5.3395910073E-2</v>
      </c>
      <c r="F374" s="15"/>
    </row>
    <row r="375" spans="1:6" x14ac:dyDescent="0.3">
      <c r="A375" s="23">
        <v>16192</v>
      </c>
      <c r="B375" s="2" t="s">
        <v>41</v>
      </c>
      <c r="C375" s="29" t="s">
        <v>58</v>
      </c>
      <c r="D375" s="2" t="str">
        <f t="shared" si="5"/>
        <v>Aug-25KCP Taliwang</v>
      </c>
      <c r="E375" s="43">
        <v>0.103186961662</v>
      </c>
      <c r="F375" s="15"/>
    </row>
    <row r="376" spans="1:6" x14ac:dyDescent="0.3">
      <c r="A376" s="23">
        <v>16194</v>
      </c>
      <c r="B376" s="2" t="s">
        <v>42</v>
      </c>
      <c r="C376" s="29" t="s">
        <v>58</v>
      </c>
      <c r="D376" s="2" t="str">
        <f t="shared" si="5"/>
        <v>Aug-25KCP Lombok Sikur</v>
      </c>
      <c r="E376" s="43">
        <v>4.8294803386999999E-2</v>
      </c>
      <c r="F376" s="15"/>
    </row>
    <row r="377" spans="1:6" x14ac:dyDescent="0.3">
      <c r="A377" s="23">
        <v>16196</v>
      </c>
      <c r="B377" s="2" t="s">
        <v>43</v>
      </c>
      <c r="C377" s="29" t="s">
        <v>58</v>
      </c>
      <c r="D377" s="2" t="str">
        <f t="shared" si="5"/>
        <v>Aug-25KCP Labuhan Lombok</v>
      </c>
      <c r="E377" s="43">
        <v>4.4687091365999999E-2</v>
      </c>
      <c r="F377" s="15"/>
    </row>
    <row r="378" spans="1:6" x14ac:dyDescent="0.3">
      <c r="A378" s="23">
        <v>16198</v>
      </c>
      <c r="B378" s="2" t="s">
        <v>44</v>
      </c>
      <c r="C378" s="29" t="s">
        <v>58</v>
      </c>
      <c r="D378" s="2" t="str">
        <f t="shared" si="5"/>
        <v>Aug-25KCP Mataram Airlangga</v>
      </c>
      <c r="E378" s="43">
        <v>6.9922236568999999E-2</v>
      </c>
      <c r="F378" s="15"/>
    </row>
    <row r="379" spans="1:6" x14ac:dyDescent="0.3">
      <c r="A379" s="23">
        <v>16199</v>
      </c>
      <c r="B379" s="2" t="s">
        <v>45</v>
      </c>
      <c r="C379" s="29" t="s">
        <v>58</v>
      </c>
      <c r="D379" s="2" t="str">
        <f t="shared" si="5"/>
        <v>Aug-25KCP Mataram Pagutan</v>
      </c>
      <c r="E379" s="43">
        <v>8.1595326082E-2</v>
      </c>
      <c r="F379" s="15"/>
    </row>
    <row r="380" spans="1:6" x14ac:dyDescent="0.3">
      <c r="A380" s="23">
        <v>161</v>
      </c>
      <c r="B380" s="2" t="s">
        <v>49</v>
      </c>
      <c r="C380" s="29" t="s">
        <v>58</v>
      </c>
      <c r="D380" s="2" t="str">
        <f t="shared" si="5"/>
        <v>Aug-25Area Mataram</v>
      </c>
      <c r="E380" s="43">
        <v>9.6931885287800004</v>
      </c>
      <c r="F380" s="15"/>
    </row>
    <row r="381" spans="1:6" x14ac:dyDescent="0.3">
      <c r="A381" s="23">
        <v>16100</v>
      </c>
      <c r="B381" s="2" t="s">
        <v>5</v>
      </c>
      <c r="C381" s="29" t="s">
        <v>69</v>
      </c>
      <c r="D381" s="2" t="str">
        <f t="shared" si="5"/>
        <v>Sep-25KC Mataram AA Gde Ngurah</v>
      </c>
      <c r="E381" s="43">
        <v>0.83965728358099989</v>
      </c>
      <c r="F381" s="15"/>
    </row>
    <row r="382" spans="1:6" x14ac:dyDescent="0.3">
      <c r="A382" s="23">
        <v>16101</v>
      </c>
      <c r="B382" s="2" t="s">
        <v>6</v>
      </c>
      <c r="C382" s="29" t="s">
        <v>69</v>
      </c>
      <c r="D382" s="2" t="str">
        <f t="shared" si="5"/>
        <v>Sep-25KCP Mataram Cakranegara</v>
      </c>
      <c r="E382" s="43">
        <v>0.61363490948700006</v>
      </c>
      <c r="F382" s="15"/>
    </row>
    <row r="383" spans="1:6" x14ac:dyDescent="0.3">
      <c r="A383" s="23">
        <v>16102</v>
      </c>
      <c r="B383" s="2" t="s">
        <v>7</v>
      </c>
      <c r="C383" s="29" t="s">
        <v>69</v>
      </c>
      <c r="D383" s="2" t="str">
        <f t="shared" si="5"/>
        <v>Sep-25KCP Sumbawa Besar</v>
      </c>
      <c r="E383" s="43">
        <v>0.17242143463999998</v>
      </c>
      <c r="F383" s="15"/>
    </row>
    <row r="384" spans="1:6" x14ac:dyDescent="0.3">
      <c r="A384" s="23">
        <v>16109</v>
      </c>
      <c r="B384" s="2" t="s">
        <v>8</v>
      </c>
      <c r="C384" s="29" t="s">
        <v>69</v>
      </c>
      <c r="D384" s="2" t="str">
        <f t="shared" si="5"/>
        <v>Sep-25KCP Bertais</v>
      </c>
      <c r="E384" s="43">
        <v>0.23039297224800001</v>
      </c>
      <c r="F384" s="15"/>
    </row>
    <row r="385" spans="1:6" x14ac:dyDescent="0.3">
      <c r="A385" s="23">
        <v>16110</v>
      </c>
      <c r="B385" s="2" t="s">
        <v>9</v>
      </c>
      <c r="C385" s="29" t="s">
        <v>69</v>
      </c>
      <c r="D385" s="2" t="str">
        <f t="shared" si="5"/>
        <v>Sep-25KCP Praya</v>
      </c>
      <c r="E385" s="43">
        <v>0.336506750721</v>
      </c>
      <c r="F385" s="15"/>
    </row>
    <row r="386" spans="1:6" x14ac:dyDescent="0.3">
      <c r="A386" s="23">
        <v>16111</v>
      </c>
      <c r="B386" s="2" t="s">
        <v>10</v>
      </c>
      <c r="C386" s="29" t="s">
        <v>69</v>
      </c>
      <c r="D386" s="2" t="str">
        <f t="shared" si="5"/>
        <v>Sep-25KCP Selong</v>
      </c>
      <c r="E386" s="43">
        <v>0.14651858531299999</v>
      </c>
      <c r="F386" s="15"/>
    </row>
    <row r="387" spans="1:6" x14ac:dyDescent="0.3">
      <c r="A387" s="23">
        <v>16113</v>
      </c>
      <c r="B387" s="2" t="s">
        <v>11</v>
      </c>
      <c r="C387" s="29" t="s">
        <v>69</v>
      </c>
      <c r="D387" s="2" t="str">
        <f t="shared" ref="D387:D450" si="6">C387&amp;B387</f>
        <v>Sep-25KCP Bima</v>
      </c>
      <c r="E387" s="43">
        <v>0.17731805348500002</v>
      </c>
      <c r="F387" s="15"/>
    </row>
    <row r="388" spans="1:6" x14ac:dyDescent="0.3">
      <c r="A388" s="23">
        <v>16114</v>
      </c>
      <c r="B388" s="2" t="s">
        <v>12</v>
      </c>
      <c r="C388" s="29" t="s">
        <v>69</v>
      </c>
      <c r="D388" s="2" t="str">
        <f t="shared" si="6"/>
        <v>Sep-25KCP Sumbawa Batu Hijau</v>
      </c>
      <c r="E388" s="43">
        <v>3.3190557972639998</v>
      </c>
      <c r="F388" s="15"/>
    </row>
    <row r="389" spans="1:6" x14ac:dyDescent="0.3">
      <c r="A389" s="23">
        <v>16115</v>
      </c>
      <c r="B389" s="2" t="s">
        <v>13</v>
      </c>
      <c r="C389" s="29" t="s">
        <v>69</v>
      </c>
      <c r="D389" s="2" t="str">
        <f t="shared" si="6"/>
        <v>Sep-25KCP Mataram Ampenan</v>
      </c>
      <c r="E389" s="43">
        <v>0.14207965883400001</v>
      </c>
      <c r="F389" s="15"/>
    </row>
    <row r="390" spans="1:6" x14ac:dyDescent="0.3">
      <c r="A390" s="23">
        <v>16117</v>
      </c>
      <c r="B390" s="2" t="s">
        <v>14</v>
      </c>
      <c r="C390" s="29" t="s">
        <v>69</v>
      </c>
      <c r="D390" s="2" t="str">
        <f t="shared" si="6"/>
        <v>Sep-25KCP Mataram Sriwijaya</v>
      </c>
      <c r="E390" s="43">
        <v>0.108762364298</v>
      </c>
      <c r="F390" s="15"/>
    </row>
    <row r="391" spans="1:6" x14ac:dyDescent="0.3">
      <c r="A391" s="23">
        <v>16120</v>
      </c>
      <c r="B391" s="2" t="s">
        <v>15</v>
      </c>
      <c r="C391" s="29" t="s">
        <v>69</v>
      </c>
      <c r="D391" s="2" t="str">
        <f t="shared" si="6"/>
        <v>Sep-25KCP Lombok Senggigi</v>
      </c>
      <c r="E391" s="43">
        <v>0.15966554623499998</v>
      </c>
      <c r="F391" s="15"/>
    </row>
    <row r="392" spans="1:6" x14ac:dyDescent="0.3">
      <c r="A392" s="23">
        <v>16121</v>
      </c>
      <c r="B392" s="2" t="s">
        <v>16</v>
      </c>
      <c r="C392" s="29" t="s">
        <v>69</v>
      </c>
      <c r="D392" s="2" t="str">
        <f t="shared" si="6"/>
        <v>Sep-25KCP Gili Trawangan</v>
      </c>
      <c r="E392" s="43">
        <v>0.21343461362399999</v>
      </c>
      <c r="F392" s="15"/>
    </row>
    <row r="393" spans="1:6" x14ac:dyDescent="0.3">
      <c r="A393" s="23">
        <v>16122</v>
      </c>
      <c r="B393" s="2" t="s">
        <v>17</v>
      </c>
      <c r="C393" s="29" t="s">
        <v>69</v>
      </c>
      <c r="D393" s="2" t="str">
        <f t="shared" si="6"/>
        <v>Sep-25KCP Universitas Mataram</v>
      </c>
      <c r="E393" s="43">
        <v>5.4202333674000007E-2</v>
      </c>
      <c r="F393" s="15"/>
    </row>
    <row r="394" spans="1:6" x14ac:dyDescent="0.3">
      <c r="A394" s="23">
        <v>16123</v>
      </c>
      <c r="B394" s="2" t="s">
        <v>18</v>
      </c>
      <c r="C394" s="29" t="s">
        <v>69</v>
      </c>
      <c r="D394" s="2" t="str">
        <f t="shared" si="6"/>
        <v>Sep-25KCP Sumbawa Maluk</v>
      </c>
      <c r="E394" s="43">
        <v>1.3624606750999999E-2</v>
      </c>
      <c r="F394" s="15"/>
    </row>
    <row r="395" spans="1:6" x14ac:dyDescent="0.3">
      <c r="A395" s="23">
        <v>16158</v>
      </c>
      <c r="B395" s="2" t="s">
        <v>19</v>
      </c>
      <c r="C395" s="29" t="s">
        <v>69</v>
      </c>
      <c r="D395" s="2" t="str">
        <f t="shared" si="6"/>
        <v>Sep-25KCP Bima Raba</v>
      </c>
      <c r="E395" s="43">
        <v>2.0270628566000003E-2</v>
      </c>
      <c r="F395" s="15"/>
    </row>
    <row r="396" spans="1:6" x14ac:dyDescent="0.3">
      <c r="A396" s="23">
        <v>16159</v>
      </c>
      <c r="B396" s="2" t="s">
        <v>20</v>
      </c>
      <c r="C396" s="29" t="s">
        <v>69</v>
      </c>
      <c r="D396" s="2" t="str">
        <f t="shared" si="6"/>
        <v>Sep-25KCP Bima Sila</v>
      </c>
      <c r="E396" s="43">
        <v>3.3707848862999996E-2</v>
      </c>
      <c r="F396" s="15"/>
    </row>
    <row r="397" spans="1:6" x14ac:dyDescent="0.3">
      <c r="A397" s="23">
        <v>16161</v>
      </c>
      <c r="B397" s="2" t="s">
        <v>21</v>
      </c>
      <c r="C397" s="29" t="s">
        <v>69</v>
      </c>
      <c r="D397" s="2" t="str">
        <f t="shared" si="6"/>
        <v>Sep-25KCP Praya Penujak</v>
      </c>
      <c r="E397" s="43">
        <v>6.3747056499999996E-2</v>
      </c>
      <c r="F397" s="15"/>
    </row>
    <row r="398" spans="1:6" x14ac:dyDescent="0.3">
      <c r="A398" s="23">
        <v>16162</v>
      </c>
      <c r="B398" s="2" t="s">
        <v>22</v>
      </c>
      <c r="C398" s="29" t="s">
        <v>69</v>
      </c>
      <c r="D398" s="2" t="str">
        <f t="shared" si="6"/>
        <v>Sep-25KCP Lombok Keruak</v>
      </c>
      <c r="E398" s="43">
        <v>4.7968946195999999E-2</v>
      </c>
      <c r="F398" s="15"/>
    </row>
    <row r="399" spans="1:6" x14ac:dyDescent="0.3">
      <c r="A399" s="23">
        <v>16163</v>
      </c>
      <c r="B399" s="2" t="s">
        <v>23</v>
      </c>
      <c r="C399" s="29" t="s">
        <v>69</v>
      </c>
      <c r="D399" s="2" t="str">
        <f t="shared" si="6"/>
        <v>Sep-25KCP Sumbawa Alas</v>
      </c>
      <c r="E399" s="43">
        <v>2.9850564548000003E-2</v>
      </c>
      <c r="F399" s="15"/>
    </row>
    <row r="400" spans="1:6" x14ac:dyDescent="0.3">
      <c r="A400" s="23">
        <v>16164</v>
      </c>
      <c r="B400" s="2" t="s">
        <v>24</v>
      </c>
      <c r="C400" s="29" t="s">
        <v>69</v>
      </c>
      <c r="D400" s="2" t="str">
        <f t="shared" si="6"/>
        <v>Sep-25KCP Bima Sape</v>
      </c>
      <c r="E400" s="43">
        <v>3.5353184284E-2</v>
      </c>
      <c r="F400" s="15"/>
    </row>
    <row r="401" spans="1:6" x14ac:dyDescent="0.3">
      <c r="A401" s="23">
        <v>16171</v>
      </c>
      <c r="B401" s="2" t="s">
        <v>25</v>
      </c>
      <c r="C401" s="29" t="s">
        <v>69</v>
      </c>
      <c r="D401" s="2" t="str">
        <f t="shared" si="6"/>
        <v>Sep-25KCP Tente</v>
      </c>
      <c r="E401" s="43">
        <v>3.3477740199000003E-2</v>
      </c>
      <c r="F401" s="15"/>
    </row>
    <row r="402" spans="1:6" x14ac:dyDescent="0.3">
      <c r="A402" s="23">
        <v>16172</v>
      </c>
      <c r="B402" s="2" t="s">
        <v>26</v>
      </c>
      <c r="C402" s="29" t="s">
        <v>69</v>
      </c>
      <c r="D402" s="2" t="str">
        <f t="shared" si="6"/>
        <v>Sep-25KCP Dompu</v>
      </c>
      <c r="E402" s="43">
        <v>0.11010571196299999</v>
      </c>
      <c r="F402" s="15"/>
    </row>
    <row r="403" spans="1:6" x14ac:dyDescent="0.3">
      <c r="A403" s="23">
        <v>16173</v>
      </c>
      <c r="B403" s="2" t="s">
        <v>27</v>
      </c>
      <c r="C403" s="29" t="s">
        <v>69</v>
      </c>
      <c r="D403" s="2" t="str">
        <f t="shared" si="6"/>
        <v>Sep-25KCP Lombok Gunung Sari</v>
      </c>
      <c r="E403" s="43">
        <v>5.6164388097999993E-2</v>
      </c>
      <c r="F403" s="15"/>
    </row>
    <row r="404" spans="1:6" x14ac:dyDescent="0.3">
      <c r="A404" s="23">
        <v>16175</v>
      </c>
      <c r="B404" s="2" t="s">
        <v>28</v>
      </c>
      <c r="C404" s="29" t="s">
        <v>69</v>
      </c>
      <c r="D404" s="2" t="str">
        <f t="shared" si="6"/>
        <v>Sep-25KCP Lombok Gerung</v>
      </c>
      <c r="E404" s="43">
        <v>7.9934291209999994E-2</v>
      </c>
      <c r="F404" s="15"/>
    </row>
    <row r="405" spans="1:6" x14ac:dyDescent="0.3">
      <c r="A405" s="23">
        <v>16176</v>
      </c>
      <c r="B405" s="2" t="s">
        <v>29</v>
      </c>
      <c r="C405" s="29" t="s">
        <v>69</v>
      </c>
      <c r="D405" s="2" t="str">
        <f t="shared" si="6"/>
        <v>Sep-25KCP Lombok Narmada</v>
      </c>
      <c r="E405" s="43">
        <v>6.0929011699000002E-2</v>
      </c>
      <c r="F405" s="15"/>
    </row>
    <row r="406" spans="1:6" x14ac:dyDescent="0.3">
      <c r="A406" s="23">
        <v>16177</v>
      </c>
      <c r="B406" s="2" t="s">
        <v>30</v>
      </c>
      <c r="C406" s="29" t="s">
        <v>69</v>
      </c>
      <c r="D406" s="2" t="str">
        <f t="shared" si="6"/>
        <v>Sep-25KCP Lombok Pemenang</v>
      </c>
      <c r="E406" s="43">
        <v>0.16680773986700004</v>
      </c>
      <c r="F406" s="15"/>
    </row>
    <row r="407" spans="1:6" x14ac:dyDescent="0.3">
      <c r="A407" s="23">
        <v>16178</v>
      </c>
      <c r="B407" s="2" t="s">
        <v>31</v>
      </c>
      <c r="C407" s="29" t="s">
        <v>69</v>
      </c>
      <c r="D407" s="2" t="str">
        <f t="shared" si="6"/>
        <v>Sep-25KCP Lombok Kopang</v>
      </c>
      <c r="E407" s="43">
        <v>9.1761789859999998E-2</v>
      </c>
      <c r="F407" s="15"/>
    </row>
    <row r="408" spans="1:6" x14ac:dyDescent="0.3">
      <c r="A408" s="23">
        <v>16179</v>
      </c>
      <c r="B408" s="2" t="s">
        <v>32</v>
      </c>
      <c r="C408" s="29" t="s">
        <v>69</v>
      </c>
      <c r="D408" s="2" t="str">
        <f t="shared" si="6"/>
        <v>Sep-25KCP Aikmel</v>
      </c>
      <c r="E408" s="43">
        <v>6.4040727867999997E-2</v>
      </c>
      <c r="F408" s="15"/>
    </row>
    <row r="409" spans="1:6" x14ac:dyDescent="0.3">
      <c r="A409" s="23">
        <v>16180</v>
      </c>
      <c r="B409" s="2" t="s">
        <v>33</v>
      </c>
      <c r="C409" s="29" t="s">
        <v>69</v>
      </c>
      <c r="D409" s="2" t="str">
        <f t="shared" si="6"/>
        <v>Sep-25KCP Mataram Tanjung</v>
      </c>
      <c r="E409" s="43">
        <v>6.3056880571000007E-2</v>
      </c>
      <c r="F409" s="15"/>
    </row>
    <row r="410" spans="1:6" x14ac:dyDescent="0.3">
      <c r="A410" s="23">
        <v>16181</v>
      </c>
      <c r="B410" s="2" t="s">
        <v>34</v>
      </c>
      <c r="C410" s="29" t="s">
        <v>69</v>
      </c>
      <c r="D410" s="2" t="str">
        <f t="shared" si="6"/>
        <v>Sep-25KCP Lombok Kediri</v>
      </c>
      <c r="E410" s="43">
        <v>6.2736874258000008E-2</v>
      </c>
      <c r="F410" s="15"/>
    </row>
    <row r="411" spans="1:6" x14ac:dyDescent="0.3">
      <c r="A411" s="23">
        <v>16182</v>
      </c>
      <c r="B411" s="2" t="s">
        <v>35</v>
      </c>
      <c r="C411" s="29" t="s">
        <v>69</v>
      </c>
      <c r="D411" s="2" t="str">
        <f t="shared" si="6"/>
        <v>Sep-25KCP Mataram Masbagik</v>
      </c>
      <c r="E411" s="43">
        <v>3.2216675766999998E-2</v>
      </c>
      <c r="F411" s="15"/>
    </row>
    <row r="412" spans="1:6" x14ac:dyDescent="0.3">
      <c r="A412" s="23">
        <v>16183</v>
      </c>
      <c r="B412" s="2" t="s">
        <v>36</v>
      </c>
      <c r="C412" s="29" t="s">
        <v>69</v>
      </c>
      <c r="D412" s="2" t="str">
        <f t="shared" si="6"/>
        <v>Sep-25KCP Lombok Sakra</v>
      </c>
      <c r="E412" s="43">
        <v>4.5688783592000008E-2</v>
      </c>
      <c r="F412" s="15"/>
    </row>
    <row r="413" spans="1:6" x14ac:dyDescent="0.3">
      <c r="A413" s="23">
        <v>16184</v>
      </c>
      <c r="B413" s="2" t="s">
        <v>37</v>
      </c>
      <c r="C413" s="29" t="s">
        <v>69</v>
      </c>
      <c r="D413" s="2" t="str">
        <f t="shared" si="6"/>
        <v>Sep-25KCP Lombok Terara</v>
      </c>
      <c r="E413" s="43">
        <v>4.9478703514000001E-2</v>
      </c>
      <c r="F413" s="15"/>
    </row>
    <row r="414" spans="1:6" x14ac:dyDescent="0.3">
      <c r="A414" s="23">
        <v>16185</v>
      </c>
      <c r="B414" s="2" t="s">
        <v>38</v>
      </c>
      <c r="C414" s="29" t="s">
        <v>69</v>
      </c>
      <c r="D414" s="2" t="str">
        <f t="shared" si="6"/>
        <v>Sep-25KCP Rembiga</v>
      </c>
      <c r="E414" s="43">
        <v>7.1990189570999993E-2</v>
      </c>
      <c r="F414" s="15"/>
    </row>
    <row r="415" spans="1:6" x14ac:dyDescent="0.3">
      <c r="A415" s="23">
        <v>16186</v>
      </c>
      <c r="B415" s="2" t="s">
        <v>39</v>
      </c>
      <c r="C415" s="29" t="s">
        <v>69</v>
      </c>
      <c r="D415" s="2" t="str">
        <f t="shared" si="6"/>
        <v>Sep-25KCP Renteng Praya</v>
      </c>
      <c r="E415" s="43">
        <v>9.3940192238E-2</v>
      </c>
      <c r="F415" s="15"/>
    </row>
    <row r="416" spans="1:6" x14ac:dyDescent="0.3">
      <c r="A416" s="23">
        <v>16191</v>
      </c>
      <c r="B416" s="2" t="s">
        <v>40</v>
      </c>
      <c r="C416" s="29" t="s">
        <v>69</v>
      </c>
      <c r="D416" s="2" t="str">
        <f t="shared" si="6"/>
        <v>Sep-25KCP Pringgabaya</v>
      </c>
      <c r="E416" s="43">
        <v>5.5298249636000003E-2</v>
      </c>
      <c r="F416" s="15"/>
    </row>
    <row r="417" spans="1:6" x14ac:dyDescent="0.3">
      <c r="A417" s="23">
        <v>16192</v>
      </c>
      <c r="B417" s="2" t="s">
        <v>41</v>
      </c>
      <c r="C417" s="29" t="s">
        <v>69</v>
      </c>
      <c r="D417" s="2" t="str">
        <f t="shared" si="6"/>
        <v>Sep-25KCP Taliwang</v>
      </c>
      <c r="E417" s="43">
        <v>0.115116388279</v>
      </c>
      <c r="F417" s="15"/>
    </row>
    <row r="418" spans="1:6" x14ac:dyDescent="0.3">
      <c r="A418" s="23">
        <v>16194</v>
      </c>
      <c r="B418" s="2" t="s">
        <v>42</v>
      </c>
      <c r="C418" s="29" t="s">
        <v>69</v>
      </c>
      <c r="D418" s="2" t="str">
        <f t="shared" si="6"/>
        <v>Sep-25KCP Lombok Sikur</v>
      </c>
      <c r="E418" s="43">
        <v>6.301434384900001E-2</v>
      </c>
      <c r="F418" s="15"/>
    </row>
    <row r="419" spans="1:6" x14ac:dyDescent="0.3">
      <c r="A419" s="23">
        <v>16196</v>
      </c>
      <c r="B419" s="2" t="s">
        <v>43</v>
      </c>
      <c r="C419" s="29" t="s">
        <v>69</v>
      </c>
      <c r="D419" s="2" t="str">
        <f t="shared" si="6"/>
        <v>Sep-25KCP Labuhan Lombok</v>
      </c>
      <c r="E419" s="43">
        <v>4.5810949088E-2</v>
      </c>
      <c r="F419" s="15"/>
    </row>
    <row r="420" spans="1:6" x14ac:dyDescent="0.3">
      <c r="A420" s="23">
        <v>16198</v>
      </c>
      <c r="B420" s="2" t="s">
        <v>44</v>
      </c>
      <c r="C420" s="29" t="s">
        <v>69</v>
      </c>
      <c r="D420" s="2" t="str">
        <f t="shared" si="6"/>
        <v>Sep-25KCP Mataram Airlangga</v>
      </c>
      <c r="E420" s="43">
        <v>7.1115239304999994E-2</v>
      </c>
      <c r="F420" s="15"/>
    </row>
    <row r="421" spans="1:6" x14ac:dyDescent="0.3">
      <c r="A421" s="23">
        <v>16199</v>
      </c>
      <c r="B421" s="2" t="s">
        <v>45</v>
      </c>
      <c r="C421" s="29" t="s">
        <v>69</v>
      </c>
      <c r="D421" s="2" t="str">
        <f t="shared" si="6"/>
        <v>Sep-25KCP Mataram Pagutan</v>
      </c>
      <c r="E421" s="43">
        <v>8.2499504094999995E-2</v>
      </c>
      <c r="F421" s="15"/>
    </row>
    <row r="422" spans="1:6" x14ac:dyDescent="0.3">
      <c r="A422" s="23">
        <v>161</v>
      </c>
      <c r="B422" s="2" t="s">
        <v>49</v>
      </c>
      <c r="C422" s="29" t="s">
        <v>69</v>
      </c>
      <c r="D422" s="2" t="str">
        <f t="shared" si="6"/>
        <v>Sep-25Area Mataram</v>
      </c>
      <c r="E422" s="43">
        <v>8.2733575136389987</v>
      </c>
      <c r="F422" s="15"/>
    </row>
    <row r="423" spans="1:6" x14ac:dyDescent="0.3">
      <c r="A423" s="23">
        <v>16100</v>
      </c>
      <c r="B423" s="2" t="s">
        <v>5</v>
      </c>
      <c r="C423" s="30" t="s">
        <v>68</v>
      </c>
      <c r="D423" s="2" t="str">
        <f t="shared" si="6"/>
        <v>Okt-25KC Mataram AA Gde Ngurah</v>
      </c>
      <c r="E423" s="43">
        <v>0.84825010256681255</v>
      </c>
      <c r="F423" s="15"/>
    </row>
    <row r="424" spans="1:6" x14ac:dyDescent="0.3">
      <c r="A424" s="23">
        <v>16101</v>
      </c>
      <c r="B424" s="2" t="s">
        <v>6</v>
      </c>
      <c r="C424" s="30" t="s">
        <v>68</v>
      </c>
      <c r="D424" s="2" t="str">
        <f t="shared" si="6"/>
        <v>Okt-25KCP Mataram Cakranegara</v>
      </c>
      <c r="E424" s="43">
        <v>0.65639823230860095</v>
      </c>
      <c r="F424" s="15"/>
    </row>
    <row r="425" spans="1:6" x14ac:dyDescent="0.3">
      <c r="A425" s="23">
        <v>16102</v>
      </c>
      <c r="B425" s="2" t="s">
        <v>7</v>
      </c>
      <c r="C425" s="30" t="s">
        <v>68</v>
      </c>
      <c r="D425" s="2" t="str">
        <f t="shared" si="6"/>
        <v>Okt-25KCP Sumbawa Besar</v>
      </c>
      <c r="E425" s="43">
        <v>0.16868217457480147</v>
      </c>
      <c r="F425" s="15"/>
    </row>
    <row r="426" spans="1:6" x14ac:dyDescent="0.3">
      <c r="A426" s="23">
        <v>16109</v>
      </c>
      <c r="B426" s="2" t="s">
        <v>8</v>
      </c>
      <c r="C426" s="30" t="s">
        <v>68</v>
      </c>
      <c r="D426" s="2" t="str">
        <f t="shared" si="6"/>
        <v>Okt-25KCP Bertais</v>
      </c>
      <c r="E426" s="43">
        <v>0.21082398405349448</v>
      </c>
      <c r="F426" s="15"/>
    </row>
    <row r="427" spans="1:6" x14ac:dyDescent="0.3">
      <c r="A427" s="23">
        <v>16110</v>
      </c>
      <c r="B427" s="2" t="s">
        <v>9</v>
      </c>
      <c r="C427" s="30" t="s">
        <v>68</v>
      </c>
      <c r="D427" s="2" t="str">
        <f t="shared" si="6"/>
        <v>Okt-25KCP Praya</v>
      </c>
      <c r="E427" s="43">
        <v>0.3876556328330889</v>
      </c>
      <c r="F427" s="15"/>
    </row>
    <row r="428" spans="1:6" x14ac:dyDescent="0.3">
      <c r="A428" s="23">
        <v>16111</v>
      </c>
      <c r="B428" s="2" t="s">
        <v>10</v>
      </c>
      <c r="C428" s="30" t="s">
        <v>68</v>
      </c>
      <c r="D428" s="2" t="str">
        <f t="shared" si="6"/>
        <v>Okt-25KCP Selong</v>
      </c>
      <c r="E428" s="43">
        <v>0.15341965459883092</v>
      </c>
      <c r="F428" s="15"/>
    </row>
    <row r="429" spans="1:6" x14ac:dyDescent="0.3">
      <c r="A429" s="23">
        <v>16113</v>
      </c>
      <c r="B429" s="2" t="s">
        <v>11</v>
      </c>
      <c r="C429" s="30" t="s">
        <v>68</v>
      </c>
      <c r="D429" s="2" t="str">
        <f t="shared" si="6"/>
        <v>Okt-25KCP Bima</v>
      </c>
      <c r="E429" s="43">
        <v>0.19170893202257117</v>
      </c>
      <c r="F429" s="15"/>
    </row>
    <row r="430" spans="1:6" x14ac:dyDescent="0.3">
      <c r="A430" s="23">
        <v>16114</v>
      </c>
      <c r="B430" s="2" t="s">
        <v>12</v>
      </c>
      <c r="C430" s="30" t="s">
        <v>68</v>
      </c>
      <c r="D430" s="2" t="str">
        <f t="shared" si="6"/>
        <v>Okt-25KCP Sumbawa Batu Hijau</v>
      </c>
      <c r="E430" s="43">
        <v>1.9088309963754124</v>
      </c>
      <c r="F430" s="15"/>
    </row>
    <row r="431" spans="1:6" x14ac:dyDescent="0.3">
      <c r="A431" s="23">
        <v>16115</v>
      </c>
      <c r="B431" s="2" t="s">
        <v>13</v>
      </c>
      <c r="C431" s="30" t="s">
        <v>68</v>
      </c>
      <c r="D431" s="2" t="str">
        <f t="shared" si="6"/>
        <v>Okt-25KCP Mataram Ampenan</v>
      </c>
      <c r="E431" s="43">
        <v>0.15017277704168225</v>
      </c>
      <c r="F431" s="15"/>
    </row>
    <row r="432" spans="1:6" x14ac:dyDescent="0.3">
      <c r="A432" s="23">
        <v>16117</v>
      </c>
      <c r="B432" s="2" t="s">
        <v>14</v>
      </c>
      <c r="C432" s="30" t="s">
        <v>68</v>
      </c>
      <c r="D432" s="2" t="str">
        <f t="shared" si="6"/>
        <v>Okt-25KCP Mataram Sriwijaya</v>
      </c>
      <c r="E432" s="43">
        <v>0.11029324493640354</v>
      </c>
      <c r="F432" s="15"/>
    </row>
    <row r="433" spans="1:6" x14ac:dyDescent="0.3">
      <c r="A433" s="23">
        <v>16120</v>
      </c>
      <c r="B433" s="2" t="s">
        <v>15</v>
      </c>
      <c r="C433" s="30" t="s">
        <v>68</v>
      </c>
      <c r="D433" s="2" t="str">
        <f t="shared" si="6"/>
        <v>Okt-25KCP Lombok Senggigi</v>
      </c>
      <c r="E433" s="43">
        <v>0.16408705135861043</v>
      </c>
      <c r="F433" s="15"/>
    </row>
    <row r="434" spans="1:6" x14ac:dyDescent="0.3">
      <c r="A434" s="23">
        <v>16121</v>
      </c>
      <c r="B434" s="2" t="s">
        <v>16</v>
      </c>
      <c r="C434" s="30" t="s">
        <v>68</v>
      </c>
      <c r="D434" s="2" t="str">
        <f t="shared" si="6"/>
        <v>Okt-25KCP Gili Trawangan</v>
      </c>
      <c r="E434" s="43">
        <v>0.21472072177629992</v>
      </c>
      <c r="F434" s="15"/>
    </row>
    <row r="435" spans="1:6" x14ac:dyDescent="0.3">
      <c r="A435" s="23">
        <v>16122</v>
      </c>
      <c r="B435" s="2" t="s">
        <v>17</v>
      </c>
      <c r="C435" s="30" t="s">
        <v>68</v>
      </c>
      <c r="D435" s="2" t="str">
        <f t="shared" si="6"/>
        <v>Okt-25KCP Universitas Mataram</v>
      </c>
      <c r="E435" s="43">
        <v>5.0974883637353099E-2</v>
      </c>
      <c r="F435" s="15"/>
    </row>
    <row r="436" spans="1:6" x14ac:dyDescent="0.3">
      <c r="A436" s="23">
        <v>16123</v>
      </c>
      <c r="B436" s="2" t="s">
        <v>18</v>
      </c>
      <c r="C436" s="30" t="s">
        <v>68</v>
      </c>
      <c r="D436" s="2" t="str">
        <f t="shared" si="6"/>
        <v>Okt-25KCP Sumbawa Maluk</v>
      </c>
      <c r="E436" s="43">
        <v>1.5261481261929496E-2</v>
      </c>
      <c r="F436" s="15"/>
    </row>
    <row r="437" spans="1:6" x14ac:dyDescent="0.3">
      <c r="A437" s="23">
        <v>16158</v>
      </c>
      <c r="B437" s="2" t="s">
        <v>19</v>
      </c>
      <c r="C437" s="30" t="s">
        <v>68</v>
      </c>
      <c r="D437" s="2" t="str">
        <f t="shared" si="6"/>
        <v>Okt-25KCP Bima Raba</v>
      </c>
      <c r="E437" s="43">
        <v>2.0300021637850812E-2</v>
      </c>
      <c r="F437" s="15"/>
    </row>
    <row r="438" spans="1:6" x14ac:dyDescent="0.3">
      <c r="A438" s="23">
        <v>16159</v>
      </c>
      <c r="B438" s="2" t="s">
        <v>20</v>
      </c>
      <c r="C438" s="30" t="s">
        <v>68</v>
      </c>
      <c r="D438" s="2" t="str">
        <f t="shared" si="6"/>
        <v>Okt-25KCP Bima Sila</v>
      </c>
      <c r="E438" s="43">
        <v>3.8834416306540005E-2</v>
      </c>
      <c r="F438" s="15"/>
    </row>
    <row r="439" spans="1:6" x14ac:dyDescent="0.3">
      <c r="A439" s="23">
        <v>16161</v>
      </c>
      <c r="B439" s="2" t="s">
        <v>21</v>
      </c>
      <c r="C439" s="30" t="s">
        <v>68</v>
      </c>
      <c r="D439" s="2" t="str">
        <f t="shared" si="6"/>
        <v>Okt-25KCP Praya Penujak</v>
      </c>
      <c r="E439" s="43">
        <v>6.5305466265491302E-2</v>
      </c>
      <c r="F439" s="15"/>
    </row>
    <row r="440" spans="1:6" x14ac:dyDescent="0.3">
      <c r="A440" s="23">
        <v>16162</v>
      </c>
      <c r="B440" s="2" t="s">
        <v>22</v>
      </c>
      <c r="C440" s="30" t="s">
        <v>68</v>
      </c>
      <c r="D440" s="2" t="str">
        <f t="shared" si="6"/>
        <v>Okt-25KCP Lombok Keruak</v>
      </c>
      <c r="E440" s="43">
        <v>5.0392065559373665E-2</v>
      </c>
      <c r="F440" s="15"/>
    </row>
    <row r="441" spans="1:6" x14ac:dyDescent="0.3">
      <c r="A441" s="23">
        <v>16163</v>
      </c>
      <c r="B441" s="2" t="s">
        <v>23</v>
      </c>
      <c r="C441" s="30" t="s">
        <v>68</v>
      </c>
      <c r="D441" s="2" t="str">
        <f t="shared" si="6"/>
        <v>Okt-25KCP Sumbawa Alas</v>
      </c>
      <c r="E441" s="43">
        <v>2.9683818309360004E-2</v>
      </c>
      <c r="F441" s="15"/>
    </row>
    <row r="442" spans="1:6" x14ac:dyDescent="0.3">
      <c r="A442" s="23">
        <v>16164</v>
      </c>
      <c r="B442" s="2" t="s">
        <v>24</v>
      </c>
      <c r="C442" s="30" t="s">
        <v>68</v>
      </c>
      <c r="D442" s="2" t="str">
        <f t="shared" si="6"/>
        <v>Okt-25KCP Bima Sape</v>
      </c>
      <c r="E442" s="43">
        <v>3.7880523617229191E-2</v>
      </c>
      <c r="F442" s="15"/>
    </row>
    <row r="443" spans="1:6" x14ac:dyDescent="0.3">
      <c r="A443" s="23">
        <v>16171</v>
      </c>
      <c r="B443" s="2" t="s">
        <v>25</v>
      </c>
      <c r="C443" s="30" t="s">
        <v>68</v>
      </c>
      <c r="D443" s="2" t="str">
        <f t="shared" si="6"/>
        <v>Okt-25KCP Tente</v>
      </c>
      <c r="E443" s="43">
        <v>3.7174921153879922E-2</v>
      </c>
      <c r="F443" s="15"/>
    </row>
    <row r="444" spans="1:6" x14ac:dyDescent="0.3">
      <c r="A444" s="23">
        <v>16172</v>
      </c>
      <c r="B444" s="2" t="s">
        <v>26</v>
      </c>
      <c r="C444" s="30" t="s">
        <v>68</v>
      </c>
      <c r="D444" s="2" t="str">
        <f t="shared" si="6"/>
        <v>Okt-25KCP Dompu</v>
      </c>
      <c r="E444" s="43">
        <v>0.10449853408162897</v>
      </c>
      <c r="F444" s="15"/>
    </row>
    <row r="445" spans="1:6" x14ac:dyDescent="0.3">
      <c r="A445" s="23">
        <v>16173</v>
      </c>
      <c r="B445" s="2" t="s">
        <v>27</v>
      </c>
      <c r="C445" s="30" t="s">
        <v>68</v>
      </c>
      <c r="D445" s="2" t="str">
        <f t="shared" si="6"/>
        <v>Okt-25KCP Lombok Gunung Sari</v>
      </c>
      <c r="E445" s="43">
        <v>5.8325748792426302E-2</v>
      </c>
      <c r="F445" s="15"/>
    </row>
    <row r="446" spans="1:6" x14ac:dyDescent="0.3">
      <c r="A446" s="23">
        <v>16175</v>
      </c>
      <c r="B446" s="2" t="s">
        <v>28</v>
      </c>
      <c r="C446" s="30" t="s">
        <v>68</v>
      </c>
      <c r="D446" s="2" t="str">
        <f t="shared" si="6"/>
        <v>Okt-25KCP Lombok Gerung</v>
      </c>
      <c r="E446" s="43">
        <v>8.0826727334725318E-2</v>
      </c>
      <c r="F446" s="15"/>
    </row>
    <row r="447" spans="1:6" x14ac:dyDescent="0.3">
      <c r="A447" s="23">
        <v>16176</v>
      </c>
      <c r="B447" s="2" t="s">
        <v>29</v>
      </c>
      <c r="C447" s="30" t="s">
        <v>68</v>
      </c>
      <c r="D447" s="2" t="str">
        <f t="shared" si="6"/>
        <v>Okt-25KCP Lombok Narmada</v>
      </c>
      <c r="E447" s="43">
        <v>6.237150889730117E-2</v>
      </c>
      <c r="F447" s="15"/>
    </row>
    <row r="448" spans="1:6" x14ac:dyDescent="0.3">
      <c r="A448" s="23">
        <v>16177</v>
      </c>
      <c r="B448" s="2" t="s">
        <v>30</v>
      </c>
      <c r="C448" s="30" t="s">
        <v>68</v>
      </c>
      <c r="D448" s="2" t="str">
        <f t="shared" si="6"/>
        <v>Okt-25KCP Lombok Pemenang</v>
      </c>
      <c r="E448" s="43">
        <v>0.17144381330929964</v>
      </c>
      <c r="F448" s="15"/>
    </row>
    <row r="449" spans="1:6" x14ac:dyDescent="0.3">
      <c r="A449" s="23">
        <v>16178</v>
      </c>
      <c r="B449" s="2" t="s">
        <v>31</v>
      </c>
      <c r="C449" s="30" t="s">
        <v>68</v>
      </c>
      <c r="D449" s="2" t="str">
        <f t="shared" si="6"/>
        <v>Okt-25KCP Lombok Kopang</v>
      </c>
      <c r="E449" s="43">
        <v>9.3885790695980978E-2</v>
      </c>
      <c r="F449" s="15"/>
    </row>
    <row r="450" spans="1:6" x14ac:dyDescent="0.3">
      <c r="A450" s="23">
        <v>16179</v>
      </c>
      <c r="B450" s="2" t="s">
        <v>32</v>
      </c>
      <c r="C450" s="30" t="s">
        <v>68</v>
      </c>
      <c r="D450" s="2" t="str">
        <f t="shared" si="6"/>
        <v>Okt-25KCP Aikmel</v>
      </c>
      <c r="E450" s="43">
        <v>6.6639906072327532E-2</v>
      </c>
      <c r="F450" s="15"/>
    </row>
    <row r="451" spans="1:6" x14ac:dyDescent="0.3">
      <c r="A451" s="23">
        <v>16180</v>
      </c>
      <c r="B451" s="2" t="s">
        <v>33</v>
      </c>
      <c r="C451" s="30" t="s">
        <v>68</v>
      </c>
      <c r="D451" s="2" t="str">
        <f t="shared" ref="D451:D514" si="7">C451&amp;B451</f>
        <v>Okt-25KCP Mataram Tanjung</v>
      </c>
      <c r="E451" s="43">
        <v>6.3244490245966234E-2</v>
      </c>
      <c r="F451" s="15"/>
    </row>
    <row r="452" spans="1:6" x14ac:dyDescent="0.3">
      <c r="A452" s="23">
        <v>16181</v>
      </c>
      <c r="B452" s="2" t="s">
        <v>34</v>
      </c>
      <c r="C452" s="30" t="s">
        <v>68</v>
      </c>
      <c r="D452" s="2" t="str">
        <f t="shared" si="7"/>
        <v>Okt-25KCP Lombok Kediri</v>
      </c>
      <c r="E452" s="43">
        <v>6.6609430420755414E-2</v>
      </c>
      <c r="F452" s="15"/>
    </row>
    <row r="453" spans="1:6" x14ac:dyDescent="0.3">
      <c r="A453" s="23">
        <v>16182</v>
      </c>
      <c r="B453" s="2" t="s">
        <v>35</v>
      </c>
      <c r="C453" s="30" t="s">
        <v>68</v>
      </c>
      <c r="D453" s="2" t="str">
        <f t="shared" si="7"/>
        <v>Okt-25KCP Mataram Masbagik</v>
      </c>
      <c r="E453" s="43">
        <v>3.4395757857329748E-2</v>
      </c>
      <c r="F453" s="15"/>
    </row>
    <row r="454" spans="1:6" x14ac:dyDescent="0.3">
      <c r="A454" s="23">
        <v>16183</v>
      </c>
      <c r="B454" s="2" t="s">
        <v>36</v>
      </c>
      <c r="C454" s="30" t="s">
        <v>68</v>
      </c>
      <c r="D454" s="2" t="str">
        <f t="shared" si="7"/>
        <v>Okt-25KCP Lombok Sakra</v>
      </c>
      <c r="E454" s="43">
        <v>4.8555207331129988E-2</v>
      </c>
      <c r="F454" s="15"/>
    </row>
    <row r="455" spans="1:6" x14ac:dyDescent="0.3">
      <c r="A455" s="23">
        <v>16184</v>
      </c>
      <c r="B455" s="2" t="s">
        <v>37</v>
      </c>
      <c r="C455" s="30" t="s">
        <v>68</v>
      </c>
      <c r="D455" s="2" t="str">
        <f t="shared" si="7"/>
        <v>Okt-25KCP Lombok Terara</v>
      </c>
      <c r="E455" s="43">
        <v>5.1785237933605968E-2</v>
      </c>
      <c r="F455" s="15"/>
    </row>
    <row r="456" spans="1:6" x14ac:dyDescent="0.3">
      <c r="A456" s="23">
        <v>16185</v>
      </c>
      <c r="B456" s="2" t="s">
        <v>38</v>
      </c>
      <c r="C456" s="30" t="s">
        <v>68</v>
      </c>
      <c r="D456" s="2" t="str">
        <f t="shared" si="7"/>
        <v>Okt-25KCP Rembiga</v>
      </c>
      <c r="E456" s="43">
        <v>7.3025479154880626E-2</v>
      </c>
      <c r="F456" s="15"/>
    </row>
    <row r="457" spans="1:6" x14ac:dyDescent="0.3">
      <c r="A457" s="23">
        <v>16186</v>
      </c>
      <c r="B457" s="2" t="s">
        <v>39</v>
      </c>
      <c r="C457" s="30" t="s">
        <v>68</v>
      </c>
      <c r="D457" s="2" t="str">
        <f t="shared" si="7"/>
        <v>Okt-25KCP Renteng Praya</v>
      </c>
      <c r="E457" s="43">
        <v>9.7273221841089552E-2</v>
      </c>
      <c r="F457" s="15"/>
    </row>
    <row r="458" spans="1:6" x14ac:dyDescent="0.3">
      <c r="A458" s="23">
        <v>16191</v>
      </c>
      <c r="B458" s="2" t="s">
        <v>40</v>
      </c>
      <c r="C458" s="30" t="s">
        <v>68</v>
      </c>
      <c r="D458" s="2" t="str">
        <f t="shared" si="7"/>
        <v>Okt-25KCP Pringgabaya</v>
      </c>
      <c r="E458" s="43">
        <v>5.6745935940084202E-2</v>
      </c>
      <c r="F458" s="15"/>
    </row>
    <row r="459" spans="1:6" x14ac:dyDescent="0.3">
      <c r="A459" s="23">
        <v>16192</v>
      </c>
      <c r="B459" s="2" t="s">
        <v>41</v>
      </c>
      <c r="C459" s="30" t="s">
        <v>68</v>
      </c>
      <c r="D459" s="2" t="str">
        <f t="shared" si="7"/>
        <v>Okt-25KCP Taliwang</v>
      </c>
      <c r="E459" s="43">
        <v>0.1069365085305618</v>
      </c>
      <c r="F459" s="15"/>
    </row>
    <row r="460" spans="1:6" x14ac:dyDescent="0.3">
      <c r="A460" s="23">
        <v>16194</v>
      </c>
      <c r="B460" s="2" t="s">
        <v>42</v>
      </c>
      <c r="C460" s="30" t="s">
        <v>68</v>
      </c>
      <c r="D460" s="2" t="str">
        <f t="shared" si="7"/>
        <v>Okt-25KCP Lombok Sikur</v>
      </c>
      <c r="E460" s="43">
        <v>6.225596661652192E-2</v>
      </c>
      <c r="F460" s="15"/>
    </row>
    <row r="461" spans="1:6" x14ac:dyDescent="0.3">
      <c r="A461" s="23">
        <v>16196</v>
      </c>
      <c r="B461" s="2" t="s">
        <v>43</v>
      </c>
      <c r="C461" s="30" t="s">
        <v>68</v>
      </c>
      <c r="D461" s="2" t="str">
        <f t="shared" si="7"/>
        <v>Okt-25KCP Labuhan Lombok</v>
      </c>
      <c r="E461" s="43">
        <v>4.126843514126001E-2</v>
      </c>
      <c r="F461" s="15"/>
    </row>
    <row r="462" spans="1:6" x14ac:dyDescent="0.3">
      <c r="A462" s="23">
        <v>16198</v>
      </c>
      <c r="B462" s="2" t="s">
        <v>44</v>
      </c>
      <c r="C462" s="30" t="s">
        <v>68</v>
      </c>
      <c r="D462" s="2" t="str">
        <f t="shared" si="7"/>
        <v>Okt-25KCP Mataram Airlangga</v>
      </c>
      <c r="E462" s="43">
        <v>7.1772216125155996E-2</v>
      </c>
      <c r="F462" s="15"/>
    </row>
    <row r="463" spans="1:6" x14ac:dyDescent="0.3">
      <c r="A463" s="23">
        <v>16199</v>
      </c>
      <c r="B463" s="2" t="s">
        <v>45</v>
      </c>
      <c r="C463" s="30" t="s">
        <v>68</v>
      </c>
      <c r="D463" s="2" t="str">
        <f t="shared" si="7"/>
        <v>Okt-25KCP Mataram Pagutan</v>
      </c>
      <c r="E463" s="43">
        <v>8.5376155325874406E-2</v>
      </c>
      <c r="F463" s="15"/>
    </row>
    <row r="464" spans="1:6" x14ac:dyDescent="0.3">
      <c r="A464" s="23">
        <v>161</v>
      </c>
      <c r="B464" s="2" t="s">
        <v>49</v>
      </c>
      <c r="C464" s="30" t="s">
        <v>68</v>
      </c>
      <c r="D464" s="2" t="str">
        <f t="shared" si="7"/>
        <v>Okt-25Area Mataram</v>
      </c>
      <c r="E464" s="43">
        <v>7.0080871738435233</v>
      </c>
      <c r="F464" s="15"/>
    </row>
    <row r="465" spans="1:6" x14ac:dyDescent="0.3">
      <c r="A465" s="23">
        <v>16100</v>
      </c>
      <c r="B465" s="2" t="s">
        <v>5</v>
      </c>
      <c r="C465" s="30" t="s">
        <v>67</v>
      </c>
      <c r="D465" s="2" t="str">
        <f t="shared" si="7"/>
        <v>Nov-25KC Mataram AA Gde Ngurah</v>
      </c>
      <c r="E465" s="43">
        <v>0.84600802496299998</v>
      </c>
      <c r="F465" s="15"/>
    </row>
    <row r="466" spans="1:6" x14ac:dyDescent="0.3">
      <c r="A466" s="23">
        <v>16101</v>
      </c>
      <c r="B466" s="2" t="s">
        <v>6</v>
      </c>
      <c r="C466" s="30" t="s">
        <v>67</v>
      </c>
      <c r="D466" s="2" t="str">
        <f t="shared" si="7"/>
        <v>Nov-25KCP Mataram Cakranegara</v>
      </c>
      <c r="E466" s="43">
        <v>0.64823108795899997</v>
      </c>
      <c r="F466" s="15"/>
    </row>
    <row r="467" spans="1:6" x14ac:dyDescent="0.3">
      <c r="A467" s="23">
        <v>16102</v>
      </c>
      <c r="B467" s="2" t="s">
        <v>7</v>
      </c>
      <c r="C467" s="30" t="s">
        <v>67</v>
      </c>
      <c r="D467" s="2" t="str">
        <f t="shared" si="7"/>
        <v>Nov-25KCP Sumbawa Besar</v>
      </c>
      <c r="E467" s="43">
        <v>0.17644065268999998</v>
      </c>
      <c r="F467" s="15"/>
    </row>
    <row r="468" spans="1:6" x14ac:dyDescent="0.3">
      <c r="A468" s="23">
        <v>16109</v>
      </c>
      <c r="B468" s="2" t="s">
        <v>8</v>
      </c>
      <c r="C468" s="30" t="s">
        <v>67</v>
      </c>
      <c r="D468" s="2" t="str">
        <f t="shared" si="7"/>
        <v>Nov-25KCP Bertais</v>
      </c>
      <c r="E468" s="43">
        <v>0.242672619954</v>
      </c>
      <c r="F468" s="15"/>
    </row>
    <row r="469" spans="1:6" x14ac:dyDescent="0.3">
      <c r="A469" s="23">
        <v>16110</v>
      </c>
      <c r="B469" s="2" t="s">
        <v>9</v>
      </c>
      <c r="C469" s="30" t="s">
        <v>67</v>
      </c>
      <c r="D469" s="2" t="str">
        <f t="shared" si="7"/>
        <v>Nov-25KCP Praya</v>
      </c>
      <c r="E469" s="43">
        <v>0.39016404785500003</v>
      </c>
      <c r="F469" s="15"/>
    </row>
    <row r="470" spans="1:6" x14ac:dyDescent="0.3">
      <c r="A470" s="23">
        <v>16111</v>
      </c>
      <c r="B470" s="2" t="s">
        <v>10</v>
      </c>
      <c r="C470" s="30" t="s">
        <v>67</v>
      </c>
      <c r="D470" s="2" t="str">
        <f t="shared" si="7"/>
        <v>Nov-25KCP Selong</v>
      </c>
      <c r="E470" s="43">
        <v>0.161051176883</v>
      </c>
      <c r="F470" s="15"/>
    </row>
    <row r="471" spans="1:6" x14ac:dyDescent="0.3">
      <c r="A471" s="23">
        <v>16113</v>
      </c>
      <c r="B471" s="2" t="s">
        <v>11</v>
      </c>
      <c r="C471" s="30" t="s">
        <v>67</v>
      </c>
      <c r="D471" s="2" t="str">
        <f t="shared" si="7"/>
        <v>Nov-25KCP Bima</v>
      </c>
      <c r="E471" s="43">
        <v>0.18342372604999999</v>
      </c>
      <c r="F471" s="15"/>
    </row>
    <row r="472" spans="1:6" x14ac:dyDescent="0.3">
      <c r="A472" s="23">
        <v>16114</v>
      </c>
      <c r="B472" s="2" t="s">
        <v>12</v>
      </c>
      <c r="C472" s="30" t="s">
        <v>67</v>
      </c>
      <c r="D472" s="2" t="str">
        <f t="shared" si="7"/>
        <v>Nov-25KCP Sumbawa Batu Hijau</v>
      </c>
      <c r="E472" s="43">
        <v>3.145917210505</v>
      </c>
      <c r="F472" s="15"/>
    </row>
    <row r="473" spans="1:6" x14ac:dyDescent="0.3">
      <c r="A473" s="23">
        <v>16115</v>
      </c>
      <c r="B473" s="2" t="s">
        <v>13</v>
      </c>
      <c r="C473" s="30" t="s">
        <v>67</v>
      </c>
      <c r="D473" s="2" t="str">
        <f t="shared" si="7"/>
        <v>Nov-25KCP Mataram Ampenan</v>
      </c>
      <c r="E473" s="43">
        <v>0.141603117764</v>
      </c>
      <c r="F473" s="15"/>
    </row>
    <row r="474" spans="1:6" x14ac:dyDescent="0.3">
      <c r="A474" s="23">
        <v>16117</v>
      </c>
      <c r="B474" s="2" t="s">
        <v>14</v>
      </c>
      <c r="C474" s="30" t="s">
        <v>67</v>
      </c>
      <c r="D474" s="2" t="str">
        <f t="shared" si="7"/>
        <v>Nov-25KCP Mataram Sriwijaya</v>
      </c>
      <c r="E474" s="43">
        <v>0.109976324433</v>
      </c>
      <c r="F474" s="15"/>
    </row>
    <row r="475" spans="1:6" x14ac:dyDescent="0.3">
      <c r="A475" s="23">
        <v>16120</v>
      </c>
      <c r="B475" s="2" t="s">
        <v>15</v>
      </c>
      <c r="C475" s="30" t="s">
        <v>67</v>
      </c>
      <c r="D475" s="2" t="str">
        <f t="shared" si="7"/>
        <v>Nov-25KCP Lombok Senggigi</v>
      </c>
      <c r="E475" s="43">
        <v>0.164338288606</v>
      </c>
      <c r="F475" s="15"/>
    </row>
    <row r="476" spans="1:6" x14ac:dyDescent="0.3">
      <c r="A476" s="23">
        <v>16121</v>
      </c>
      <c r="B476" s="2" t="s">
        <v>16</v>
      </c>
      <c r="C476" s="30" t="s">
        <v>67</v>
      </c>
      <c r="D476" s="2" t="str">
        <f t="shared" si="7"/>
        <v>Nov-25KCP Gili Trawangan</v>
      </c>
      <c r="E476" s="43">
        <v>0.2158125112</v>
      </c>
      <c r="F476" s="15"/>
    </row>
    <row r="477" spans="1:6" x14ac:dyDescent="0.3">
      <c r="A477" s="23">
        <v>16122</v>
      </c>
      <c r="B477" s="2" t="s">
        <v>17</v>
      </c>
      <c r="C477" s="30" t="s">
        <v>67</v>
      </c>
      <c r="D477" s="2" t="str">
        <f t="shared" si="7"/>
        <v>Nov-25KCP Universitas Mataram</v>
      </c>
      <c r="E477" s="43">
        <v>4.5736431341E-2</v>
      </c>
      <c r="F477" s="15"/>
    </row>
    <row r="478" spans="1:6" x14ac:dyDescent="0.3">
      <c r="A478" s="23">
        <v>16123</v>
      </c>
      <c r="B478" s="2" t="s">
        <v>18</v>
      </c>
      <c r="C478" s="30" t="s">
        <v>67</v>
      </c>
      <c r="D478" s="2" t="str">
        <f t="shared" si="7"/>
        <v>Nov-25KCP Sumbawa Maluk</v>
      </c>
      <c r="E478" s="43">
        <v>1.6499718807000002E-2</v>
      </c>
      <c r="F478" s="15"/>
    </row>
    <row r="479" spans="1:6" x14ac:dyDescent="0.3">
      <c r="A479" s="23">
        <v>16158</v>
      </c>
      <c r="B479" s="2" t="s">
        <v>19</v>
      </c>
      <c r="C479" s="30" t="s">
        <v>67</v>
      </c>
      <c r="D479" s="2" t="str">
        <f t="shared" si="7"/>
        <v>Nov-25KCP Bima Raba</v>
      </c>
      <c r="E479" s="43">
        <v>2.0131682488999998E-2</v>
      </c>
      <c r="F479" s="15"/>
    </row>
    <row r="480" spans="1:6" x14ac:dyDescent="0.3">
      <c r="A480" s="23">
        <v>16159</v>
      </c>
      <c r="B480" s="2" t="s">
        <v>20</v>
      </c>
      <c r="C480" s="30" t="s">
        <v>67</v>
      </c>
      <c r="D480" s="2" t="str">
        <f t="shared" si="7"/>
        <v>Nov-25KCP Bima Sila</v>
      </c>
      <c r="E480" s="43">
        <v>3.4091549431999997E-2</v>
      </c>
      <c r="F480" s="15"/>
    </row>
    <row r="481" spans="1:6" x14ac:dyDescent="0.3">
      <c r="A481" s="23">
        <v>16161</v>
      </c>
      <c r="B481" s="2" t="s">
        <v>21</v>
      </c>
      <c r="C481" s="30" t="s">
        <v>67</v>
      </c>
      <c r="D481" s="2" t="str">
        <f t="shared" si="7"/>
        <v>Nov-25KCP Praya Penujak</v>
      </c>
      <c r="E481" s="43">
        <v>6.6770648048000009E-2</v>
      </c>
      <c r="F481" s="15"/>
    </row>
    <row r="482" spans="1:6" x14ac:dyDescent="0.3">
      <c r="A482" s="23">
        <v>16162</v>
      </c>
      <c r="B482" s="2" t="s">
        <v>22</v>
      </c>
      <c r="C482" s="30" t="s">
        <v>67</v>
      </c>
      <c r="D482" s="2" t="str">
        <f t="shared" si="7"/>
        <v>Nov-25KCP Lombok Keruak</v>
      </c>
      <c r="E482" s="43">
        <v>5.0998830724999999E-2</v>
      </c>
      <c r="F482" s="15"/>
    </row>
    <row r="483" spans="1:6" x14ac:dyDescent="0.3">
      <c r="A483" s="23">
        <v>16163</v>
      </c>
      <c r="B483" s="2" t="s">
        <v>23</v>
      </c>
      <c r="C483" s="30" t="s">
        <v>67</v>
      </c>
      <c r="D483" s="2" t="str">
        <f t="shared" si="7"/>
        <v>Nov-25KCP Sumbawa Alas</v>
      </c>
      <c r="E483" s="43">
        <v>3.2617665168E-2</v>
      </c>
      <c r="F483" s="15"/>
    </row>
    <row r="484" spans="1:6" x14ac:dyDescent="0.3">
      <c r="A484" s="23">
        <v>16164</v>
      </c>
      <c r="B484" s="2" t="s">
        <v>24</v>
      </c>
      <c r="C484" s="30" t="s">
        <v>67</v>
      </c>
      <c r="D484" s="2" t="str">
        <f t="shared" si="7"/>
        <v>Nov-25KCP Bima Sape</v>
      </c>
      <c r="E484" s="43">
        <v>3.93707706E-2</v>
      </c>
      <c r="F484" s="15"/>
    </row>
    <row r="485" spans="1:6" x14ac:dyDescent="0.3">
      <c r="A485" s="23">
        <v>16171</v>
      </c>
      <c r="B485" s="2" t="s">
        <v>25</v>
      </c>
      <c r="C485" s="30" t="s">
        <v>67</v>
      </c>
      <c r="D485" s="2" t="str">
        <f t="shared" si="7"/>
        <v>Nov-25KCP Tente</v>
      </c>
      <c r="E485" s="43">
        <v>3.4715348022999998E-2</v>
      </c>
      <c r="F485" s="15"/>
    </row>
    <row r="486" spans="1:6" x14ac:dyDescent="0.3">
      <c r="A486" s="23">
        <v>16172</v>
      </c>
      <c r="B486" s="2" t="s">
        <v>26</v>
      </c>
      <c r="C486" s="30" t="s">
        <v>67</v>
      </c>
      <c r="D486" s="2" t="str">
        <f t="shared" si="7"/>
        <v>Nov-25KCP Dompu</v>
      </c>
      <c r="E486" s="43">
        <v>0.11840446167099999</v>
      </c>
      <c r="F486" s="15"/>
    </row>
    <row r="487" spans="1:6" x14ac:dyDescent="0.3">
      <c r="A487" s="23">
        <v>16173</v>
      </c>
      <c r="B487" s="2" t="s">
        <v>27</v>
      </c>
      <c r="C487" s="30" t="s">
        <v>67</v>
      </c>
      <c r="D487" s="2" t="str">
        <f t="shared" si="7"/>
        <v>Nov-25KCP Lombok Gunung Sari</v>
      </c>
      <c r="E487" s="43">
        <v>5.8982161277999996E-2</v>
      </c>
      <c r="F487" s="15"/>
    </row>
    <row r="488" spans="1:6" x14ac:dyDescent="0.3">
      <c r="A488" s="23">
        <v>16175</v>
      </c>
      <c r="B488" s="2" t="s">
        <v>28</v>
      </c>
      <c r="C488" s="30" t="s">
        <v>67</v>
      </c>
      <c r="D488" s="2" t="str">
        <f t="shared" si="7"/>
        <v>Nov-25KCP Lombok Gerung</v>
      </c>
      <c r="E488" s="43">
        <v>8.3500413208000002E-2</v>
      </c>
      <c r="F488" s="15"/>
    </row>
    <row r="489" spans="1:6" x14ac:dyDescent="0.3">
      <c r="A489" s="23">
        <v>16176</v>
      </c>
      <c r="B489" s="2" t="s">
        <v>29</v>
      </c>
      <c r="C489" s="30" t="s">
        <v>67</v>
      </c>
      <c r="D489" s="2" t="str">
        <f t="shared" si="7"/>
        <v>Nov-25KCP Lombok Narmada</v>
      </c>
      <c r="E489" s="43">
        <v>6.2279704286999998E-2</v>
      </c>
      <c r="F489" s="15"/>
    </row>
    <row r="490" spans="1:6" x14ac:dyDescent="0.3">
      <c r="A490" s="23">
        <v>16177</v>
      </c>
      <c r="B490" s="2" t="s">
        <v>30</v>
      </c>
      <c r="C490" s="30" t="s">
        <v>67</v>
      </c>
      <c r="D490" s="2" t="str">
        <f t="shared" si="7"/>
        <v>Nov-25KCP Lombok Pemenang</v>
      </c>
      <c r="E490" s="43">
        <v>0.19898515726000002</v>
      </c>
      <c r="F490" s="15"/>
    </row>
    <row r="491" spans="1:6" x14ac:dyDescent="0.3">
      <c r="A491" s="23">
        <v>16178</v>
      </c>
      <c r="B491" s="2" t="s">
        <v>31</v>
      </c>
      <c r="C491" s="30" t="s">
        <v>67</v>
      </c>
      <c r="D491" s="2" t="str">
        <f t="shared" si="7"/>
        <v>Nov-25KCP Lombok Kopang</v>
      </c>
      <c r="E491" s="43">
        <v>9.5512112247E-2</v>
      </c>
      <c r="F491" s="15"/>
    </row>
    <row r="492" spans="1:6" x14ac:dyDescent="0.3">
      <c r="A492" s="23">
        <v>16179</v>
      </c>
      <c r="B492" s="2" t="s">
        <v>32</v>
      </c>
      <c r="C492" s="30" t="s">
        <v>67</v>
      </c>
      <c r="D492" s="2" t="str">
        <f t="shared" si="7"/>
        <v>Nov-25KCP Aikmel</v>
      </c>
      <c r="E492" s="43">
        <v>6.8970556293999993E-2</v>
      </c>
      <c r="F492" s="15"/>
    </row>
    <row r="493" spans="1:6" x14ac:dyDescent="0.3">
      <c r="A493" s="23">
        <v>16180</v>
      </c>
      <c r="B493" s="2" t="s">
        <v>33</v>
      </c>
      <c r="C493" s="30" t="s">
        <v>67</v>
      </c>
      <c r="D493" s="2" t="str">
        <f t="shared" si="7"/>
        <v>Nov-25KCP Mataram Tanjung</v>
      </c>
      <c r="E493" s="43">
        <v>6.3688838173999993E-2</v>
      </c>
      <c r="F493" s="15"/>
    </row>
    <row r="494" spans="1:6" x14ac:dyDescent="0.3">
      <c r="A494" s="23">
        <v>16181</v>
      </c>
      <c r="B494" s="2" t="s">
        <v>34</v>
      </c>
      <c r="C494" s="30" t="s">
        <v>67</v>
      </c>
      <c r="D494" s="2" t="str">
        <f t="shared" si="7"/>
        <v>Nov-25KCP Lombok Kediri</v>
      </c>
      <c r="E494" s="43">
        <v>6.6987057857000001E-2</v>
      </c>
      <c r="F494" s="15"/>
    </row>
    <row r="495" spans="1:6" x14ac:dyDescent="0.3">
      <c r="A495" s="23">
        <v>16182</v>
      </c>
      <c r="B495" s="2" t="s">
        <v>35</v>
      </c>
      <c r="C495" s="30" t="s">
        <v>67</v>
      </c>
      <c r="D495" s="2" t="str">
        <f t="shared" si="7"/>
        <v>Nov-25KCP Mataram Masbagik</v>
      </c>
      <c r="E495" s="43">
        <v>3.5017575896000006E-2</v>
      </c>
      <c r="F495" s="15"/>
    </row>
    <row r="496" spans="1:6" x14ac:dyDescent="0.3">
      <c r="A496" s="23">
        <v>16183</v>
      </c>
      <c r="B496" s="2" t="s">
        <v>36</v>
      </c>
      <c r="C496" s="30" t="s">
        <v>67</v>
      </c>
      <c r="D496" s="2" t="str">
        <f t="shared" si="7"/>
        <v>Nov-25KCP Lombok Sakra</v>
      </c>
      <c r="E496" s="43">
        <v>4.9655829267000004E-2</v>
      </c>
      <c r="F496" s="15"/>
    </row>
    <row r="497" spans="1:6" x14ac:dyDescent="0.3">
      <c r="A497" s="23">
        <v>16184</v>
      </c>
      <c r="B497" s="2" t="s">
        <v>37</v>
      </c>
      <c r="C497" s="30" t="s">
        <v>67</v>
      </c>
      <c r="D497" s="2" t="str">
        <f t="shared" si="7"/>
        <v>Nov-25KCP Lombok Terara</v>
      </c>
      <c r="E497" s="43">
        <v>5.1885463909999999E-2</v>
      </c>
      <c r="F497" s="15"/>
    </row>
    <row r="498" spans="1:6" x14ac:dyDescent="0.3">
      <c r="A498" s="23">
        <v>16185</v>
      </c>
      <c r="B498" s="2" t="s">
        <v>38</v>
      </c>
      <c r="C498" s="30" t="s">
        <v>67</v>
      </c>
      <c r="D498" s="2" t="str">
        <f t="shared" si="7"/>
        <v>Nov-25KCP Rembiga</v>
      </c>
      <c r="E498" s="43">
        <v>7.1723536749000005E-2</v>
      </c>
      <c r="F498" s="15"/>
    </row>
    <row r="499" spans="1:6" x14ac:dyDescent="0.3">
      <c r="A499" s="23">
        <v>16186</v>
      </c>
      <c r="B499" s="2" t="s">
        <v>39</v>
      </c>
      <c r="C499" s="30" t="s">
        <v>67</v>
      </c>
      <c r="D499" s="2" t="str">
        <f t="shared" si="7"/>
        <v>Nov-25KCP Renteng Praya</v>
      </c>
      <c r="E499" s="43">
        <v>9.9376243510999995E-2</v>
      </c>
      <c r="F499" s="15"/>
    </row>
    <row r="500" spans="1:6" x14ac:dyDescent="0.3">
      <c r="A500" s="23">
        <v>16191</v>
      </c>
      <c r="B500" s="2" t="s">
        <v>40</v>
      </c>
      <c r="C500" s="30" t="s">
        <v>67</v>
      </c>
      <c r="D500" s="2" t="str">
        <f t="shared" si="7"/>
        <v>Nov-25KCP Pringgabaya</v>
      </c>
      <c r="E500" s="43">
        <v>5.8062808433999996E-2</v>
      </c>
      <c r="F500" s="15"/>
    </row>
    <row r="501" spans="1:6" x14ac:dyDescent="0.3">
      <c r="A501" s="23">
        <v>16192</v>
      </c>
      <c r="B501" s="2" t="s">
        <v>41</v>
      </c>
      <c r="C501" s="30" t="s">
        <v>67</v>
      </c>
      <c r="D501" s="2" t="str">
        <f t="shared" si="7"/>
        <v>Nov-25KCP Taliwang</v>
      </c>
      <c r="E501" s="43">
        <v>0.18715252527099999</v>
      </c>
      <c r="F501" s="15"/>
    </row>
    <row r="502" spans="1:6" x14ac:dyDescent="0.3">
      <c r="A502" s="23">
        <v>16194</v>
      </c>
      <c r="B502" s="2" t="s">
        <v>42</v>
      </c>
      <c r="C502" s="30" t="s">
        <v>67</v>
      </c>
      <c r="D502" s="2" t="str">
        <f t="shared" si="7"/>
        <v>Nov-25KCP Lombok Sikur</v>
      </c>
      <c r="E502" s="43">
        <v>5.1378002925999998E-2</v>
      </c>
      <c r="F502" s="15"/>
    </row>
    <row r="503" spans="1:6" x14ac:dyDescent="0.3">
      <c r="A503" s="23">
        <v>16196</v>
      </c>
      <c r="B503" s="2" t="s">
        <v>43</v>
      </c>
      <c r="C503" s="30" t="s">
        <v>67</v>
      </c>
      <c r="D503" s="2" t="str">
        <f t="shared" si="7"/>
        <v>Nov-25KCP Labuhan Lombok</v>
      </c>
      <c r="E503" s="43">
        <v>4.5095831722000004E-2</v>
      </c>
      <c r="F503" s="15"/>
    </row>
    <row r="504" spans="1:6" x14ac:dyDescent="0.3">
      <c r="A504" s="23">
        <v>16198</v>
      </c>
      <c r="B504" s="2" t="s">
        <v>44</v>
      </c>
      <c r="C504" s="30" t="s">
        <v>67</v>
      </c>
      <c r="D504" s="2" t="str">
        <f t="shared" si="7"/>
        <v>Nov-25KCP Mataram Airlangga</v>
      </c>
      <c r="E504" s="43">
        <v>7.2899444820999998E-2</v>
      </c>
      <c r="F504" s="15"/>
    </row>
    <row r="505" spans="1:6" x14ac:dyDescent="0.3">
      <c r="A505" s="23">
        <v>16199</v>
      </c>
      <c r="B505" s="2" t="s">
        <v>45</v>
      </c>
      <c r="C505" s="30" t="s">
        <v>67</v>
      </c>
      <c r="D505" s="2" t="str">
        <f t="shared" si="7"/>
        <v>Nov-25KCP Mataram Pagutan</v>
      </c>
      <c r="E505" s="43">
        <v>8.7564169307000006E-2</v>
      </c>
      <c r="F505" s="15"/>
    </row>
    <row r="506" spans="1:6" x14ac:dyDescent="0.3">
      <c r="A506" s="23">
        <v>161</v>
      </c>
      <c r="B506" s="2" t="s">
        <v>49</v>
      </c>
      <c r="C506" s="30" t="s">
        <v>67</v>
      </c>
      <c r="D506" s="2" t="str">
        <f t="shared" si="7"/>
        <v>Nov-25Area Mataram</v>
      </c>
      <c r="E506" s="43">
        <v>8.3936933275849999</v>
      </c>
      <c r="F506" s="15"/>
    </row>
    <row r="507" spans="1:6" x14ac:dyDescent="0.3">
      <c r="A507" s="23">
        <v>16100</v>
      </c>
      <c r="B507" s="2" t="s">
        <v>5</v>
      </c>
      <c r="C507" s="30" t="s">
        <v>70</v>
      </c>
      <c r="D507" s="2" t="str">
        <f t="shared" si="7"/>
        <v>Dec-25KC Mataram AA Gde Ngurah</v>
      </c>
      <c r="E507" s="43">
        <v>0.86221077475954311</v>
      </c>
      <c r="F507" s="15"/>
    </row>
    <row r="508" spans="1:6" x14ac:dyDescent="0.3">
      <c r="A508" s="23">
        <v>16101</v>
      </c>
      <c r="B508" s="2" t="s">
        <v>6</v>
      </c>
      <c r="C508" s="30" t="s">
        <v>70</v>
      </c>
      <c r="D508" s="2" t="str">
        <f t="shared" si="7"/>
        <v>Dec-25KCP Mataram Cakranegara</v>
      </c>
      <c r="E508" s="43">
        <v>0.65420951850198172</v>
      </c>
      <c r="F508" s="15"/>
    </row>
    <row r="509" spans="1:6" x14ac:dyDescent="0.3">
      <c r="A509" s="23">
        <v>16102</v>
      </c>
      <c r="B509" s="2" t="s">
        <v>7</v>
      </c>
      <c r="C509" s="30" t="s">
        <v>70</v>
      </c>
      <c r="D509" s="2" t="str">
        <f t="shared" si="7"/>
        <v>Dec-25KCP Sumbawa Besar</v>
      </c>
      <c r="E509" s="43">
        <v>0.17360623296077043</v>
      </c>
      <c r="F509" s="15"/>
    </row>
    <row r="510" spans="1:6" x14ac:dyDescent="0.3">
      <c r="A510" s="23">
        <v>16109</v>
      </c>
      <c r="B510" s="2" t="s">
        <v>8</v>
      </c>
      <c r="C510" s="30" t="s">
        <v>70</v>
      </c>
      <c r="D510" s="2" t="str">
        <f t="shared" si="7"/>
        <v>Dec-25KCP Bertais</v>
      </c>
      <c r="E510" s="43">
        <v>0.23454863392755967</v>
      </c>
      <c r="F510" s="15"/>
    </row>
    <row r="511" spans="1:6" x14ac:dyDescent="0.3">
      <c r="A511" s="23">
        <v>16110</v>
      </c>
      <c r="B511" s="2" t="s">
        <v>9</v>
      </c>
      <c r="C511" s="30" t="s">
        <v>70</v>
      </c>
      <c r="D511" s="2" t="str">
        <f t="shared" si="7"/>
        <v>Dec-25KCP Praya</v>
      </c>
      <c r="E511" s="43">
        <v>0.39779278870546131</v>
      </c>
      <c r="F511" s="15"/>
    </row>
    <row r="512" spans="1:6" x14ac:dyDescent="0.3">
      <c r="A512" s="23">
        <v>16111</v>
      </c>
      <c r="B512" s="2" t="s">
        <v>10</v>
      </c>
      <c r="C512" s="30" t="s">
        <v>70</v>
      </c>
      <c r="D512" s="2" t="str">
        <f t="shared" si="7"/>
        <v>Dec-25KCP Selong</v>
      </c>
      <c r="E512" s="43">
        <v>0.16104203507636455</v>
      </c>
      <c r="F512" s="15"/>
    </row>
    <row r="513" spans="1:6" x14ac:dyDescent="0.3">
      <c r="A513" s="23">
        <v>16113</v>
      </c>
      <c r="B513" s="2" t="s">
        <v>11</v>
      </c>
      <c r="C513" s="30" t="s">
        <v>70</v>
      </c>
      <c r="D513" s="2" t="str">
        <f t="shared" si="7"/>
        <v>Dec-25KCP Bima</v>
      </c>
      <c r="E513" s="43">
        <v>0.18715829363376119</v>
      </c>
      <c r="F513" s="15"/>
    </row>
    <row r="514" spans="1:6" x14ac:dyDescent="0.3">
      <c r="A514" s="23">
        <v>16114</v>
      </c>
      <c r="B514" s="2" t="s">
        <v>12</v>
      </c>
      <c r="C514" s="30" t="s">
        <v>70</v>
      </c>
      <c r="D514" s="2" t="str">
        <f t="shared" si="7"/>
        <v>Dec-25KCP Sumbawa Batu Hijau</v>
      </c>
      <c r="E514" s="43">
        <v>4.3027943959850656</v>
      </c>
      <c r="F514" s="15"/>
    </row>
    <row r="515" spans="1:6" x14ac:dyDescent="0.3">
      <c r="A515" s="23">
        <v>16115</v>
      </c>
      <c r="B515" s="2" t="s">
        <v>13</v>
      </c>
      <c r="C515" s="30" t="s">
        <v>70</v>
      </c>
      <c r="D515" s="2" t="str">
        <f t="shared" ref="D515:D548" si="8">C515&amp;B515</f>
        <v>Dec-25KCP Mataram Ampenan</v>
      </c>
      <c r="E515" s="43">
        <v>0.14277212419063584</v>
      </c>
      <c r="F515" s="15"/>
    </row>
    <row r="516" spans="1:6" x14ac:dyDescent="0.3">
      <c r="A516" s="23">
        <v>16117</v>
      </c>
      <c r="B516" s="2" t="s">
        <v>14</v>
      </c>
      <c r="C516" s="30" t="s">
        <v>70</v>
      </c>
      <c r="D516" s="2" t="str">
        <f t="shared" si="8"/>
        <v>Dec-25KCP Mataram Sriwijaya</v>
      </c>
      <c r="E516" s="43">
        <v>0.11374118282430085</v>
      </c>
      <c r="F516" s="15"/>
    </row>
    <row r="517" spans="1:6" x14ac:dyDescent="0.3">
      <c r="A517" s="23">
        <v>16120</v>
      </c>
      <c r="B517" s="2" t="s">
        <v>15</v>
      </c>
      <c r="C517" s="30" t="s">
        <v>70</v>
      </c>
      <c r="D517" s="2" t="str">
        <f t="shared" si="8"/>
        <v>Dec-25KCP Lombok Senggigi</v>
      </c>
      <c r="E517" s="43">
        <v>0.16550591159761999</v>
      </c>
      <c r="F517" s="15"/>
    </row>
    <row r="518" spans="1:6" x14ac:dyDescent="0.3">
      <c r="A518" s="23">
        <v>16121</v>
      </c>
      <c r="B518" s="2" t="s">
        <v>16</v>
      </c>
      <c r="C518" s="30" t="s">
        <v>70</v>
      </c>
      <c r="D518" s="2" t="str">
        <f t="shared" si="8"/>
        <v>Dec-25KCP Gili Trawangan</v>
      </c>
      <c r="E518" s="43">
        <v>0.21671595465956039</v>
      </c>
      <c r="F518" s="15"/>
    </row>
    <row r="519" spans="1:6" x14ac:dyDescent="0.3">
      <c r="A519" s="23">
        <v>16122</v>
      </c>
      <c r="B519" s="2" t="s">
        <v>17</v>
      </c>
      <c r="C519" s="30" t="s">
        <v>70</v>
      </c>
      <c r="D519" s="2" t="str">
        <f t="shared" si="8"/>
        <v>Dec-25KCP Universitas Mataram</v>
      </c>
      <c r="E519" s="43">
        <v>3.420498559166027E-2</v>
      </c>
      <c r="F519" s="15"/>
    </row>
    <row r="520" spans="1:6" x14ac:dyDescent="0.3">
      <c r="A520" s="23">
        <v>16123</v>
      </c>
      <c r="B520" s="2" t="s">
        <v>18</v>
      </c>
      <c r="C520" s="30" t="s">
        <v>70</v>
      </c>
      <c r="D520" s="2" t="str">
        <f t="shared" si="8"/>
        <v>Dec-25KCP Sumbawa Maluk</v>
      </c>
      <c r="E520" s="43">
        <v>1.9773881228278774E-2</v>
      </c>
      <c r="F520" s="15"/>
    </row>
    <row r="521" spans="1:6" x14ac:dyDescent="0.3">
      <c r="A521" s="23">
        <v>16158</v>
      </c>
      <c r="B521" s="2" t="s">
        <v>19</v>
      </c>
      <c r="C521" s="30" t="s">
        <v>70</v>
      </c>
      <c r="D521" s="2" t="str">
        <f t="shared" si="8"/>
        <v>Dec-25KCP Bima Raba</v>
      </c>
      <c r="E521" s="43">
        <v>2.0579679395394335E-2</v>
      </c>
      <c r="F521" s="15"/>
    </row>
    <row r="522" spans="1:6" x14ac:dyDescent="0.3">
      <c r="A522" s="23">
        <v>16159</v>
      </c>
      <c r="B522" s="2" t="s">
        <v>20</v>
      </c>
      <c r="C522" s="30" t="s">
        <v>70</v>
      </c>
      <c r="D522" s="2" t="str">
        <f t="shared" si="8"/>
        <v>Dec-25KCP Bima Sila</v>
      </c>
      <c r="E522" s="43">
        <v>3.7731469321920695E-2</v>
      </c>
      <c r="F522" s="15"/>
    </row>
    <row r="523" spans="1:6" x14ac:dyDescent="0.3">
      <c r="A523" s="23">
        <v>16161</v>
      </c>
      <c r="B523" s="2" t="s">
        <v>21</v>
      </c>
      <c r="C523" s="30" t="s">
        <v>70</v>
      </c>
      <c r="D523" s="2" t="str">
        <f t="shared" si="8"/>
        <v>Dec-25KCP Praya Penujak</v>
      </c>
      <c r="E523" s="43">
        <v>7.7275746784577187E-2</v>
      </c>
      <c r="F523" s="15"/>
    </row>
    <row r="524" spans="1:6" x14ac:dyDescent="0.3">
      <c r="A524" s="23">
        <v>16162</v>
      </c>
      <c r="B524" s="2" t="s">
        <v>22</v>
      </c>
      <c r="C524" s="30" t="s">
        <v>70</v>
      </c>
      <c r="D524" s="2" t="str">
        <f t="shared" si="8"/>
        <v>Dec-25KCP Lombok Keruak</v>
      </c>
      <c r="E524" s="43">
        <v>5.1206392361631638E-2</v>
      </c>
      <c r="F524" s="15"/>
    </row>
    <row r="525" spans="1:6" x14ac:dyDescent="0.3">
      <c r="A525" s="23">
        <v>16163</v>
      </c>
      <c r="B525" s="2" t="s">
        <v>23</v>
      </c>
      <c r="C525" s="30" t="s">
        <v>70</v>
      </c>
      <c r="D525" s="2" t="str">
        <f t="shared" si="8"/>
        <v>Dec-25KCP Sumbawa Alas</v>
      </c>
      <c r="E525" s="43">
        <v>3.3501217393874495E-2</v>
      </c>
      <c r="F525" s="15"/>
    </row>
    <row r="526" spans="1:6" x14ac:dyDescent="0.3">
      <c r="A526" s="23">
        <v>16164</v>
      </c>
      <c r="B526" s="2" t="s">
        <v>24</v>
      </c>
      <c r="C526" s="30" t="s">
        <v>70</v>
      </c>
      <c r="D526" s="2" t="str">
        <f t="shared" si="8"/>
        <v>Dec-25KCP Bima Sape</v>
      </c>
      <c r="E526" s="43">
        <v>3.2219881853089723E-2</v>
      </c>
      <c r="F526" s="15"/>
    </row>
    <row r="527" spans="1:6" x14ac:dyDescent="0.3">
      <c r="A527" s="23">
        <v>16171</v>
      </c>
      <c r="B527" s="2" t="s">
        <v>25</v>
      </c>
      <c r="C527" s="30" t="s">
        <v>70</v>
      </c>
      <c r="D527" s="2" t="str">
        <f t="shared" si="8"/>
        <v>Dec-25KCP Tente</v>
      </c>
      <c r="E527" s="43">
        <v>3.3498915656659856E-2</v>
      </c>
      <c r="F527" s="15"/>
    </row>
    <row r="528" spans="1:6" x14ac:dyDescent="0.3">
      <c r="A528" s="23">
        <v>16172</v>
      </c>
      <c r="B528" s="2" t="s">
        <v>26</v>
      </c>
      <c r="C528" s="30" t="s">
        <v>70</v>
      </c>
      <c r="D528" s="2" t="str">
        <f t="shared" si="8"/>
        <v>Dec-25KCP Dompu</v>
      </c>
      <c r="E528" s="43">
        <v>9.8153698612416407E-2</v>
      </c>
      <c r="F528" s="15"/>
    </row>
    <row r="529" spans="1:6" x14ac:dyDescent="0.3">
      <c r="A529" s="23">
        <v>16173</v>
      </c>
      <c r="B529" s="2" t="s">
        <v>27</v>
      </c>
      <c r="C529" s="30" t="s">
        <v>70</v>
      </c>
      <c r="D529" s="2" t="str">
        <f t="shared" si="8"/>
        <v>Dec-25KCP Lombok Gunung Sari</v>
      </c>
      <c r="E529" s="43">
        <v>6.0278121531539219E-2</v>
      </c>
      <c r="F529" s="15"/>
    </row>
    <row r="530" spans="1:6" x14ac:dyDescent="0.3">
      <c r="A530" s="23">
        <v>16175</v>
      </c>
      <c r="B530" s="2" t="s">
        <v>28</v>
      </c>
      <c r="C530" s="30" t="s">
        <v>70</v>
      </c>
      <c r="D530" s="2" t="str">
        <f t="shared" si="8"/>
        <v>Dec-25KCP Lombok Gerung</v>
      </c>
      <c r="E530" s="43">
        <v>8.7189206073142483E-2</v>
      </c>
      <c r="F530" s="15"/>
    </row>
    <row r="531" spans="1:6" x14ac:dyDescent="0.3">
      <c r="A531" s="23">
        <v>16176</v>
      </c>
      <c r="B531" s="2" t="s">
        <v>29</v>
      </c>
      <c r="C531" s="30" t="s">
        <v>70</v>
      </c>
      <c r="D531" s="2" t="str">
        <f t="shared" si="8"/>
        <v>Dec-25KCP Lombok Narmada</v>
      </c>
      <c r="E531" s="43">
        <v>6.3615476704697541E-2</v>
      </c>
      <c r="F531" s="15"/>
    </row>
    <row r="532" spans="1:6" x14ac:dyDescent="0.3">
      <c r="A532" s="23">
        <v>16177</v>
      </c>
      <c r="B532" s="2" t="s">
        <v>30</v>
      </c>
      <c r="C532" s="30" t="s">
        <v>70</v>
      </c>
      <c r="D532" s="2" t="str">
        <f t="shared" si="8"/>
        <v>Dec-25KCP Lombok Pemenang</v>
      </c>
      <c r="E532" s="43">
        <v>0.19845173354442153</v>
      </c>
      <c r="F532" s="15"/>
    </row>
    <row r="533" spans="1:6" x14ac:dyDescent="0.3">
      <c r="A533" s="23">
        <v>16178</v>
      </c>
      <c r="B533" s="2" t="s">
        <v>31</v>
      </c>
      <c r="C533" s="30" t="s">
        <v>70</v>
      </c>
      <c r="D533" s="2" t="str">
        <f t="shared" si="8"/>
        <v>Dec-25KCP Lombok Kopang</v>
      </c>
      <c r="E533" s="43">
        <v>9.6976406025018724E-2</v>
      </c>
      <c r="F533" s="15"/>
    </row>
    <row r="534" spans="1:6" x14ac:dyDescent="0.3">
      <c r="A534" s="23">
        <v>16179</v>
      </c>
      <c r="B534" s="2" t="s">
        <v>32</v>
      </c>
      <c r="C534" s="30" t="s">
        <v>70</v>
      </c>
      <c r="D534" s="2" t="str">
        <f t="shared" si="8"/>
        <v>Dec-25KCP Aikmel</v>
      </c>
      <c r="E534" s="43">
        <v>7.2850938721379765E-2</v>
      </c>
      <c r="F534" s="15"/>
    </row>
    <row r="535" spans="1:6" x14ac:dyDescent="0.3">
      <c r="A535" s="23">
        <v>16180</v>
      </c>
      <c r="B535" s="2" t="s">
        <v>33</v>
      </c>
      <c r="C535" s="30" t="s">
        <v>70</v>
      </c>
      <c r="D535" s="2" t="str">
        <f t="shared" si="8"/>
        <v>Dec-25KCP Mataram Tanjung</v>
      </c>
      <c r="E535" s="43">
        <v>6.6403508937407207E-2</v>
      </c>
      <c r="F535" s="15"/>
    </row>
    <row r="536" spans="1:6" x14ac:dyDescent="0.3">
      <c r="A536" s="23">
        <v>16181</v>
      </c>
      <c r="B536" s="2" t="s">
        <v>34</v>
      </c>
      <c r="C536" s="30" t="s">
        <v>70</v>
      </c>
      <c r="D536" s="2" t="str">
        <f t="shared" si="8"/>
        <v>Dec-25KCP Lombok Kediri</v>
      </c>
      <c r="E536" s="43">
        <v>6.8531640312245332E-2</v>
      </c>
      <c r="F536" s="15"/>
    </row>
    <row r="537" spans="1:6" x14ac:dyDescent="0.3">
      <c r="A537" s="23">
        <v>16182</v>
      </c>
      <c r="B537" s="2" t="s">
        <v>35</v>
      </c>
      <c r="C537" s="30" t="s">
        <v>70</v>
      </c>
      <c r="D537" s="2" t="str">
        <f t="shared" si="8"/>
        <v>Dec-25KCP Mataram Masbagik</v>
      </c>
      <c r="E537" s="43">
        <v>3.9814539019761792E-2</v>
      </c>
      <c r="F537" s="15"/>
    </row>
    <row r="538" spans="1:6" x14ac:dyDescent="0.3">
      <c r="A538" s="23">
        <v>16183</v>
      </c>
      <c r="B538" s="2" t="s">
        <v>36</v>
      </c>
      <c r="C538" s="30" t="s">
        <v>70</v>
      </c>
      <c r="D538" s="2" t="str">
        <f t="shared" si="8"/>
        <v>Dec-25KCP Lombok Sakra</v>
      </c>
      <c r="E538" s="43">
        <v>5.1450344720882231E-2</v>
      </c>
      <c r="F538" s="15"/>
    </row>
    <row r="539" spans="1:6" x14ac:dyDescent="0.3">
      <c r="A539" s="23">
        <v>16184</v>
      </c>
      <c r="B539" s="2" t="s">
        <v>37</v>
      </c>
      <c r="C539" s="30" t="s">
        <v>70</v>
      </c>
      <c r="D539" s="2" t="str">
        <f t="shared" si="8"/>
        <v>Dec-25KCP Lombok Terara</v>
      </c>
      <c r="E539" s="43">
        <v>5.3626561809678688E-2</v>
      </c>
      <c r="F539" s="15"/>
    </row>
    <row r="540" spans="1:6" x14ac:dyDescent="0.3">
      <c r="A540" s="23">
        <v>16185</v>
      </c>
      <c r="B540" s="2" t="s">
        <v>38</v>
      </c>
      <c r="C540" s="30" t="s">
        <v>70</v>
      </c>
      <c r="D540" s="2" t="str">
        <f t="shared" si="8"/>
        <v>Dec-25KCP Rembiga</v>
      </c>
      <c r="E540" s="43">
        <v>7.6071771298710358E-2</v>
      </c>
      <c r="F540" s="15"/>
    </row>
    <row r="541" spans="1:6" x14ac:dyDescent="0.3">
      <c r="A541" s="23">
        <v>16186</v>
      </c>
      <c r="B541" s="2" t="s">
        <v>39</v>
      </c>
      <c r="C541" s="30" t="s">
        <v>70</v>
      </c>
      <c r="D541" s="2" t="str">
        <f t="shared" si="8"/>
        <v>Dec-25KCP Renteng Praya</v>
      </c>
      <c r="E541" s="43">
        <v>0.10067309891208659</v>
      </c>
      <c r="F541" s="15"/>
    </row>
    <row r="542" spans="1:6" x14ac:dyDescent="0.3">
      <c r="A542" s="23">
        <v>16191</v>
      </c>
      <c r="B542" s="2" t="s">
        <v>40</v>
      </c>
      <c r="C542" s="30" t="s">
        <v>70</v>
      </c>
      <c r="D542" s="2" t="str">
        <f t="shared" si="8"/>
        <v>Dec-25KCP Pringgabaya</v>
      </c>
      <c r="E542" s="43">
        <v>5.8413372959624302E-2</v>
      </c>
      <c r="F542" s="15"/>
    </row>
    <row r="543" spans="1:6" x14ac:dyDescent="0.3">
      <c r="A543" s="23">
        <v>16192</v>
      </c>
      <c r="B543" s="2" t="s">
        <v>41</v>
      </c>
      <c r="C543" s="30" t="s">
        <v>70</v>
      </c>
      <c r="D543" s="2" t="str">
        <f t="shared" si="8"/>
        <v>Dec-25KCP Taliwang</v>
      </c>
      <c r="E543" s="43">
        <v>0.11216180474874723</v>
      </c>
      <c r="F543" s="15"/>
    </row>
    <row r="544" spans="1:6" x14ac:dyDescent="0.3">
      <c r="A544" s="23">
        <v>16194</v>
      </c>
      <c r="B544" s="2" t="s">
        <v>42</v>
      </c>
      <c r="C544" s="30" t="s">
        <v>70</v>
      </c>
      <c r="D544" s="2" t="str">
        <f t="shared" si="8"/>
        <v>Dec-25KCP Lombok Sikur</v>
      </c>
      <c r="E544" s="43">
        <v>5.4505836247935341E-2</v>
      </c>
      <c r="F544" s="15"/>
    </row>
    <row r="545" spans="1:6" x14ac:dyDescent="0.3">
      <c r="A545" s="23">
        <v>16196</v>
      </c>
      <c r="B545" s="2" t="s">
        <v>43</v>
      </c>
      <c r="C545" s="30" t="s">
        <v>70</v>
      </c>
      <c r="D545" s="2" t="str">
        <f t="shared" si="8"/>
        <v>Dec-25KCP Labuhan Lombok</v>
      </c>
      <c r="E545" s="43">
        <v>4.8707933498910005E-2</v>
      </c>
      <c r="F545" s="15"/>
    </row>
    <row r="546" spans="1:6" x14ac:dyDescent="0.3">
      <c r="A546" s="23">
        <v>16198</v>
      </c>
      <c r="B546" s="2" t="s">
        <v>44</v>
      </c>
      <c r="C546" s="30" t="s">
        <v>70</v>
      </c>
      <c r="D546" s="2" t="str">
        <f t="shared" si="8"/>
        <v>Dec-25KCP Mataram Airlangga</v>
      </c>
      <c r="E546" s="43">
        <v>7.4242069022402254E-2</v>
      </c>
      <c r="F546" s="15"/>
    </row>
    <row r="547" spans="1:6" x14ac:dyDescent="0.3">
      <c r="A547" s="23">
        <v>16199</v>
      </c>
      <c r="B547" s="2" t="s">
        <v>45</v>
      </c>
      <c r="C547" s="30" t="s">
        <v>70</v>
      </c>
      <c r="D547" s="2" t="str">
        <f t="shared" si="8"/>
        <v>Dec-25KCP Mataram Pagutan</v>
      </c>
      <c r="E547" s="43">
        <v>9.5744302112405089E-2</v>
      </c>
      <c r="F547" s="15"/>
    </row>
    <row r="548" spans="1:6" x14ac:dyDescent="0.3">
      <c r="A548" s="23">
        <v>161</v>
      </c>
      <c r="B548" s="2" t="s">
        <v>49</v>
      </c>
      <c r="C548" s="30" t="s">
        <v>70</v>
      </c>
      <c r="D548" s="2" t="str">
        <f t="shared" si="8"/>
        <v>Dec-25Area Mataram</v>
      </c>
      <c r="E548" s="43">
        <v>9.5299523812231257</v>
      </c>
      <c r="F548" s="15"/>
    </row>
    <row r="549" spans="1:6" x14ac:dyDescent="0.3">
      <c r="A549" s="23">
        <v>16100</v>
      </c>
      <c r="B549" s="2" t="s">
        <v>5</v>
      </c>
      <c r="C549" s="30" t="s">
        <v>71</v>
      </c>
      <c r="D549" s="2"/>
      <c r="E549" s="43">
        <v>0.83104745576773054</v>
      </c>
      <c r="F549" s="15"/>
    </row>
    <row r="550" spans="1:6" x14ac:dyDescent="0.3">
      <c r="A550" s="23">
        <v>16101</v>
      </c>
      <c r="B550" s="2" t="s">
        <v>6</v>
      </c>
      <c r="C550" s="30" t="s">
        <v>71</v>
      </c>
      <c r="D550" s="2"/>
      <c r="E550" s="43">
        <v>0.63317114103205963</v>
      </c>
      <c r="F550" s="15"/>
    </row>
    <row r="551" spans="1:6" x14ac:dyDescent="0.3">
      <c r="A551" s="23">
        <v>16102</v>
      </c>
      <c r="B551" s="2" t="s">
        <v>7</v>
      </c>
      <c r="C551" s="30" t="s">
        <v>71</v>
      </c>
      <c r="D551" s="2"/>
      <c r="E551" s="43">
        <v>0.17816837449154793</v>
      </c>
      <c r="F551" s="15"/>
    </row>
    <row r="552" spans="1:6" x14ac:dyDescent="0.3">
      <c r="A552" s="23">
        <v>16109</v>
      </c>
      <c r="B552" s="2" t="s">
        <v>8</v>
      </c>
      <c r="C552" s="30" t="s">
        <v>71</v>
      </c>
      <c r="D552" s="2"/>
      <c r="E552" s="43">
        <v>0.25757892609355659</v>
      </c>
      <c r="F552" s="15"/>
    </row>
    <row r="553" spans="1:6" x14ac:dyDescent="0.3">
      <c r="A553" s="23">
        <v>16110</v>
      </c>
      <c r="B553" s="2" t="s">
        <v>9</v>
      </c>
      <c r="C553" s="30" t="s">
        <v>71</v>
      </c>
      <c r="D553" s="2"/>
      <c r="E553" s="43">
        <v>0.39064247978626976</v>
      </c>
      <c r="F553" s="15"/>
    </row>
    <row r="554" spans="1:6" x14ac:dyDescent="0.3">
      <c r="A554" s="23">
        <v>16111</v>
      </c>
      <c r="B554" s="2" t="s">
        <v>10</v>
      </c>
      <c r="C554" s="30" t="s">
        <v>71</v>
      </c>
      <c r="D554" s="2"/>
      <c r="E554" s="43">
        <v>0.16034027387387062</v>
      </c>
      <c r="F554" s="15"/>
    </row>
    <row r="555" spans="1:6" x14ac:dyDescent="0.3">
      <c r="A555" s="23">
        <v>16113</v>
      </c>
      <c r="B555" s="2" t="s">
        <v>11</v>
      </c>
      <c r="C555" s="30" t="s">
        <v>71</v>
      </c>
      <c r="D555" s="2"/>
      <c r="E555" s="43">
        <v>0.18661863369705323</v>
      </c>
      <c r="F555" s="15"/>
    </row>
    <row r="556" spans="1:6" x14ac:dyDescent="0.3">
      <c r="A556" s="23">
        <v>16114</v>
      </c>
      <c r="B556" s="2" t="s">
        <v>12</v>
      </c>
      <c r="C556" s="30" t="s">
        <v>71</v>
      </c>
      <c r="D556" s="2"/>
      <c r="E556" s="43">
        <v>5.7608377084021072</v>
      </c>
      <c r="F556" s="15"/>
    </row>
    <row r="557" spans="1:6" x14ac:dyDescent="0.3">
      <c r="A557" s="23">
        <v>16115</v>
      </c>
      <c r="B557" s="2" t="s">
        <v>13</v>
      </c>
      <c r="C557" s="30" t="s">
        <v>71</v>
      </c>
      <c r="D557" s="2"/>
      <c r="E557" s="43">
        <v>0.14131387832322045</v>
      </c>
      <c r="F557" s="15"/>
    </row>
    <row r="558" spans="1:6" x14ac:dyDescent="0.3">
      <c r="A558" s="23">
        <v>16117</v>
      </c>
      <c r="B558" s="2" t="s">
        <v>14</v>
      </c>
      <c r="C558" s="30" t="s">
        <v>71</v>
      </c>
      <c r="D558" s="2"/>
      <c r="E558" s="43">
        <v>0.11845637609595185</v>
      </c>
      <c r="F558" s="15"/>
    </row>
    <row r="559" spans="1:6" x14ac:dyDescent="0.3">
      <c r="A559" s="23">
        <v>16120</v>
      </c>
      <c r="B559" s="2" t="s">
        <v>15</v>
      </c>
      <c r="C559" s="30" t="s">
        <v>71</v>
      </c>
      <c r="D559" s="2"/>
      <c r="E559" s="43">
        <v>0.16420151320862161</v>
      </c>
      <c r="F559" s="15"/>
    </row>
    <row r="560" spans="1:6" x14ac:dyDescent="0.3">
      <c r="A560" s="23">
        <v>16121</v>
      </c>
      <c r="B560" s="2" t="s">
        <v>16</v>
      </c>
      <c r="C560" s="30" t="s">
        <v>71</v>
      </c>
      <c r="D560" s="2"/>
      <c r="E560" s="43">
        <v>0.21490713359887043</v>
      </c>
      <c r="F560" s="15"/>
    </row>
    <row r="561" spans="1:6" x14ac:dyDescent="0.3">
      <c r="A561" s="23">
        <v>16122</v>
      </c>
      <c r="B561" s="2" t="s">
        <v>17</v>
      </c>
      <c r="C561" s="30" t="s">
        <v>71</v>
      </c>
      <c r="D561" s="2"/>
      <c r="E561" s="43">
        <v>5.5909509588400512E-2</v>
      </c>
      <c r="F561" s="15"/>
    </row>
    <row r="562" spans="1:6" x14ac:dyDescent="0.3">
      <c r="A562" s="23">
        <v>16123</v>
      </c>
      <c r="B562" s="2" t="s">
        <v>18</v>
      </c>
      <c r="C562" s="30" t="s">
        <v>71</v>
      </c>
      <c r="D562" s="2"/>
      <c r="E562" s="43">
        <v>2.2295170065289749E-2</v>
      </c>
      <c r="F562" s="15"/>
    </row>
    <row r="563" spans="1:6" x14ac:dyDescent="0.3">
      <c r="A563" s="23">
        <v>16158</v>
      </c>
      <c r="B563" s="2" t="s">
        <v>19</v>
      </c>
      <c r="C563" s="30" t="s">
        <v>71</v>
      </c>
      <c r="D563" s="2"/>
      <c r="E563" s="43">
        <v>2.0571175774167727E-2</v>
      </c>
      <c r="F563" s="15"/>
    </row>
    <row r="564" spans="1:6" x14ac:dyDescent="0.3">
      <c r="A564" s="23">
        <v>16159</v>
      </c>
      <c r="B564" s="2" t="s">
        <v>20</v>
      </c>
      <c r="C564" s="30" t="s">
        <v>71</v>
      </c>
      <c r="D564" s="2"/>
      <c r="E564" s="43">
        <v>3.2649305363329995E-2</v>
      </c>
      <c r="F564" s="15"/>
    </row>
    <row r="565" spans="1:6" x14ac:dyDescent="0.3">
      <c r="A565" s="23">
        <v>16161</v>
      </c>
      <c r="B565" s="2" t="s">
        <v>21</v>
      </c>
      <c r="C565" s="30" t="s">
        <v>71</v>
      </c>
      <c r="D565" s="2"/>
      <c r="E565" s="43">
        <v>8.1350660552816159E-2</v>
      </c>
      <c r="F565" s="15"/>
    </row>
    <row r="566" spans="1:6" x14ac:dyDescent="0.3">
      <c r="A566" s="23">
        <v>16162</v>
      </c>
      <c r="B566" s="2" t="s">
        <v>22</v>
      </c>
      <c r="C566" s="30" t="s">
        <v>71</v>
      </c>
      <c r="D566" s="2"/>
      <c r="E566" s="43">
        <v>5.0767856459233894E-2</v>
      </c>
      <c r="F566" s="15"/>
    </row>
    <row r="567" spans="1:6" x14ac:dyDescent="0.3">
      <c r="A567" s="23">
        <v>16163</v>
      </c>
      <c r="B567" s="2" t="s">
        <v>23</v>
      </c>
      <c r="C567" s="30" t="s">
        <v>71</v>
      </c>
      <c r="D567" s="2"/>
      <c r="E567" s="43">
        <v>3.5404531986017798E-2</v>
      </c>
      <c r="F567" s="15"/>
    </row>
    <row r="568" spans="1:6" x14ac:dyDescent="0.3">
      <c r="A568" s="23">
        <v>16164</v>
      </c>
      <c r="B568" s="2" t="s">
        <v>24</v>
      </c>
      <c r="C568" s="30" t="s">
        <v>71</v>
      </c>
      <c r="D568" s="2"/>
      <c r="E568" s="43">
        <v>3.7065069580843137E-2</v>
      </c>
      <c r="F568" s="15"/>
    </row>
    <row r="569" spans="1:6" x14ac:dyDescent="0.3">
      <c r="A569" s="23">
        <v>16171</v>
      </c>
      <c r="B569" s="2" t="s">
        <v>25</v>
      </c>
      <c r="C569" s="30" t="s">
        <v>71</v>
      </c>
      <c r="D569" s="2"/>
      <c r="E569" s="43">
        <v>3.0934345379949903E-2</v>
      </c>
      <c r="F569" s="15"/>
    </row>
    <row r="570" spans="1:6" x14ac:dyDescent="0.3">
      <c r="A570" s="23">
        <v>16172</v>
      </c>
      <c r="B570" s="2" t="s">
        <v>26</v>
      </c>
      <c r="C570" s="30" t="s">
        <v>71</v>
      </c>
      <c r="D570" s="2"/>
      <c r="E570" s="43">
        <v>0.12889332191531139</v>
      </c>
      <c r="F570" s="15"/>
    </row>
    <row r="571" spans="1:6" x14ac:dyDescent="0.3">
      <c r="A571" s="23">
        <v>16173</v>
      </c>
      <c r="B571" s="2" t="s">
        <v>27</v>
      </c>
      <c r="C571" s="30" t="s">
        <v>71</v>
      </c>
      <c r="D571" s="2"/>
      <c r="E571" s="43">
        <v>6.1357084892142762E-2</v>
      </c>
      <c r="F571" s="15"/>
    </row>
    <row r="572" spans="1:6" x14ac:dyDescent="0.3">
      <c r="A572" s="23">
        <v>16175</v>
      </c>
      <c r="B572" s="2" t="s">
        <v>28</v>
      </c>
      <c r="C572" s="30" t="s">
        <v>71</v>
      </c>
      <c r="D572" s="2"/>
      <c r="E572" s="43">
        <v>8.619220187527768E-2</v>
      </c>
      <c r="F572" s="15"/>
    </row>
    <row r="573" spans="1:6" x14ac:dyDescent="0.3">
      <c r="A573" s="23">
        <v>16176</v>
      </c>
      <c r="B573" s="2" t="s">
        <v>29</v>
      </c>
      <c r="C573" s="30" t="s">
        <v>71</v>
      </c>
      <c r="D573" s="2"/>
      <c r="E573" s="43">
        <v>6.4182175560910854E-2</v>
      </c>
      <c r="F573" s="15"/>
    </row>
    <row r="574" spans="1:6" x14ac:dyDescent="0.3">
      <c r="A574" s="23">
        <v>16177</v>
      </c>
      <c r="B574" s="2" t="s">
        <v>30</v>
      </c>
      <c r="C574" s="30" t="s">
        <v>71</v>
      </c>
      <c r="D574" s="2"/>
      <c r="E574" s="43">
        <v>0.19961219339295663</v>
      </c>
      <c r="F574" s="15"/>
    </row>
    <row r="575" spans="1:6" x14ac:dyDescent="0.3">
      <c r="A575" s="23">
        <v>16178</v>
      </c>
      <c r="B575" s="2" t="s">
        <v>31</v>
      </c>
      <c r="C575" s="30" t="s">
        <v>71</v>
      </c>
      <c r="D575" s="2"/>
      <c r="E575" s="43">
        <v>9.9554421845427912E-2</v>
      </c>
      <c r="F575" s="15"/>
    </row>
    <row r="576" spans="1:6" x14ac:dyDescent="0.3">
      <c r="A576" s="23">
        <v>16179</v>
      </c>
      <c r="B576" s="2" t="s">
        <v>32</v>
      </c>
      <c r="C576" s="30" t="s">
        <v>71</v>
      </c>
      <c r="D576" s="2"/>
      <c r="E576" s="43">
        <v>7.1936821088339167E-2</v>
      </c>
      <c r="F576" s="15"/>
    </row>
    <row r="577" spans="1:6" x14ac:dyDescent="0.3">
      <c r="A577" s="23">
        <v>16180</v>
      </c>
      <c r="B577" s="2" t="s">
        <v>33</v>
      </c>
      <c r="C577" s="30" t="s">
        <v>71</v>
      </c>
      <c r="D577" s="2"/>
      <c r="E577" s="43">
        <v>6.8055486216022365E-2</v>
      </c>
      <c r="F577" s="15"/>
    </row>
    <row r="578" spans="1:6" x14ac:dyDescent="0.3">
      <c r="A578" s="23">
        <v>16181</v>
      </c>
      <c r="B578" s="2" t="s">
        <v>34</v>
      </c>
      <c r="C578" s="30" t="s">
        <v>71</v>
      </c>
      <c r="D578" s="2"/>
      <c r="E578" s="43">
        <v>7.1957404896096908E-2</v>
      </c>
      <c r="F578" s="15"/>
    </row>
    <row r="579" spans="1:6" x14ac:dyDescent="0.3">
      <c r="A579" s="23">
        <v>16182</v>
      </c>
      <c r="B579" s="2" t="s">
        <v>35</v>
      </c>
      <c r="C579" s="30" t="s">
        <v>71</v>
      </c>
      <c r="D579" s="2"/>
      <c r="E579" s="43">
        <v>4.0221655458056525E-2</v>
      </c>
      <c r="F579" s="15"/>
    </row>
    <row r="580" spans="1:6" x14ac:dyDescent="0.3">
      <c r="A580" s="23">
        <v>16183</v>
      </c>
      <c r="B580" s="2" t="s">
        <v>36</v>
      </c>
      <c r="C580" s="30" t="s">
        <v>71</v>
      </c>
      <c r="D580" s="2"/>
      <c r="E580" s="43">
        <v>5.1847257346045623E-2</v>
      </c>
      <c r="F580" s="15"/>
    </row>
    <row r="581" spans="1:6" x14ac:dyDescent="0.3">
      <c r="A581" s="23">
        <v>16184</v>
      </c>
      <c r="B581" s="2" t="s">
        <v>37</v>
      </c>
      <c r="C581" s="30" t="s">
        <v>71</v>
      </c>
      <c r="D581" s="2"/>
      <c r="E581" s="43">
        <v>5.5883659192704348E-2</v>
      </c>
      <c r="F581" s="15"/>
    </row>
    <row r="582" spans="1:6" x14ac:dyDescent="0.3">
      <c r="A582" s="23">
        <v>16185</v>
      </c>
      <c r="B582" s="2" t="s">
        <v>38</v>
      </c>
      <c r="C582" s="30" t="s">
        <v>71</v>
      </c>
      <c r="D582" s="2"/>
      <c r="E582" s="43">
        <v>6.6084769409791452E-2</v>
      </c>
      <c r="F582" s="15"/>
    </row>
    <row r="583" spans="1:6" x14ac:dyDescent="0.3">
      <c r="A583" s="23">
        <v>16186</v>
      </c>
      <c r="B583" s="2" t="s">
        <v>39</v>
      </c>
      <c r="C583" s="30" t="s">
        <v>71</v>
      </c>
      <c r="D583" s="2"/>
      <c r="E583" s="43">
        <v>0.10024753795772359</v>
      </c>
      <c r="F583" s="15"/>
    </row>
    <row r="584" spans="1:6" x14ac:dyDescent="0.3">
      <c r="A584" s="23">
        <v>16191</v>
      </c>
      <c r="B584" s="2" t="s">
        <v>40</v>
      </c>
      <c r="C584" s="30" t="s">
        <v>71</v>
      </c>
      <c r="D584" s="2"/>
      <c r="E584" s="43">
        <v>5.8851379564994359E-2</v>
      </c>
      <c r="F584" s="15"/>
    </row>
    <row r="585" spans="1:6" x14ac:dyDescent="0.3">
      <c r="A585" s="23">
        <v>16192</v>
      </c>
      <c r="B585" s="2" t="s">
        <v>41</v>
      </c>
      <c r="C585" s="30" t="s">
        <v>71</v>
      </c>
      <c r="D585" s="2"/>
      <c r="E585" s="43">
        <v>0.11269090912460543</v>
      </c>
      <c r="F585" s="15"/>
    </row>
    <row r="586" spans="1:6" x14ac:dyDescent="0.3">
      <c r="A586" s="23">
        <v>16194</v>
      </c>
      <c r="B586" s="2" t="s">
        <v>42</v>
      </c>
      <c r="C586" s="30" t="s">
        <v>71</v>
      </c>
      <c r="D586" s="2"/>
      <c r="E586" s="43">
        <v>5.4674836473500681E-2</v>
      </c>
      <c r="F586" s="15"/>
    </row>
    <row r="587" spans="1:6" x14ac:dyDescent="0.3">
      <c r="A587" s="23">
        <v>16196</v>
      </c>
      <c r="B587" s="2" t="s">
        <v>43</v>
      </c>
      <c r="C587" s="30" t="s">
        <v>71</v>
      </c>
      <c r="D587" s="2"/>
      <c r="E587" s="43">
        <v>4.4796439309089997E-2</v>
      </c>
      <c r="F587" s="15"/>
    </row>
    <row r="588" spans="1:6" x14ac:dyDescent="0.3">
      <c r="A588" s="23">
        <v>16198</v>
      </c>
      <c r="B588" s="2" t="s">
        <v>44</v>
      </c>
      <c r="C588" s="30" t="s">
        <v>71</v>
      </c>
      <c r="D588" s="2"/>
      <c r="E588" s="43">
        <v>7.3916394829813506E-2</v>
      </c>
      <c r="F588" s="15"/>
    </row>
    <row r="589" spans="1:6" x14ac:dyDescent="0.3">
      <c r="A589" s="23">
        <v>16199</v>
      </c>
      <c r="B589" s="2" t="s">
        <v>45</v>
      </c>
      <c r="C589" s="30" t="s">
        <v>71</v>
      </c>
      <c r="D589" s="2"/>
      <c r="E589" s="43">
        <v>9.8264878532475286E-2</v>
      </c>
      <c r="F589" s="15"/>
    </row>
    <row r="590" spans="1:6" x14ac:dyDescent="0.3">
      <c r="A590" s="23">
        <v>161</v>
      </c>
      <c r="B590" s="2" t="s">
        <v>49</v>
      </c>
      <c r="C590" s="30" t="s">
        <v>71</v>
      </c>
      <c r="D590" s="2"/>
      <c r="E590" s="43">
        <v>11.013452348002197</v>
      </c>
      <c r="F590" s="15"/>
    </row>
    <row r="699" spans="3:24" x14ac:dyDescent="0.3">
      <c r="C699" s="5"/>
      <c r="E699" s="5"/>
      <c r="F699" s="5"/>
    </row>
    <row r="700" spans="3:24" x14ac:dyDescent="0.3">
      <c r="C700" s="5"/>
      <c r="E700" s="5">
        <f>DASHBOARD!F9</f>
        <v>161</v>
      </c>
      <c r="F700" s="5" t="str">
        <f>VLOOKUP(E700,$A$2:$B$338,2,FALSE)</f>
        <v>Area Mataram</v>
      </c>
      <c r="H700" s="5" t="s">
        <v>0</v>
      </c>
    </row>
    <row r="701" spans="3:24" x14ac:dyDescent="0.3">
      <c r="C701" s="5"/>
      <c r="E701" s="5"/>
      <c r="F701" s="5"/>
    </row>
    <row r="702" spans="3:24" x14ac:dyDescent="0.3">
      <c r="C702" s="5"/>
      <c r="E702" s="5" t="s">
        <v>47</v>
      </c>
      <c r="F702" s="5" t="s">
        <v>48</v>
      </c>
      <c r="H702" s="34" t="s">
        <v>60</v>
      </c>
      <c r="I702" s="34" t="s">
        <v>62</v>
      </c>
      <c r="J702" s="34" t="s">
        <v>61</v>
      </c>
      <c r="K702" s="34" t="s">
        <v>65</v>
      </c>
      <c r="L702" s="34" t="s">
        <v>59</v>
      </c>
      <c r="M702" s="34" t="s">
        <v>66</v>
      </c>
      <c r="N702" s="34" t="s">
        <v>64</v>
      </c>
      <c r="O702" s="34" t="s">
        <v>63</v>
      </c>
      <c r="P702" s="34" t="s">
        <v>58</v>
      </c>
      <c r="Q702" s="34" t="s">
        <v>69</v>
      </c>
      <c r="R702" s="34" t="s">
        <v>68</v>
      </c>
      <c r="S702" s="34" t="s">
        <v>67</v>
      </c>
      <c r="T702" s="34" t="s">
        <v>70</v>
      </c>
      <c r="V702" s="5" t="s">
        <v>55</v>
      </c>
      <c r="W702" s="5" t="s">
        <v>56</v>
      </c>
      <c r="X702" s="5" t="s">
        <v>57</v>
      </c>
    </row>
    <row r="703" spans="3:24" x14ac:dyDescent="0.3">
      <c r="C703" s="5"/>
      <c r="E703" s="35">
        <f>E700</f>
        <v>161</v>
      </c>
      <c r="F703" s="35" t="str">
        <f>F700</f>
        <v>Area Mataram</v>
      </c>
      <c r="G703" s="35" t="s">
        <v>3</v>
      </c>
      <c r="H703" s="36">
        <f>INDEX($D$1:$E$170,MATCH($H702&amp;F$703,$D$1:$D$170,0),MATCH(H700,$D$1:$E$1,0))</f>
        <v>8.4625627486160013</v>
      </c>
      <c r="I703" s="36">
        <f>INDEX($D$1:$E$170,MATCH($I702&amp;F$703,$D$1:$D$170,0),MATCH(H700,$D$1:$E$1,0))</f>
        <v>10.397846443150003</v>
      </c>
      <c r="J703" s="36">
        <f>INDEX($D$1:$E$170,MATCH($J702&amp;F$703,$D$1:$D$170,0),MATCH(H700,$D$1:$E$1,0))</f>
        <v>8.2488042553220016</v>
      </c>
      <c r="K703" s="36">
        <f>INDEX($D$1:$E$600,MATCH($K702&amp;F$703,$D$1:$D$600,0),MATCH(H700,$D$1:$E$1,0))</f>
        <v>9.3770167038679073</v>
      </c>
      <c r="L703" s="36">
        <f>INDEX($D$1:$E$600,MATCH($L702&amp;F$703,$D$1:$D$600,0),MATCH(H700,$D$1:$E$1,0))</f>
        <v>8.3653690490663362</v>
      </c>
      <c r="M703" s="36">
        <f>INDEX($D$1:$E$600,MATCH($M702&amp;F$703,$D$1:$D$600,0),MATCH(H700,$D$1:$E$1,0))</f>
        <v>11.594252393231999</v>
      </c>
      <c r="N703" s="36">
        <f>INDEX($D$1:$E$600,MATCH($N702&amp;F$703,$D$1:$D$600,0),MATCH(H700,$D$1:$E$1,0))</f>
        <v>10.491370636485996</v>
      </c>
      <c r="O703" s="36">
        <f>INDEX($D$1:$E$600,MATCH($O702&amp;F$703,$D$1:$D$600,0),MATCH(H700,$D$1:$E$1,0))</f>
        <v>11.329858799987999</v>
      </c>
      <c r="P703" s="36">
        <f>INDEX($D$1:$E$600,MATCH($P702&amp;F$703,$D$1:$D$600,0),MATCH(H700,$D$1:$E$1,0))</f>
        <v>9.6931885287800004</v>
      </c>
      <c r="Q703" s="36">
        <f>INDEX($D$1:$E$600,MATCH($Q702&amp;F$703,$D$1:$D$600,0),MATCH(H700,$D$1:$E$1,0))</f>
        <v>8.2733575136389987</v>
      </c>
      <c r="R703" s="36">
        <f>INDEX($D$1:$E$600,MATCH($R702&amp;F$703,$D$1:$D$600,0),MATCH(H700,$D$1:$E$1,0))</f>
        <v>7.0080871738435233</v>
      </c>
      <c r="S703" s="36">
        <f>INDEX($D$1:$E$600,MATCH($S702&amp;F$703,$D$1:$D$600,0),MATCH(H700,$D$1:$E$1,0))</f>
        <v>8.3936933275849999</v>
      </c>
      <c r="T703" s="36">
        <f>INDEX($D$1:$E$600,MATCH($T702&amp;F$703,$D$1:$D$600,0),MATCH(H700,$D$1:$E$1,0))</f>
        <v>9.5299523812231257</v>
      </c>
      <c r="V703" s="37">
        <f>T703-S703</f>
        <v>1.1362590536381258</v>
      </c>
      <c r="W703" s="37">
        <f>T703-H703</f>
        <v>1.0673896326071244</v>
      </c>
      <c r="X703" s="37">
        <f>SUM(I703:T703)</f>
        <v>112.70279720618288</v>
      </c>
    </row>
    <row r="704" spans="3:24" x14ac:dyDescent="0.3">
      <c r="C704" s="5"/>
      <c r="E704" s="5"/>
      <c r="F704" s="5"/>
      <c r="H704" s="36"/>
      <c r="I704" s="36"/>
      <c r="J704" s="36"/>
      <c r="K704" s="36"/>
      <c r="L704" s="36"/>
      <c r="M704" s="36"/>
      <c r="N704" s="36"/>
      <c r="O704" s="36"/>
      <c r="V704" s="39">
        <f>T703/S703-1</f>
        <v>0.13537057041432865</v>
      </c>
      <c r="W704" s="38">
        <f>T703/H703-1</f>
        <v>0.12613077909309323</v>
      </c>
    </row>
    <row r="705" spans="1:6" x14ac:dyDescent="0.3">
      <c r="A705" s="8"/>
      <c r="B705" s="8"/>
      <c r="C705" s="8"/>
      <c r="D705" s="8"/>
      <c r="E705" s="5"/>
      <c r="F705" s="5"/>
    </row>
    <row r="706" spans="1:6" x14ac:dyDescent="0.3">
      <c r="A706" s="8"/>
      <c r="B706" s="8"/>
      <c r="C706" s="8"/>
      <c r="D706" s="8"/>
      <c r="E706" s="5"/>
      <c r="F706" s="5"/>
    </row>
    <row r="707" spans="1:6" x14ac:dyDescent="0.3">
      <c r="A707" s="8"/>
      <c r="B707" s="8"/>
      <c r="C707" s="8"/>
      <c r="D707" s="8"/>
      <c r="E707" s="5"/>
      <c r="F707" s="5"/>
    </row>
    <row r="708" spans="1:6" x14ac:dyDescent="0.3">
      <c r="E708" s="5"/>
      <c r="F708" s="5"/>
    </row>
    <row r="709" spans="1:6" x14ac:dyDescent="0.3">
      <c r="E709" s="5"/>
      <c r="F709" s="5"/>
    </row>
    <row r="710" spans="1:6" x14ac:dyDescent="0.3">
      <c r="E710" s="5"/>
      <c r="F710" s="5"/>
    </row>
    <row r="711" spans="1:6" x14ac:dyDescent="0.3">
      <c r="E711" s="5"/>
      <c r="F711" s="5"/>
    </row>
    <row r="712" spans="1:6" x14ac:dyDescent="0.3">
      <c r="E712" s="5"/>
      <c r="F712" s="5"/>
    </row>
    <row r="713" spans="1:6" x14ac:dyDescent="0.3">
      <c r="E713" s="5"/>
      <c r="F713" s="5"/>
    </row>
    <row r="714" spans="1:6" x14ac:dyDescent="0.3">
      <c r="E714" s="5"/>
      <c r="F714" s="5"/>
    </row>
    <row r="715" spans="1:6" x14ac:dyDescent="0.3">
      <c r="E715" s="5"/>
      <c r="F715" s="5"/>
    </row>
    <row r="716" spans="1:6" x14ac:dyDescent="0.3">
      <c r="E716" s="5"/>
      <c r="F716" s="5"/>
    </row>
    <row r="717" spans="1:6" x14ac:dyDescent="0.3">
      <c r="E717" s="5"/>
      <c r="F717" s="5"/>
    </row>
    <row r="718" spans="1:6" x14ac:dyDescent="0.3">
      <c r="E718" s="5"/>
      <c r="F718" s="5"/>
    </row>
    <row r="719" spans="1:6" x14ac:dyDescent="0.3">
      <c r="E719" s="5"/>
      <c r="F719" s="5"/>
    </row>
    <row r="720" spans="1:6" x14ac:dyDescent="0.3">
      <c r="E720" s="5"/>
      <c r="F720" s="5"/>
    </row>
    <row r="721" spans="5:6" x14ac:dyDescent="0.3">
      <c r="E721" s="5"/>
      <c r="F721" s="5"/>
    </row>
    <row r="722" spans="5:6" x14ac:dyDescent="0.3">
      <c r="E722" s="5"/>
      <c r="F722" s="5"/>
    </row>
    <row r="723" spans="5:6" x14ac:dyDescent="0.3">
      <c r="E723" s="5"/>
      <c r="F723" s="5"/>
    </row>
    <row r="724" spans="5:6" x14ac:dyDescent="0.3">
      <c r="E724" s="5"/>
      <c r="F724" s="5"/>
    </row>
    <row r="725" spans="5:6" x14ac:dyDescent="0.3">
      <c r="E725" s="5"/>
      <c r="F725" s="5"/>
    </row>
    <row r="726" spans="5:6" x14ac:dyDescent="0.3">
      <c r="E726" s="5"/>
      <c r="F726" s="5"/>
    </row>
    <row r="727" spans="5:6" x14ac:dyDescent="0.3">
      <c r="E727" s="5"/>
      <c r="F727" s="5"/>
    </row>
    <row r="728" spans="5:6" x14ac:dyDescent="0.3">
      <c r="E728" s="5"/>
      <c r="F728" s="5"/>
    </row>
    <row r="729" spans="5:6" x14ac:dyDescent="0.3">
      <c r="E729" s="5"/>
      <c r="F729" s="5"/>
    </row>
    <row r="730" spans="5:6" x14ac:dyDescent="0.3">
      <c r="E730" s="5"/>
      <c r="F730" s="5"/>
    </row>
    <row r="731" spans="5:6" x14ac:dyDescent="0.3">
      <c r="E731" s="5"/>
      <c r="F731" s="5"/>
    </row>
  </sheetData>
  <autoFilter ref="A1:E548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DPK</vt:lpstr>
      <vt:lpstr>CASA</vt:lpstr>
    </vt:vector>
  </TitlesOfParts>
  <Company>Appman Spesial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T14</dc:creator>
  <cp:lastModifiedBy>Lenovo T14</cp:lastModifiedBy>
  <cp:lastPrinted>2025-08-25T11:54:00Z</cp:lastPrinted>
  <dcterms:created xsi:type="dcterms:W3CDTF">2025-03-07T06:48:25Z</dcterms:created>
  <dcterms:modified xsi:type="dcterms:W3CDTF">2026-08-26T10:25:48Z</dcterms:modified>
</cp:coreProperties>
</file>