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<sst xmlns="http://schemas.openxmlformats.org/spreadsheetml/2006/main" count="76" uniqueCount="34">
  <si>
    <t xml:space="preserve">Aproximación</t>
  </si>
  <si>
    <t xml:space="preserve">x</t>
  </si>
  <si>
    <t xml:space="preserve">f(x)</t>
  </si>
  <si>
    <t xml:space="preserve">k</t>
  </si>
  <si>
    <t xml:space="preserve">k redondeado</t>
  </si>
  <si>
    <t xml:space="preserve">kx^n redon</t>
  </si>
  <si>
    <t xml:space="preserve">kx^n</t>
  </si>
  <si>
    <t xml:space="preserve">(1+x)^48</t>
  </si>
  <si>
    <t xml:space="preserve">(1+x)^48 &lt;= kx^n</t>
  </si>
  <si>
    <t xml:space="preserve">Cuadrática</t>
  </si>
  <si>
    <t xml:space="preserve">Lineal</t>
  </si>
  <si>
    <t xml:space="preserve">(1+x)⁵</t>
  </si>
  <si>
    <t xml:space="preserve">(1+x)⁵ &lt;= kx^n</t>
  </si>
  <si>
    <t xml:space="preserve">error</t>
  </si>
  <si>
    <t xml:space="preserve">constante</t>
  </si>
  <si>
    <t xml:space="preserve">n</t>
  </si>
  <si>
    <t xml:space="preserve">|f(x) – aprox|</t>
  </si>
  <si>
    <t xml:space="preserve">(1+x)^n</t>
  </si>
  <si>
    <t xml:space="preserve">Error</t>
  </si>
  <si>
    <t xml:space="preserve">Total</t>
  </si>
  <si>
    <t xml:space="preserve">approx</t>
  </si>
  <si>
    <t xml:space="preserve">15000*error</t>
  </si>
  <si>
    <t xml:space="preserve">A = 15000(1+x)^T-15000</t>
  </si>
  <si>
    <t xml:space="preserve">T</t>
  </si>
  <si>
    <t xml:space="preserve">A</t>
  </si>
  <si>
    <t xml:space="preserve">Approx</t>
  </si>
  <si>
    <t xml:space="preserve">|A – approx|</t>
  </si>
  <si>
    <t xml:space="preserve">aprox. Lineal</t>
  </si>
  <si>
    <t xml:space="preserve">x²</t>
  </si>
  <si>
    <t xml:space="preserve">kx²</t>
  </si>
  <si>
    <t xml:space="preserve">aprox. Cuad</t>
  </si>
  <si>
    <t xml:space="preserve">x³</t>
  </si>
  <si>
    <t xml:space="preserve">kx³</t>
  </si>
  <si>
    <t xml:space="preserve">kx² &lt;= kx³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</si>
</sst>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General"/>
    <numFmt numFmtId="167" formatCode="&quot;VERDADERO&quot;;&quot;VERDADERO&quot;;&quot;FALSO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El error de la aproximación cuadrática (rojo) disminuye más rápido a medida que x se acerca a cero.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Hoja1!$G$44</c:f>
              <c:strCache>
                <c:ptCount val="1"/>
                <c:pt idx="0">
                  <c:v>kx²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Hoja1!$B$45:$B$144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</c:v>
                </c:pt>
                <c:pt idx="43">
                  <c:v>0.57</c:v>
                </c:pt>
                <c:pt idx="44">
                  <c:v>0.56</c:v>
                </c:pt>
                <c:pt idx="45">
                  <c:v>0.55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</c:v>
                </c:pt>
                <c:pt idx="72">
                  <c:v>0.28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0.07</c:v>
                </c:pt>
                <c:pt idx="94">
                  <c:v>0.06</c:v>
                </c:pt>
                <c:pt idx="95">
                  <c:v>0.0499999999999999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Hoja1!$G$45:$G$144</c:f>
              <c:numCache>
                <c:formatCode>General</c:formatCode>
                <c:ptCount val="100"/>
                <c:pt idx="0">
                  <c:v>26</c:v>
                </c:pt>
                <c:pt idx="1">
                  <c:v>25.2579600999</c:v>
                </c:pt>
                <c:pt idx="2">
                  <c:v>24.5316815968</c:v>
                </c:pt>
                <c:pt idx="3">
                  <c:v>23.8209280757</c:v>
                </c:pt>
                <c:pt idx="4">
                  <c:v>23.1254654976</c:v>
                </c:pt>
                <c:pt idx="5">
                  <c:v>22.4450621875</c:v>
                </c:pt>
                <c:pt idx="6">
                  <c:v>21.7794888224</c:v>
                </c:pt>
                <c:pt idx="7">
                  <c:v>21.1285184193</c:v>
                </c:pt>
                <c:pt idx="8">
                  <c:v>20.4919263232</c:v>
                </c:pt>
                <c:pt idx="9">
                  <c:v>19.8694901951</c:v>
                </c:pt>
                <c:pt idx="10">
                  <c:v>19.26099</c:v>
                </c:pt>
                <c:pt idx="11">
                  <c:v>18.6662079949</c:v>
                </c:pt>
                <c:pt idx="12">
                  <c:v>18.0849287168</c:v>
                </c:pt>
                <c:pt idx="13">
                  <c:v>17.5169389707</c:v>
                </c:pt>
                <c:pt idx="14">
                  <c:v>16.9620278176</c:v>
                </c:pt>
                <c:pt idx="15">
                  <c:v>16.4199865625</c:v>
                </c:pt>
                <c:pt idx="16">
                  <c:v>15.8906087424</c:v>
                </c:pt>
                <c:pt idx="17">
                  <c:v>15.3736901143</c:v>
                </c:pt>
                <c:pt idx="18">
                  <c:v>14.8690286432</c:v>
                </c:pt>
                <c:pt idx="19">
                  <c:v>14.3764244901</c:v>
                </c:pt>
                <c:pt idx="20">
                  <c:v>13.89568</c:v>
                </c:pt>
                <c:pt idx="21">
                  <c:v>13.4265996899</c:v>
                </c:pt>
                <c:pt idx="22">
                  <c:v>12.9689902368</c:v>
                </c:pt>
                <c:pt idx="23">
                  <c:v>12.5226604657</c:v>
                </c:pt>
                <c:pt idx="24">
                  <c:v>12.0874213376</c:v>
                </c:pt>
                <c:pt idx="25">
                  <c:v>11.6630859375</c:v>
                </c:pt>
                <c:pt idx="26">
                  <c:v>11.2494694624</c:v>
                </c:pt>
                <c:pt idx="27">
                  <c:v>10.8463892093</c:v>
                </c:pt>
                <c:pt idx="28">
                  <c:v>10.4536645632</c:v>
                </c:pt>
                <c:pt idx="29">
                  <c:v>10.0711169851</c:v>
                </c:pt>
                <c:pt idx="30">
                  <c:v>9.69857000000001</c:v>
                </c:pt>
                <c:pt idx="31">
                  <c:v>9.3358491849</c:v>
                </c:pt>
                <c:pt idx="32">
                  <c:v>8.98278215680001</c:v>
                </c:pt>
                <c:pt idx="33">
                  <c:v>8.6391985607</c:v>
                </c:pt>
                <c:pt idx="34">
                  <c:v>8.30493005760001</c:v>
                </c:pt>
                <c:pt idx="35">
                  <c:v>7.9798103125</c:v>
                </c:pt>
                <c:pt idx="36">
                  <c:v>7.6636749824</c:v>
                </c:pt>
                <c:pt idx="37">
                  <c:v>7.3563617043</c:v>
                </c:pt>
                <c:pt idx="38">
                  <c:v>7.0577100832</c:v>
                </c:pt>
                <c:pt idx="39">
                  <c:v>6.7675616801</c:v>
                </c:pt>
                <c:pt idx="40">
                  <c:v>6.48576</c:v>
                </c:pt>
                <c:pt idx="41">
                  <c:v>6.2121504799</c:v>
                </c:pt>
                <c:pt idx="42">
                  <c:v>5.9465804768</c:v>
                </c:pt>
                <c:pt idx="43">
                  <c:v>5.6888992557</c:v>
                </c:pt>
                <c:pt idx="44">
                  <c:v>5.4389579776</c:v>
                </c:pt>
                <c:pt idx="45">
                  <c:v>5.1966096875</c:v>
                </c:pt>
                <c:pt idx="46">
                  <c:v>4.9617093024</c:v>
                </c:pt>
                <c:pt idx="47">
                  <c:v>4.7341135993</c:v>
                </c:pt>
                <c:pt idx="48">
                  <c:v>4.5136812032</c:v>
                </c:pt>
                <c:pt idx="49">
                  <c:v>4.3002725751</c:v>
                </c:pt>
                <c:pt idx="50">
                  <c:v>4.09375</c:v>
                </c:pt>
                <c:pt idx="51">
                  <c:v>3.8939775749</c:v>
                </c:pt>
                <c:pt idx="52">
                  <c:v>3.7008211968</c:v>
                </c:pt>
                <c:pt idx="53">
                  <c:v>3.5141485507</c:v>
                </c:pt>
                <c:pt idx="54">
                  <c:v>3.3338290976</c:v>
                </c:pt>
                <c:pt idx="55">
                  <c:v>3.1597340625</c:v>
                </c:pt>
                <c:pt idx="56">
                  <c:v>2.9917364224</c:v>
                </c:pt>
                <c:pt idx="57">
                  <c:v>2.8297108943</c:v>
                </c:pt>
                <c:pt idx="58">
                  <c:v>2.6735339232</c:v>
                </c:pt>
                <c:pt idx="59">
                  <c:v>2.5230836701</c:v>
                </c:pt>
                <c:pt idx="60">
                  <c:v>2.37824</c:v>
                </c:pt>
                <c:pt idx="61">
                  <c:v>2.2388844699</c:v>
                </c:pt>
                <c:pt idx="62">
                  <c:v>2.1049003168</c:v>
                </c:pt>
                <c:pt idx="63">
                  <c:v>1.9761724457</c:v>
                </c:pt>
                <c:pt idx="64">
                  <c:v>1.8525874176</c:v>
                </c:pt>
                <c:pt idx="65">
                  <c:v>1.7340334375</c:v>
                </c:pt>
                <c:pt idx="66">
                  <c:v>1.6204003424</c:v>
                </c:pt>
                <c:pt idx="67">
                  <c:v>1.5115795893</c:v>
                </c:pt>
                <c:pt idx="68">
                  <c:v>1.4074642432</c:v>
                </c:pt>
                <c:pt idx="69">
                  <c:v>1.3079489651</c:v>
                </c:pt>
                <c:pt idx="70">
                  <c:v>1.21293</c:v>
                </c:pt>
                <c:pt idx="71">
                  <c:v>1.1223051649</c:v>
                </c:pt>
                <c:pt idx="72">
                  <c:v>1.0359738368</c:v>
                </c:pt>
                <c:pt idx="73">
                  <c:v>0.9538369407</c:v>
                </c:pt>
                <c:pt idx="74">
                  <c:v>0.8757969376</c:v>
                </c:pt>
                <c:pt idx="75">
                  <c:v>0.8017578125</c:v>
                </c:pt>
                <c:pt idx="76">
                  <c:v>0.7316250624</c:v>
                </c:pt>
                <c:pt idx="77">
                  <c:v>0.665305684299999</c:v>
                </c:pt>
                <c:pt idx="78">
                  <c:v>0.6027081632</c:v>
                </c:pt>
                <c:pt idx="79">
                  <c:v>0.5437424601</c:v>
                </c:pt>
                <c:pt idx="80">
                  <c:v>0.488319999999999</c:v>
                </c:pt>
                <c:pt idx="81">
                  <c:v>0.436353659899999</c:v>
                </c:pt>
                <c:pt idx="82">
                  <c:v>0.3877577568</c:v>
                </c:pt>
                <c:pt idx="83">
                  <c:v>0.342448035699999</c:v>
                </c:pt>
                <c:pt idx="84">
                  <c:v>0.300341657599999</c:v>
                </c:pt>
                <c:pt idx="85">
                  <c:v>0.261357187499999</c:v>
                </c:pt>
                <c:pt idx="86">
                  <c:v>0.225414582400001</c:v>
                </c:pt>
                <c:pt idx="87">
                  <c:v>0.192435179299999</c:v>
                </c:pt>
                <c:pt idx="88">
                  <c:v>0.162341683200001</c:v>
                </c:pt>
                <c:pt idx="89">
                  <c:v>0.135058155100001</c:v>
                </c:pt>
                <c:pt idx="90">
                  <c:v>0.110510000000001</c:v>
                </c:pt>
                <c:pt idx="91">
                  <c:v>0.0886239549000005</c:v>
                </c:pt>
                <c:pt idx="92">
                  <c:v>0.0693280768000006</c:v>
                </c:pt>
                <c:pt idx="93">
                  <c:v>0.0525517307000003</c:v>
                </c:pt>
                <c:pt idx="94">
                  <c:v>0.0382255776000002</c:v>
                </c:pt>
                <c:pt idx="95">
                  <c:v>0.0262815624999995</c:v>
                </c:pt>
                <c:pt idx="96">
                  <c:v>0.0166529024000002</c:v>
                </c:pt>
                <c:pt idx="97">
                  <c:v>0.00927407430000016</c:v>
                </c:pt>
                <c:pt idx="98">
                  <c:v>0.00408080319999993</c:v>
                </c:pt>
                <c:pt idx="99">
                  <c:v>0.0010100501000001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Hoja1!$K$44</c:f>
              <c:strCache>
                <c:ptCount val="1"/>
                <c:pt idx="0">
                  <c:v>kx³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Hoja1!$B$45:$B$144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</c:v>
                </c:pt>
                <c:pt idx="43">
                  <c:v>0.57</c:v>
                </c:pt>
                <c:pt idx="44">
                  <c:v>0.56</c:v>
                </c:pt>
                <c:pt idx="45">
                  <c:v>0.55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</c:v>
                </c:pt>
                <c:pt idx="72">
                  <c:v>0.28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0.07</c:v>
                </c:pt>
                <c:pt idx="94">
                  <c:v>0.06</c:v>
                </c:pt>
                <c:pt idx="95">
                  <c:v>0.0499999999999999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Hoja1!$K$45:$K$144</c:f>
              <c:numCache>
                <c:formatCode>General</c:formatCode>
                <c:ptCount val="100"/>
                <c:pt idx="0">
                  <c:v>16</c:v>
                </c:pt>
                <c:pt idx="1">
                  <c:v>15.4569600999</c:v>
                </c:pt>
                <c:pt idx="2">
                  <c:v>14.9276815968</c:v>
                </c:pt>
                <c:pt idx="3">
                  <c:v>14.4119280757</c:v>
                </c:pt>
                <c:pt idx="4">
                  <c:v>13.9094654976</c:v>
                </c:pt>
                <c:pt idx="5">
                  <c:v>13.4200621875</c:v>
                </c:pt>
                <c:pt idx="6">
                  <c:v>12.9434888224</c:v>
                </c:pt>
                <c:pt idx="7">
                  <c:v>12.4795184193</c:v>
                </c:pt>
                <c:pt idx="8">
                  <c:v>12.0279263232</c:v>
                </c:pt>
                <c:pt idx="9">
                  <c:v>11.5884901951</c:v>
                </c:pt>
                <c:pt idx="10">
                  <c:v>11.16099</c:v>
                </c:pt>
                <c:pt idx="11">
                  <c:v>10.7452079949</c:v>
                </c:pt>
                <c:pt idx="12">
                  <c:v>10.3409287168</c:v>
                </c:pt>
                <c:pt idx="13">
                  <c:v>9.9479389707</c:v>
                </c:pt>
                <c:pt idx="14">
                  <c:v>9.5660278176</c:v>
                </c:pt>
                <c:pt idx="15">
                  <c:v>9.1949865625</c:v>
                </c:pt>
                <c:pt idx="16">
                  <c:v>8.83460874239999</c:v>
                </c:pt>
                <c:pt idx="17">
                  <c:v>8.4846901143</c:v>
                </c:pt>
                <c:pt idx="18">
                  <c:v>8.1450286432</c:v>
                </c:pt>
                <c:pt idx="19">
                  <c:v>7.8154244901</c:v>
                </c:pt>
                <c:pt idx="20">
                  <c:v>7.49568</c:v>
                </c:pt>
                <c:pt idx="21">
                  <c:v>7.1855996899</c:v>
                </c:pt>
                <c:pt idx="22">
                  <c:v>6.8849902368</c:v>
                </c:pt>
                <c:pt idx="23">
                  <c:v>6.5936604657</c:v>
                </c:pt>
                <c:pt idx="24">
                  <c:v>6.3114213376</c:v>
                </c:pt>
                <c:pt idx="25">
                  <c:v>6.0380859375</c:v>
                </c:pt>
                <c:pt idx="26">
                  <c:v>5.7734694624</c:v>
                </c:pt>
                <c:pt idx="27">
                  <c:v>5.5173892093</c:v>
                </c:pt>
                <c:pt idx="28">
                  <c:v>5.2696645632</c:v>
                </c:pt>
                <c:pt idx="29">
                  <c:v>5.0301169851</c:v>
                </c:pt>
                <c:pt idx="30">
                  <c:v>4.79857000000001</c:v>
                </c:pt>
                <c:pt idx="31">
                  <c:v>4.5748491849</c:v>
                </c:pt>
                <c:pt idx="32">
                  <c:v>4.35878215680001</c:v>
                </c:pt>
                <c:pt idx="33">
                  <c:v>4.1501985607</c:v>
                </c:pt>
                <c:pt idx="34">
                  <c:v>3.9489300576</c:v>
                </c:pt>
                <c:pt idx="35">
                  <c:v>3.75481031249999</c:v>
                </c:pt>
                <c:pt idx="36">
                  <c:v>3.56767498240001</c:v>
                </c:pt>
                <c:pt idx="37">
                  <c:v>3.3873617043</c:v>
                </c:pt>
                <c:pt idx="38">
                  <c:v>3.2137100832</c:v>
                </c:pt>
                <c:pt idx="39">
                  <c:v>3.0465616801</c:v>
                </c:pt>
                <c:pt idx="40">
                  <c:v>2.88576</c:v>
                </c:pt>
                <c:pt idx="41">
                  <c:v>2.7311504799</c:v>
                </c:pt>
                <c:pt idx="42">
                  <c:v>2.5825804768</c:v>
                </c:pt>
                <c:pt idx="43">
                  <c:v>2.4398992557</c:v>
                </c:pt>
                <c:pt idx="44">
                  <c:v>2.3029579776</c:v>
                </c:pt>
                <c:pt idx="45">
                  <c:v>2.1716096875</c:v>
                </c:pt>
                <c:pt idx="46">
                  <c:v>2.0457093024</c:v>
                </c:pt>
                <c:pt idx="47">
                  <c:v>1.9251135993</c:v>
                </c:pt>
                <c:pt idx="48">
                  <c:v>1.8096812032</c:v>
                </c:pt>
                <c:pt idx="49">
                  <c:v>1.6992725751</c:v>
                </c:pt>
                <c:pt idx="50">
                  <c:v>1.59375</c:v>
                </c:pt>
                <c:pt idx="51">
                  <c:v>1.4929775749</c:v>
                </c:pt>
                <c:pt idx="52">
                  <c:v>1.3968211968</c:v>
                </c:pt>
                <c:pt idx="53">
                  <c:v>1.3051485507</c:v>
                </c:pt>
                <c:pt idx="54">
                  <c:v>1.2178290976</c:v>
                </c:pt>
                <c:pt idx="55">
                  <c:v>1.1347340625</c:v>
                </c:pt>
                <c:pt idx="56">
                  <c:v>1.0557364224</c:v>
                </c:pt>
                <c:pt idx="57">
                  <c:v>0.980710894299999</c:v>
                </c:pt>
                <c:pt idx="58">
                  <c:v>0.909533923199999</c:v>
                </c:pt>
                <c:pt idx="59">
                  <c:v>0.842083670100002</c:v>
                </c:pt>
                <c:pt idx="60">
                  <c:v>0.778239999999998</c:v>
                </c:pt>
                <c:pt idx="61">
                  <c:v>0.717884469900002</c:v>
                </c:pt>
                <c:pt idx="62">
                  <c:v>0.660900316799999</c:v>
                </c:pt>
                <c:pt idx="63">
                  <c:v>0.607172445700002</c:v>
                </c:pt>
                <c:pt idx="64">
                  <c:v>0.556587417599998</c:v>
                </c:pt>
                <c:pt idx="65">
                  <c:v>0.509033437500001</c:v>
                </c:pt>
                <c:pt idx="66">
                  <c:v>0.464400342400001</c:v>
                </c:pt>
                <c:pt idx="67">
                  <c:v>0.422579589300001</c:v>
                </c:pt>
                <c:pt idx="68">
                  <c:v>0.383464243200001</c:v>
                </c:pt>
                <c:pt idx="69">
                  <c:v>0.346948965100001</c:v>
                </c:pt>
                <c:pt idx="70">
                  <c:v>0.31293</c:v>
                </c:pt>
                <c:pt idx="71">
                  <c:v>0.2813051649</c:v>
                </c:pt>
                <c:pt idx="72">
                  <c:v>0.2519738368</c:v>
                </c:pt>
                <c:pt idx="73">
                  <c:v>0.2248369407</c:v>
                </c:pt>
                <c:pt idx="74">
                  <c:v>0.1997969376</c:v>
                </c:pt>
                <c:pt idx="75">
                  <c:v>0.1767578125</c:v>
                </c:pt>
                <c:pt idx="76">
                  <c:v>0.1556250624</c:v>
                </c:pt>
                <c:pt idx="77">
                  <c:v>0.136305684299999</c:v>
                </c:pt>
                <c:pt idx="78">
                  <c:v>0.1187081632</c:v>
                </c:pt>
                <c:pt idx="79">
                  <c:v>0.1027424601</c:v>
                </c:pt>
                <c:pt idx="80">
                  <c:v>0.0883199999999995</c:v>
                </c:pt>
                <c:pt idx="81">
                  <c:v>0.0753536598999993</c:v>
                </c:pt>
                <c:pt idx="82">
                  <c:v>0.0637577567999998</c:v>
                </c:pt>
                <c:pt idx="83">
                  <c:v>0.0534480356999989</c:v>
                </c:pt>
                <c:pt idx="84">
                  <c:v>0.0443416575999991</c:v>
                </c:pt>
                <c:pt idx="85">
                  <c:v>0.0363571874999993</c:v>
                </c:pt>
                <c:pt idx="86">
                  <c:v>0.0294145824000009</c:v>
                </c:pt>
                <c:pt idx="87">
                  <c:v>0.0234351792999992</c:v>
                </c:pt>
                <c:pt idx="88">
                  <c:v>0.0183416832000007</c:v>
                </c:pt>
                <c:pt idx="89">
                  <c:v>0.0140581551000007</c:v>
                </c:pt>
                <c:pt idx="90">
                  <c:v>0.0105100000000007</c:v>
                </c:pt>
                <c:pt idx="91">
                  <c:v>0.00762395490000056</c:v>
                </c:pt>
                <c:pt idx="92">
                  <c:v>0.00532807680000058</c:v>
                </c:pt>
                <c:pt idx="93">
                  <c:v>0.00355173070000037</c:v>
                </c:pt>
                <c:pt idx="94">
                  <c:v>0.00222557760000019</c:v>
                </c:pt>
                <c:pt idx="95">
                  <c:v>0.00128156249999956</c:v>
                </c:pt>
                <c:pt idx="96">
                  <c:v>0.000652902400000155</c:v>
                </c:pt>
                <c:pt idx="97">
                  <c:v>0.00027407430000026</c:v>
                </c:pt>
                <c:pt idx="98">
                  <c:v>8.08031999999237E-005</c:v>
                </c:pt>
                <c:pt idx="99">
                  <c:v>1.0050100000214E-005</c:v>
                </c:pt>
              </c:numCache>
            </c:numRef>
          </c:yVal>
          <c:smooth val="0"/>
        </c:ser>
        <c:axId val="69950268"/>
        <c:axId val="78630198"/>
      </c:scatterChart>
      <c:valAx>
        <c:axId val="699502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30198"/>
        <c:crosses val="autoZero"/>
        <c:crossBetween val="midCat"/>
      </c:valAx>
      <c:valAx>
        <c:axId val="78630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502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411840</xdr:colOff>
      <xdr:row>45</xdr:row>
      <xdr:rowOff>7560</xdr:rowOff>
    </xdr:from>
    <xdr:to>
      <xdr:col>19</xdr:col>
      <xdr:colOff>481680</xdr:colOff>
      <xdr:row>64</xdr:row>
      <xdr:rowOff>158760</xdr:rowOff>
    </xdr:to>
    <xdr:graphicFrame>
      <xdr:nvGraphicFramePr>
        <xdr:cNvPr id="0" name=""/>
        <xdr:cNvGraphicFramePr/>
      </xdr:nvGraphicFramePr>
      <xdr:xfrm>
        <a:off x="10175400" y="7322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L144"/>
  <sheetViews>
    <sheetView showFormulas="false" showGridLines="true" showRowColHeaders="true" showZeros="true" rightToLeft="false" tabSelected="true" showOutlineSymbols="true" defaultGridColor="true" view="normal" topLeftCell="I43" colorId="64" zoomScale="100" zoomScaleNormal="100" zoomScalePageLayoutView="100" workbookViewId="0">
      <selection pane="topLeft" activeCell="U48" activeCellId="0" sqref="U48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11.66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I3" s="0" t="s">
        <v>6</v>
      </c>
      <c r="J3" s="0" t="s">
        <v>7</v>
      </c>
      <c r="K3" s="0" t="s">
        <v>8</v>
      </c>
    </row>
    <row r="4" customFormat="false" ht="12.8" hidden="false" customHeight="false" outlineLevel="0" collapsed="false">
      <c r="B4" s="0" t="s">
        <v>9</v>
      </c>
      <c r="C4" s="0" t="n">
        <f aca="false">1/400</f>
        <v>0.0025</v>
      </c>
      <c r="D4" s="0" t="n">
        <f aca="false">ABS((1+$C4)^48 - (1+(48*$C4)+(1128*$C4^2)))</f>
        <v>0.000278021039930909</v>
      </c>
      <c r="E4" s="0" t="n">
        <f aca="false">$D4/ABS($C4^3)</f>
        <v>17793.3465555782</v>
      </c>
      <c r="F4" s="0" t="n">
        <f aca="false">ROUNDUP($E4,0)</f>
        <v>17794</v>
      </c>
      <c r="G4" s="0" t="n">
        <f aca="false">$F4*C4^3</f>
        <v>0.00027803125</v>
      </c>
      <c r="I4" s="0" t="n">
        <f aca="false">$E4*$C4^3</f>
        <v>0.000278021039930909</v>
      </c>
      <c r="J4" s="0" t="n">
        <f aca="false">(1+$C4)^48</f>
        <v>1.12732802103993</v>
      </c>
      <c r="K4" s="0" t="str">
        <f aca="false">IF($J4&lt;=$I4, "Sí", "No")</f>
        <v>No</v>
      </c>
    </row>
    <row r="5" customFormat="false" ht="12.8" hidden="false" customHeight="false" outlineLevel="0" collapsed="false">
      <c r="B5" s="0" t="s">
        <v>10</v>
      </c>
      <c r="C5" s="0" t="n">
        <f aca="false">1/400</f>
        <v>0.0025</v>
      </c>
      <c r="D5" s="0" t="n">
        <f aca="false">ABS((1+$C5)^48 - (1+(48*$C5)))</f>
        <v>0.00732802103993091</v>
      </c>
      <c r="E5" s="0" t="n">
        <f aca="false">$D5/ABS($C5^2)</f>
        <v>1172.48336638895</v>
      </c>
      <c r="F5" s="0" t="n">
        <f aca="false">ROUNDUP($E5,0)</f>
        <v>1173</v>
      </c>
      <c r="G5" s="0" t="n">
        <f aca="false">$F5*C5^2</f>
        <v>0.00733125</v>
      </c>
      <c r="I5" s="0" t="n">
        <f aca="false">$E5*$C5^2</f>
        <v>0.00732802103993091</v>
      </c>
      <c r="J5" s="0" t="n">
        <f aca="false">(1+$C5)^48</f>
        <v>1.12732802103993</v>
      </c>
      <c r="K5" s="0" t="str">
        <f aca="false">IF($J5&lt;=$I5, "Sí", "No")</f>
        <v>No</v>
      </c>
    </row>
    <row r="8" customFormat="false" ht="12.8" hidden="false" customHeight="false" outlineLevel="0" collapsed="false">
      <c r="B8" s="0" t="s">
        <v>0</v>
      </c>
      <c r="C8" s="0" t="s">
        <v>1</v>
      </c>
      <c r="D8" s="0" t="s">
        <v>2</v>
      </c>
      <c r="E8" s="0" t="s">
        <v>3</v>
      </c>
      <c r="F8" s="0" t="s">
        <v>4</v>
      </c>
      <c r="G8" s="0" t="s">
        <v>6</v>
      </c>
      <c r="H8" s="0" t="s">
        <v>11</v>
      </c>
      <c r="I8" s="0" t="s">
        <v>12</v>
      </c>
    </row>
    <row r="9" customFormat="false" ht="12.8" hidden="false" customHeight="false" outlineLevel="0" collapsed="false">
      <c r="B9" s="0" t="s">
        <v>9</v>
      </c>
      <c r="C9" s="0" t="n">
        <v>0.1</v>
      </c>
      <c r="D9" s="0" t="n">
        <f aca="false">ABS((1+$C9)^5 - (1+(5*$C9)+(10*$C9^2)))</f>
        <v>0.0105100000000005</v>
      </c>
      <c r="E9" s="0" t="n">
        <f aca="false">$D9/ABS($C9^3)</f>
        <v>10.5100000000005</v>
      </c>
      <c r="F9" s="0" t="n">
        <f aca="false">ROUNDUP($E9,0)</f>
        <v>11</v>
      </c>
      <c r="G9" s="0" t="n">
        <f aca="false">$F9*$C9^3</f>
        <v>0.011</v>
      </c>
      <c r="H9" s="0" t="n">
        <f aca="false">(1+$C9)^5</f>
        <v>1.61051</v>
      </c>
    </row>
    <row r="10" customFormat="false" ht="12.8" hidden="false" customHeight="false" outlineLevel="0" collapsed="false">
      <c r="B10" s="0" t="s">
        <v>10</v>
      </c>
      <c r="C10" s="0" t="n">
        <v>0.1</v>
      </c>
      <c r="D10" s="0" t="n">
        <f aca="false">ABS((1+$C10)^5 - (1+(5*$C10)))</f>
        <v>0.110510000000001</v>
      </c>
      <c r="E10" s="0" t="n">
        <f aca="false">$D10/ABS($C10^2)</f>
        <v>11.0510000000001</v>
      </c>
      <c r="F10" s="0" t="n">
        <f aca="false">ROUNDUP($E10,0)</f>
        <v>12</v>
      </c>
      <c r="G10" s="0" t="n">
        <f aca="false">$F10*$C10^2</f>
        <v>0.12</v>
      </c>
      <c r="H10" s="0" t="n">
        <f aca="false">(1+$C10)^5</f>
        <v>1.61051</v>
      </c>
    </row>
    <row r="14" customFormat="false" ht="12.8" hidden="false" customHeight="false" outlineLevel="0" collapsed="false">
      <c r="E14" s="0" t="s">
        <v>13</v>
      </c>
      <c r="F14" s="0" t="s">
        <v>14</v>
      </c>
      <c r="J14" s="1" t="s">
        <v>0</v>
      </c>
      <c r="K14" s="1"/>
    </row>
    <row r="15" customFormat="false" ht="12.8" hidden="false" customHeight="false" outlineLevel="0" collapsed="false">
      <c r="B15" s="0" t="s">
        <v>0</v>
      </c>
      <c r="C15" s="0" t="s">
        <v>1</v>
      </c>
      <c r="D15" s="0" t="s">
        <v>15</v>
      </c>
      <c r="E15" s="0" t="s">
        <v>16</v>
      </c>
      <c r="F15" s="0" t="s">
        <v>3</v>
      </c>
      <c r="G15" s="0" t="s">
        <v>6</v>
      </c>
      <c r="I15" s="0" t="s">
        <v>17</v>
      </c>
      <c r="J15" s="0" t="s">
        <v>10</v>
      </c>
      <c r="K15" s="0" t="s">
        <v>9</v>
      </c>
    </row>
    <row r="16" customFormat="false" ht="12.8" hidden="false" customHeight="false" outlineLevel="0" collapsed="false">
      <c r="B16" s="0" t="s">
        <v>9</v>
      </c>
      <c r="C16" s="0" t="n">
        <f aca="false">1/400</f>
        <v>0.0025</v>
      </c>
      <c r="D16" s="0" t="n">
        <f aca="false">_xlfn.IFS($C16=1/400, 48,$C16=0.1, 5)</f>
        <v>48</v>
      </c>
      <c r="E16" s="0" t="n">
        <f aca="false">ABS((1+$C16)^$D16 - (1+($D16*$C16)+((($D16*($D16-1))/2)*$C16^2)))</f>
        <v>0.000278021039930909</v>
      </c>
      <c r="F16" s="0" t="n">
        <f aca="false">$E16/ABS($C16^3)</f>
        <v>17793.3465555782</v>
      </c>
      <c r="I16" s="0" t="n">
        <f aca="false">(1+$C16)^$D16</f>
        <v>1.12732802103993</v>
      </c>
      <c r="J16" s="0" t="n">
        <f aca="false">1+($D16*$C16)</f>
        <v>1.12</v>
      </c>
      <c r="K16" s="0" t="n">
        <f aca="false">$J16+((($D16*($D16-1))/2)*$C16^2)</f>
        <v>1.12705</v>
      </c>
    </row>
    <row r="17" customFormat="false" ht="12.8" hidden="false" customHeight="false" outlineLevel="0" collapsed="false">
      <c r="B17" s="0" t="s">
        <v>10</v>
      </c>
      <c r="C17" s="0" t="n">
        <f aca="false">1/400</f>
        <v>0.0025</v>
      </c>
      <c r="D17" s="0" t="n">
        <f aca="false">_xlfn.IFS($C17=1/400, 48,$C17=0.1, 5)</f>
        <v>48</v>
      </c>
      <c r="E17" s="0" t="n">
        <f aca="false">ABS((1+$C17)^$D17 - (1+($D17*$C17)))</f>
        <v>0.00732802103993091</v>
      </c>
      <c r="F17" s="0" t="n">
        <f aca="false">$E17/ABS($C17^2)</f>
        <v>1172.48336638895</v>
      </c>
    </row>
    <row r="19" customFormat="false" ht="12.8" hidden="false" customHeight="false" outlineLevel="0" collapsed="false">
      <c r="I19" s="0" t="s">
        <v>0</v>
      </c>
      <c r="J19" s="0" t="s">
        <v>18</v>
      </c>
      <c r="K19" s="0" t="s">
        <v>19</v>
      </c>
    </row>
    <row r="20" customFormat="false" ht="12.8" hidden="false" customHeight="false" outlineLevel="0" collapsed="false">
      <c r="H20" s="0" t="s">
        <v>10</v>
      </c>
      <c r="I20" s="0" t="n">
        <f aca="false">J16</f>
        <v>1.12</v>
      </c>
      <c r="J20" s="0" t="n">
        <f aca="false">E17</f>
        <v>0.00732802103993091</v>
      </c>
      <c r="K20" s="0" t="n">
        <f aca="false">SUM($I20:$J20)</f>
        <v>1.12732802103993</v>
      </c>
    </row>
    <row r="21" customFormat="false" ht="12.8" hidden="false" customHeight="false" outlineLevel="0" collapsed="false">
      <c r="H21" s="0" t="s">
        <v>9</v>
      </c>
      <c r="I21" s="0" t="n">
        <f aca="false">K16</f>
        <v>1.12705</v>
      </c>
      <c r="J21" s="0" t="n">
        <f aca="false">E16</f>
        <v>0.000278021039930909</v>
      </c>
      <c r="K21" s="0" t="n">
        <f aca="false">SUM($I21:$J21)</f>
        <v>1.12732802103993</v>
      </c>
    </row>
    <row r="25" customFormat="false" ht="12.8" hidden="false" customHeight="false" outlineLevel="0" collapsed="false">
      <c r="G25" s="0" t="s">
        <v>13</v>
      </c>
      <c r="H25" s="0" t="s">
        <v>14</v>
      </c>
    </row>
    <row r="26" customFormat="false" ht="12.8" hidden="false" customHeight="false" outlineLevel="0" collapsed="false">
      <c r="B26" s="0" t="s">
        <v>0</v>
      </c>
      <c r="C26" s="0" t="s">
        <v>1</v>
      </c>
      <c r="D26" s="0" t="s">
        <v>15</v>
      </c>
      <c r="E26" s="0" t="s">
        <v>17</v>
      </c>
      <c r="F26" s="0" t="s">
        <v>20</v>
      </c>
      <c r="G26" s="0" t="s">
        <v>16</v>
      </c>
      <c r="H26" s="0" t="s">
        <v>3</v>
      </c>
      <c r="I26" s="0" t="s">
        <v>6</v>
      </c>
    </row>
    <row r="27" customFormat="false" ht="12.8" hidden="false" customHeight="false" outlineLevel="0" collapsed="false">
      <c r="B27" s="0" t="s">
        <v>10</v>
      </c>
      <c r="C27" s="2" t="n">
        <v>0.0025</v>
      </c>
      <c r="D27" s="0" t="n">
        <f aca="false">_xlfn.IFS($C27=1/400, 48,$C27=0.1, 5)</f>
        <v>48</v>
      </c>
      <c r="E27" s="3" t="n">
        <f aca="false">(1+$C27)^$D27</f>
        <v>1.12732802103993</v>
      </c>
      <c r="F27" s="0" t="n">
        <f aca="false">1+(D27*C27)</f>
        <v>1.12</v>
      </c>
      <c r="G27" s="3" t="n">
        <f aca="false">ABS($E27-$F27)</f>
        <v>0.00732802103993091</v>
      </c>
      <c r="H27" s="3" t="n">
        <f aca="false">$G27/($C27^2)</f>
        <v>1172.48336638895</v>
      </c>
      <c r="I27" s="3" t="n">
        <f aca="false">H27*C27^2</f>
        <v>0.00732802103993091</v>
      </c>
    </row>
    <row r="28" customFormat="false" ht="12.8" hidden="false" customHeight="false" outlineLevel="0" collapsed="false">
      <c r="B28" s="0" t="s">
        <v>9</v>
      </c>
      <c r="C28" s="2" t="n">
        <v>0.0025</v>
      </c>
      <c r="D28" s="0" t="n">
        <f aca="false">_xlfn.IFS($C28=1/400, 48,$C28=0.1, 5)</f>
        <v>48</v>
      </c>
      <c r="E28" s="3" t="n">
        <f aca="false">(1+$C28)^$D28</f>
        <v>1.12732802103993</v>
      </c>
      <c r="F28" s="0" t="n">
        <f aca="false">F27+(((D28*(D28-1))/2)*(C28^2))</f>
        <v>1.12705</v>
      </c>
      <c r="G28" s="3" t="n">
        <f aca="false">ABS($E28-$F28)</f>
        <v>0.000278021039930909</v>
      </c>
      <c r="H28" s="3" t="n">
        <f aca="false">$G$28/($C$28^3)</f>
        <v>17793.3465555782</v>
      </c>
      <c r="I28" s="3" t="n">
        <f aca="false">H28*C28^3</f>
        <v>0.000278021039930909</v>
      </c>
    </row>
    <row r="30" customFormat="false" ht="12.8" hidden="false" customHeight="false" outlineLevel="0" collapsed="false">
      <c r="J30" s="0" t="s">
        <v>21</v>
      </c>
    </row>
    <row r="31" customFormat="false" ht="12.8" hidden="false" customHeight="false" outlineLevel="0" collapsed="false">
      <c r="E31" s="0" t="n">
        <f aca="false">E28-1.127</f>
        <v>0.000328021039929904</v>
      </c>
      <c r="J31" s="0" t="n">
        <f aca="false">15000*G28</f>
        <v>4.17031559896364</v>
      </c>
    </row>
    <row r="33" customFormat="false" ht="12.8" hidden="false" customHeight="false" outlineLevel="0" collapsed="false">
      <c r="C33" s="0" t="n">
        <f aca="false">(0.25*10^-2)^3</f>
        <v>1.5625E-008</v>
      </c>
      <c r="F33" s="2" t="n">
        <f aca="false">(0.0025)^3</f>
        <v>1.5625E-008</v>
      </c>
      <c r="G33" s="2" t="n">
        <v>0.000278021039930909</v>
      </c>
      <c r="H33" s="2" t="n">
        <f aca="false">$G$28/($C$28^3)</f>
        <v>17793.3465555782</v>
      </c>
      <c r="I33" s="2"/>
    </row>
    <row r="36" customFormat="false" ht="12.8" hidden="false" customHeight="false" outlineLevel="0" collapsed="false">
      <c r="E36" s="0" t="s">
        <v>22</v>
      </c>
      <c r="G36" s="0" t="s">
        <v>13</v>
      </c>
      <c r="H36" s="0" t="s">
        <v>14</v>
      </c>
    </row>
    <row r="37" customFormat="false" ht="12.8" hidden="false" customHeight="false" outlineLevel="0" collapsed="false">
      <c r="B37" s="0" t="s">
        <v>0</v>
      </c>
      <c r="C37" s="0" t="s">
        <v>1</v>
      </c>
      <c r="D37" s="0" t="s">
        <v>23</v>
      </c>
      <c r="E37" s="0" t="s">
        <v>24</v>
      </c>
      <c r="F37" s="0" t="s">
        <v>25</v>
      </c>
      <c r="G37" s="0" t="s">
        <v>26</v>
      </c>
      <c r="H37" s="0" t="s">
        <v>3</v>
      </c>
    </row>
    <row r="38" customFormat="false" ht="12.8" hidden="false" customHeight="false" outlineLevel="0" collapsed="false">
      <c r="B38" s="0" t="s">
        <v>10</v>
      </c>
      <c r="C38" s="0" t="n">
        <f aca="false">1/400</f>
        <v>0.0025</v>
      </c>
      <c r="D38" s="3" t="n">
        <f aca="false">IF($C38 = 0.0025, 48)</f>
        <v>48</v>
      </c>
      <c r="E38" s="0" t="n">
        <f aca="false">(15000*(1+$C38)^$D38)-15000</f>
        <v>1909.92031559896</v>
      </c>
      <c r="F38" s="0" t="n">
        <f aca="false">15000*$D38*$C38</f>
        <v>1800</v>
      </c>
      <c r="G38" s="0" t="n">
        <f aca="false">ABS($E38-$F38)</f>
        <v>109.920315598964</v>
      </c>
      <c r="H38" s="0" t="n">
        <f aca="false">$G38/ABS($C38^2)</f>
        <v>17587250.4958342</v>
      </c>
    </row>
    <row r="39" customFormat="false" ht="12.8" hidden="false" customHeight="false" outlineLevel="0" collapsed="false">
      <c r="B39" s="0" t="s">
        <v>9</v>
      </c>
      <c r="C39" s="0" t="n">
        <f aca="false">1/400</f>
        <v>0.0025</v>
      </c>
      <c r="D39" s="3" t="n">
        <v>48</v>
      </c>
      <c r="E39" s="0" t="n">
        <f aca="false">(15000*(1+$C39)^$D39)-15000</f>
        <v>1909.92031559896</v>
      </c>
      <c r="F39" s="0" t="n">
        <f aca="false">$F$38+(15000*((($D39*($D39-1))/2)*($C39)^2))</f>
        <v>1905.75</v>
      </c>
      <c r="G39" s="0" t="n">
        <f aca="false">ABS($E39-$F39)</f>
        <v>4.1703155989635</v>
      </c>
      <c r="H39" s="0" t="n">
        <f aca="false">$G39/ABS($C39^3)</f>
        <v>266900198.333664</v>
      </c>
    </row>
    <row r="44" customFormat="false" ht="12.8" hidden="false" customHeight="false" outlineLevel="0" collapsed="false">
      <c r="B44" s="0" t="s">
        <v>1</v>
      </c>
      <c r="C44" s="0" t="s">
        <v>2</v>
      </c>
      <c r="D44" s="0" t="s">
        <v>27</v>
      </c>
      <c r="E44" s="0" t="s">
        <v>28</v>
      </c>
      <c r="F44" s="0" t="s">
        <v>3</v>
      </c>
      <c r="G44" s="4" t="s">
        <v>29</v>
      </c>
      <c r="H44" s="0" t="s">
        <v>30</v>
      </c>
      <c r="I44" s="0" t="s">
        <v>31</v>
      </c>
      <c r="J44" s="0" t="s">
        <v>3</v>
      </c>
      <c r="K44" s="0" t="s">
        <v>32</v>
      </c>
      <c r="L44" s="0" t="s">
        <v>33</v>
      </c>
    </row>
    <row r="45" customFormat="false" ht="12.8" hidden="false" customHeight="false" outlineLevel="0" collapsed="false">
      <c r="B45" s="0" t="n">
        <v>1</v>
      </c>
      <c r="C45" s="0" t="n">
        <f aca="false">(1+$B45)^5</f>
        <v>32</v>
      </c>
      <c r="D45" s="0" t="n">
        <f aca="false">1+(5*$B45)</f>
        <v>6</v>
      </c>
      <c r="E45" s="0" t="n">
        <f aca="false">$B45^2</f>
        <v>1</v>
      </c>
      <c r="F45" s="0" t="n">
        <f aca="false">ABS($C45-$D45)/ABS($E45)</f>
        <v>26</v>
      </c>
      <c r="G45" s="5" t="n">
        <f aca="false">$F45*$E45</f>
        <v>26</v>
      </c>
      <c r="H45" s="0" t="n">
        <f aca="false">$D45+(10*$B45^2)</f>
        <v>16</v>
      </c>
      <c r="I45" s="0" t="n">
        <f aca="false">$B45^3</f>
        <v>1</v>
      </c>
      <c r="J45" s="0" t="n">
        <f aca="false">ABS($C45-$H45)/ABS($I45)</f>
        <v>16</v>
      </c>
      <c r="K45" s="5" t="n">
        <f aca="false">$J45*I45</f>
        <v>16</v>
      </c>
      <c r="L45" s="6" t="n">
        <f aca="false">$G45&lt;=$K45</f>
        <v>0</v>
      </c>
    </row>
    <row r="46" customFormat="false" ht="12.8" hidden="false" customHeight="false" outlineLevel="0" collapsed="false">
      <c r="B46" s="0" t="n">
        <v>0.99</v>
      </c>
      <c r="C46" s="0" t="n">
        <f aca="false">(1+$B46)^5</f>
        <v>31.2079600999</v>
      </c>
      <c r="D46" s="0" t="n">
        <f aca="false">1+(5*$B46)</f>
        <v>5.95</v>
      </c>
      <c r="E46" s="0" t="n">
        <f aca="false">$B46^2</f>
        <v>0.9801</v>
      </c>
      <c r="F46" s="0" t="n">
        <f aca="false">ABS($C46-$D46)/ABS($E46)</f>
        <v>25.770799</v>
      </c>
      <c r="G46" s="5" t="n">
        <f aca="false">$F46*$E46</f>
        <v>25.2579600999</v>
      </c>
      <c r="H46" s="0" t="n">
        <f aca="false">$D46+(10*$B46^2)</f>
        <v>15.751</v>
      </c>
      <c r="I46" s="0" t="n">
        <f aca="false">$B46^3</f>
        <v>0.970299</v>
      </c>
      <c r="J46" s="0" t="n">
        <f aca="false">ABS($C46-$H46)/ABS($I46)</f>
        <v>15.9301</v>
      </c>
      <c r="K46" s="5" t="n">
        <f aca="false">$J46*I46</f>
        <v>15.4569600999</v>
      </c>
      <c r="L46" s="6" t="n">
        <f aca="false">$G46&lt;=$K46</f>
        <v>0</v>
      </c>
    </row>
    <row r="47" customFormat="false" ht="12.8" hidden="false" customHeight="false" outlineLevel="0" collapsed="false">
      <c r="B47" s="0" t="n">
        <v>0.98</v>
      </c>
      <c r="C47" s="0" t="n">
        <f aca="false">(1+$B47)^5</f>
        <v>30.4316815968</v>
      </c>
      <c r="D47" s="0" t="n">
        <f aca="false">1+(5*$B47)</f>
        <v>5.9</v>
      </c>
      <c r="E47" s="0" t="n">
        <f aca="false">$B47^2</f>
        <v>0.9604</v>
      </c>
      <c r="F47" s="0" t="n">
        <f aca="false">ABS($C47-$D47)/ABS($E47)</f>
        <v>25.543192</v>
      </c>
      <c r="G47" s="5" t="n">
        <f aca="false">$F47*$E47</f>
        <v>24.5316815968</v>
      </c>
      <c r="H47" s="0" t="n">
        <f aca="false">$D47+(10*$B47^2)</f>
        <v>15.504</v>
      </c>
      <c r="I47" s="0" t="n">
        <f aca="false">$B47^3</f>
        <v>0.941192</v>
      </c>
      <c r="J47" s="0" t="n">
        <f aca="false">ABS($C47-$H47)/ABS($I47)</f>
        <v>15.8604</v>
      </c>
      <c r="K47" s="5" t="n">
        <f aca="false">$J47*I47</f>
        <v>14.9276815968</v>
      </c>
      <c r="L47" s="6" t="n">
        <f aca="false">$G47&lt;=$K47</f>
        <v>0</v>
      </c>
    </row>
    <row r="48" customFormat="false" ht="12.8" hidden="false" customHeight="false" outlineLevel="0" collapsed="false">
      <c r="B48" s="0" t="n">
        <v>0.97</v>
      </c>
      <c r="C48" s="0" t="n">
        <f aca="false">(1+$B48)^5</f>
        <v>29.6709280757</v>
      </c>
      <c r="D48" s="0" t="n">
        <f aca="false">1+(5*$B48)</f>
        <v>5.85</v>
      </c>
      <c r="E48" s="0" t="n">
        <f aca="false">$B48^2</f>
        <v>0.9409</v>
      </c>
      <c r="F48" s="0" t="n">
        <f aca="false">ABS($C48-$D48)/ABS($E48)</f>
        <v>25.317173</v>
      </c>
      <c r="G48" s="5" t="n">
        <f aca="false">$F48*$E48</f>
        <v>23.8209280757</v>
      </c>
      <c r="H48" s="0" t="n">
        <f aca="false">$D48+(10*$B48^2)</f>
        <v>15.259</v>
      </c>
      <c r="I48" s="0" t="n">
        <f aca="false">$B48^3</f>
        <v>0.912673</v>
      </c>
      <c r="J48" s="0" t="n">
        <f aca="false">ABS($C48-$H48)/ABS($I48)</f>
        <v>15.7909</v>
      </c>
      <c r="K48" s="5" t="n">
        <f aca="false">$J48*I48</f>
        <v>14.4119280757</v>
      </c>
      <c r="L48" s="6" t="n">
        <f aca="false">$G48&lt;=$K48</f>
        <v>0</v>
      </c>
    </row>
    <row r="49" customFormat="false" ht="12.8" hidden="false" customHeight="false" outlineLevel="0" collapsed="false">
      <c r="B49" s="0" t="n">
        <v>0.96</v>
      </c>
      <c r="C49" s="0" t="n">
        <f aca="false">(1+$B49)^5</f>
        <v>28.9254654976</v>
      </c>
      <c r="D49" s="0" t="n">
        <f aca="false">1+(5*$B49)</f>
        <v>5.8</v>
      </c>
      <c r="E49" s="0" t="n">
        <f aca="false">$B49^2</f>
        <v>0.9216</v>
      </c>
      <c r="F49" s="0" t="n">
        <f aca="false">ABS($C49-$D49)/ABS($E49)</f>
        <v>25.092736</v>
      </c>
      <c r="G49" s="5" t="n">
        <f aca="false">$F49*$E49</f>
        <v>23.1254654976</v>
      </c>
      <c r="H49" s="0" t="n">
        <f aca="false">$D49+(10*$B49^2)</f>
        <v>15.016</v>
      </c>
      <c r="I49" s="0" t="n">
        <f aca="false">$B49^3</f>
        <v>0.884736</v>
      </c>
      <c r="J49" s="0" t="n">
        <f aca="false">ABS($C49-$H49)/ABS($I49)</f>
        <v>15.7216</v>
      </c>
      <c r="K49" s="5" t="n">
        <f aca="false">$J49*I49</f>
        <v>13.9094654976</v>
      </c>
      <c r="L49" s="6" t="n">
        <f aca="false">$G49&lt;=$K49</f>
        <v>0</v>
      </c>
    </row>
    <row r="50" customFormat="false" ht="12.8" hidden="false" customHeight="false" outlineLevel="0" collapsed="false">
      <c r="B50" s="0" t="n">
        <v>0.95</v>
      </c>
      <c r="C50" s="0" t="n">
        <f aca="false">(1+$B50)^5</f>
        <v>28.1950621875</v>
      </c>
      <c r="D50" s="0" t="n">
        <f aca="false">1+(5*$B50)</f>
        <v>5.75</v>
      </c>
      <c r="E50" s="0" t="n">
        <f aca="false">$B50^2</f>
        <v>0.9025</v>
      </c>
      <c r="F50" s="0" t="n">
        <f aca="false">ABS($C50-$D50)/ABS($E50)</f>
        <v>24.869875</v>
      </c>
      <c r="G50" s="5" t="n">
        <f aca="false">$F50*$E50</f>
        <v>22.4450621875</v>
      </c>
      <c r="H50" s="0" t="n">
        <f aca="false">$D50+(10*$B50^2)</f>
        <v>14.775</v>
      </c>
      <c r="I50" s="0" t="n">
        <f aca="false">$B50^3</f>
        <v>0.857375</v>
      </c>
      <c r="J50" s="0" t="n">
        <f aca="false">ABS($C50-$H50)/ABS($I50)</f>
        <v>15.6525</v>
      </c>
      <c r="K50" s="5" t="n">
        <f aca="false">$J50*I50</f>
        <v>13.4200621875</v>
      </c>
      <c r="L50" s="6" t="n">
        <f aca="false">$G50&lt;=$K50</f>
        <v>0</v>
      </c>
    </row>
    <row r="51" customFormat="false" ht="12.8" hidden="false" customHeight="false" outlineLevel="0" collapsed="false">
      <c r="B51" s="0" t="n">
        <v>0.94</v>
      </c>
      <c r="C51" s="0" t="n">
        <f aca="false">(1+$B51)^5</f>
        <v>27.4794888224</v>
      </c>
      <c r="D51" s="0" t="n">
        <f aca="false">1+(5*$B51)</f>
        <v>5.7</v>
      </c>
      <c r="E51" s="0" t="n">
        <f aca="false">$B51^2</f>
        <v>0.8836</v>
      </c>
      <c r="F51" s="0" t="n">
        <f aca="false">ABS($C51-$D51)/ABS($E51)</f>
        <v>24.648584</v>
      </c>
      <c r="G51" s="5" t="n">
        <f aca="false">$F51*$E51</f>
        <v>21.7794888224</v>
      </c>
      <c r="H51" s="0" t="n">
        <f aca="false">$D51+(10*$B51^2)</f>
        <v>14.536</v>
      </c>
      <c r="I51" s="0" t="n">
        <f aca="false">$B51^3</f>
        <v>0.830584</v>
      </c>
      <c r="J51" s="0" t="n">
        <f aca="false">ABS($C51-$H51)/ABS($I51)</f>
        <v>15.5836</v>
      </c>
      <c r="K51" s="5" t="n">
        <f aca="false">$J51*I51</f>
        <v>12.9434888224</v>
      </c>
      <c r="L51" s="6" t="n">
        <f aca="false">$G51&lt;=$K51</f>
        <v>0</v>
      </c>
    </row>
    <row r="52" customFormat="false" ht="12.8" hidden="false" customHeight="false" outlineLevel="0" collapsed="false">
      <c r="B52" s="0" t="n">
        <v>0.93</v>
      </c>
      <c r="C52" s="0" t="n">
        <f aca="false">(1+$B52)^5</f>
        <v>26.7785184193</v>
      </c>
      <c r="D52" s="0" t="n">
        <f aca="false">1+(5*$B52)</f>
        <v>5.65</v>
      </c>
      <c r="E52" s="0" t="n">
        <f aca="false">$B52^2</f>
        <v>0.8649</v>
      </c>
      <c r="F52" s="0" t="n">
        <f aca="false">ABS($C52-$D52)/ABS($E52)</f>
        <v>24.428857</v>
      </c>
      <c r="G52" s="5" t="n">
        <f aca="false">$F52*$E52</f>
        <v>21.1285184193</v>
      </c>
      <c r="H52" s="0" t="n">
        <f aca="false">$D52+(10*$B52^2)</f>
        <v>14.299</v>
      </c>
      <c r="I52" s="0" t="n">
        <f aca="false">$B52^3</f>
        <v>0.804357</v>
      </c>
      <c r="J52" s="0" t="n">
        <f aca="false">ABS($C52-$H52)/ABS($I52)</f>
        <v>15.5149</v>
      </c>
      <c r="K52" s="5" t="n">
        <f aca="false">$J52*I52</f>
        <v>12.4795184193</v>
      </c>
      <c r="L52" s="6" t="n">
        <f aca="false">$G52&lt;=$K52</f>
        <v>0</v>
      </c>
    </row>
    <row r="53" customFormat="false" ht="12.8" hidden="false" customHeight="false" outlineLevel="0" collapsed="false">
      <c r="B53" s="0" t="n">
        <v>0.92</v>
      </c>
      <c r="C53" s="0" t="n">
        <f aca="false">(1+$B53)^5</f>
        <v>26.0919263232</v>
      </c>
      <c r="D53" s="0" t="n">
        <f aca="false">1+(5*$B53)</f>
        <v>5.6</v>
      </c>
      <c r="E53" s="0" t="n">
        <f aca="false">$B53^2</f>
        <v>0.8464</v>
      </c>
      <c r="F53" s="0" t="n">
        <f aca="false">ABS($C53-$D53)/ABS($E53)</f>
        <v>24.210688</v>
      </c>
      <c r="G53" s="5" t="n">
        <f aca="false">$F53*$E53</f>
        <v>20.4919263232</v>
      </c>
      <c r="H53" s="0" t="n">
        <f aca="false">$D53+(10*$B53^2)</f>
        <v>14.064</v>
      </c>
      <c r="I53" s="0" t="n">
        <f aca="false">$B53^3</f>
        <v>0.778688</v>
      </c>
      <c r="J53" s="0" t="n">
        <f aca="false">ABS($C53-$H53)/ABS($I53)</f>
        <v>15.4464</v>
      </c>
      <c r="K53" s="5" t="n">
        <f aca="false">$J53*I53</f>
        <v>12.0279263232</v>
      </c>
      <c r="L53" s="6" t="n">
        <f aca="false">$G53&lt;=$K53</f>
        <v>0</v>
      </c>
    </row>
    <row r="54" customFormat="false" ht="12.8" hidden="false" customHeight="false" outlineLevel="0" collapsed="false">
      <c r="B54" s="0" t="n">
        <v>0.91</v>
      </c>
      <c r="C54" s="0" t="n">
        <f aca="false">(1+$B54)^5</f>
        <v>25.4194901951</v>
      </c>
      <c r="D54" s="0" t="n">
        <f aca="false">1+(5*$B54)</f>
        <v>5.55</v>
      </c>
      <c r="E54" s="0" t="n">
        <f aca="false">$B54^2</f>
        <v>0.8281</v>
      </c>
      <c r="F54" s="0" t="n">
        <f aca="false">ABS($C54-$D54)/ABS($E54)</f>
        <v>23.994071</v>
      </c>
      <c r="G54" s="5" t="n">
        <f aca="false">$F54*$E54</f>
        <v>19.8694901951</v>
      </c>
      <c r="H54" s="0" t="n">
        <f aca="false">$D54+(10*$B54^2)</f>
        <v>13.831</v>
      </c>
      <c r="I54" s="0" t="n">
        <f aca="false">$B54^3</f>
        <v>0.753571</v>
      </c>
      <c r="J54" s="0" t="n">
        <f aca="false">ABS($C54-$H54)/ABS($I54)</f>
        <v>15.3781</v>
      </c>
      <c r="K54" s="5" t="n">
        <f aca="false">$J54*I54</f>
        <v>11.5884901951</v>
      </c>
      <c r="L54" s="6" t="n">
        <f aca="false">$G54&lt;=$K54</f>
        <v>0</v>
      </c>
    </row>
    <row r="55" customFormat="false" ht="12.8" hidden="false" customHeight="false" outlineLevel="0" collapsed="false">
      <c r="B55" s="0" t="n">
        <v>0.9</v>
      </c>
      <c r="C55" s="0" t="n">
        <f aca="false">(1+$B55)^5</f>
        <v>24.76099</v>
      </c>
      <c r="D55" s="0" t="n">
        <f aca="false">1+(5*$B55)</f>
        <v>5.5</v>
      </c>
      <c r="E55" s="0" t="n">
        <f aca="false">$B55^2</f>
        <v>0.81</v>
      </c>
      <c r="F55" s="0" t="n">
        <f aca="false">ABS($C55-$D55)/ABS($E55)</f>
        <v>23.779</v>
      </c>
      <c r="G55" s="5" t="n">
        <f aca="false">$F55*$E55</f>
        <v>19.26099</v>
      </c>
      <c r="H55" s="0" t="n">
        <f aca="false">$D55+(10*$B55^2)</f>
        <v>13.6</v>
      </c>
      <c r="I55" s="0" t="n">
        <f aca="false">$B55^3</f>
        <v>0.729</v>
      </c>
      <c r="J55" s="0" t="n">
        <f aca="false">ABS($C55-$H55)/ABS($I55)</f>
        <v>15.31</v>
      </c>
      <c r="K55" s="5" t="n">
        <f aca="false">$J55*I55</f>
        <v>11.16099</v>
      </c>
      <c r="L55" s="6" t="n">
        <f aca="false">$G55&lt;=$K55</f>
        <v>0</v>
      </c>
    </row>
    <row r="56" customFormat="false" ht="12.8" hidden="false" customHeight="false" outlineLevel="0" collapsed="false">
      <c r="B56" s="0" t="n">
        <v>0.89</v>
      </c>
      <c r="C56" s="0" t="n">
        <f aca="false">(1+$B56)^5</f>
        <v>24.1162079949</v>
      </c>
      <c r="D56" s="0" t="n">
        <f aca="false">1+(5*$B56)</f>
        <v>5.45</v>
      </c>
      <c r="E56" s="0" t="n">
        <f aca="false">$B56^2</f>
        <v>0.7921</v>
      </c>
      <c r="F56" s="0" t="n">
        <f aca="false">ABS($C56-$D56)/ABS($E56)</f>
        <v>23.565469</v>
      </c>
      <c r="G56" s="5" t="n">
        <f aca="false">$F56*$E56</f>
        <v>18.6662079949</v>
      </c>
      <c r="H56" s="0" t="n">
        <f aca="false">$D56+(10*$B56^2)</f>
        <v>13.371</v>
      </c>
      <c r="I56" s="0" t="n">
        <f aca="false">$B56^3</f>
        <v>0.704969</v>
      </c>
      <c r="J56" s="0" t="n">
        <f aca="false">ABS($C56-$H56)/ABS($I56)</f>
        <v>15.2421</v>
      </c>
      <c r="K56" s="5" t="n">
        <f aca="false">$J56*I56</f>
        <v>10.7452079949</v>
      </c>
      <c r="L56" s="6" t="n">
        <f aca="false">$G56&lt;=$K56</f>
        <v>0</v>
      </c>
    </row>
    <row r="57" customFormat="false" ht="12.8" hidden="false" customHeight="false" outlineLevel="0" collapsed="false">
      <c r="B57" s="0" t="n">
        <v>0.88</v>
      </c>
      <c r="C57" s="0" t="n">
        <f aca="false">(1+$B57)^5</f>
        <v>23.4849287168</v>
      </c>
      <c r="D57" s="0" t="n">
        <f aca="false">1+(5*$B57)</f>
        <v>5.4</v>
      </c>
      <c r="E57" s="0" t="n">
        <f aca="false">$B57^2</f>
        <v>0.7744</v>
      </c>
      <c r="F57" s="0" t="n">
        <f aca="false">ABS($C57-$D57)/ABS($E57)</f>
        <v>23.353472</v>
      </c>
      <c r="G57" s="5" t="n">
        <f aca="false">$F57*$E57</f>
        <v>18.0849287168</v>
      </c>
      <c r="H57" s="0" t="n">
        <f aca="false">$D57+(10*$B57^2)</f>
        <v>13.144</v>
      </c>
      <c r="I57" s="0" t="n">
        <f aca="false">$B57^3</f>
        <v>0.681472</v>
      </c>
      <c r="J57" s="0" t="n">
        <f aca="false">ABS($C57-$H57)/ABS($I57)</f>
        <v>15.1744</v>
      </c>
      <c r="K57" s="5" t="n">
        <f aca="false">$J57*I57</f>
        <v>10.3409287168</v>
      </c>
      <c r="L57" s="6" t="n">
        <f aca="false">$G57&lt;=$K57</f>
        <v>0</v>
      </c>
    </row>
    <row r="58" customFormat="false" ht="12.8" hidden="false" customHeight="false" outlineLevel="0" collapsed="false">
      <c r="B58" s="0" t="n">
        <v>0.87</v>
      </c>
      <c r="C58" s="0" t="n">
        <f aca="false">(1+$B58)^5</f>
        <v>22.8669389707</v>
      </c>
      <c r="D58" s="0" t="n">
        <f aca="false">1+(5*$B58)</f>
        <v>5.35</v>
      </c>
      <c r="E58" s="0" t="n">
        <f aca="false">$B58^2</f>
        <v>0.7569</v>
      </c>
      <c r="F58" s="0" t="n">
        <f aca="false">ABS($C58-$D58)/ABS($E58)</f>
        <v>23.143003</v>
      </c>
      <c r="G58" s="5" t="n">
        <f aca="false">$F58*$E58</f>
        <v>17.5169389707</v>
      </c>
      <c r="H58" s="0" t="n">
        <f aca="false">$D58+(10*$B58^2)</f>
        <v>12.919</v>
      </c>
      <c r="I58" s="0" t="n">
        <f aca="false">$B58^3</f>
        <v>0.658503</v>
      </c>
      <c r="J58" s="0" t="n">
        <f aca="false">ABS($C58-$H58)/ABS($I58)</f>
        <v>15.1069</v>
      </c>
      <c r="K58" s="5" t="n">
        <f aca="false">$J58*I58</f>
        <v>9.9479389707</v>
      </c>
      <c r="L58" s="6" t="n">
        <f aca="false">$G58&lt;=$K58</f>
        <v>0</v>
      </c>
    </row>
    <row r="59" customFormat="false" ht="12.8" hidden="false" customHeight="false" outlineLevel="0" collapsed="false">
      <c r="B59" s="0" t="n">
        <v>0.86</v>
      </c>
      <c r="C59" s="0" t="n">
        <f aca="false">(1+$B59)^5</f>
        <v>22.2620278176</v>
      </c>
      <c r="D59" s="0" t="n">
        <f aca="false">1+(5*$B59)</f>
        <v>5.3</v>
      </c>
      <c r="E59" s="0" t="n">
        <f aca="false">$B59^2</f>
        <v>0.7396</v>
      </c>
      <c r="F59" s="0" t="n">
        <f aca="false">ABS($C59-$D59)/ABS($E59)</f>
        <v>22.934056</v>
      </c>
      <c r="G59" s="5" t="n">
        <f aca="false">$F59*$E59</f>
        <v>16.9620278176</v>
      </c>
      <c r="H59" s="0" t="n">
        <f aca="false">$D59+(10*$B59^2)</f>
        <v>12.696</v>
      </c>
      <c r="I59" s="0" t="n">
        <f aca="false">$B59^3</f>
        <v>0.636056</v>
      </c>
      <c r="J59" s="0" t="n">
        <f aca="false">ABS($C59-$H59)/ABS($I59)</f>
        <v>15.0396</v>
      </c>
      <c r="K59" s="5" t="n">
        <f aca="false">$J59*I59</f>
        <v>9.5660278176</v>
      </c>
      <c r="L59" s="6" t="n">
        <f aca="false">$G59&lt;=$K59</f>
        <v>0</v>
      </c>
    </row>
    <row r="60" customFormat="false" ht="12.8" hidden="false" customHeight="false" outlineLevel="0" collapsed="false">
      <c r="B60" s="0" t="n">
        <v>0.85</v>
      </c>
      <c r="C60" s="0" t="n">
        <f aca="false">(1+$B60)^5</f>
        <v>21.6699865625</v>
      </c>
      <c r="D60" s="0" t="n">
        <f aca="false">1+(5*$B60)</f>
        <v>5.25</v>
      </c>
      <c r="E60" s="0" t="n">
        <f aca="false">$B60^2</f>
        <v>0.7225</v>
      </c>
      <c r="F60" s="0" t="n">
        <f aca="false">ABS($C60-$D60)/ABS($E60)</f>
        <v>22.726625</v>
      </c>
      <c r="G60" s="5" t="n">
        <f aca="false">$F60*$E60</f>
        <v>16.4199865625</v>
      </c>
      <c r="H60" s="0" t="n">
        <f aca="false">$D60+(10*$B60^2)</f>
        <v>12.475</v>
      </c>
      <c r="I60" s="0" t="n">
        <f aca="false">$B60^3</f>
        <v>0.614125</v>
      </c>
      <c r="J60" s="0" t="n">
        <f aca="false">ABS($C60-$H60)/ABS($I60)</f>
        <v>14.9725</v>
      </c>
      <c r="K60" s="5" t="n">
        <f aca="false">$J60*I60</f>
        <v>9.1949865625</v>
      </c>
      <c r="L60" s="6" t="n">
        <f aca="false">$G60&lt;=$K60</f>
        <v>0</v>
      </c>
    </row>
    <row r="61" customFormat="false" ht="12.8" hidden="false" customHeight="false" outlineLevel="0" collapsed="false">
      <c r="B61" s="0" t="n">
        <v>0.84</v>
      </c>
      <c r="C61" s="0" t="n">
        <f aca="false">(1+$B61)^5</f>
        <v>21.0906087424</v>
      </c>
      <c r="D61" s="0" t="n">
        <f aca="false">1+(5*$B61)</f>
        <v>5.2</v>
      </c>
      <c r="E61" s="0" t="n">
        <f aca="false">$B61^2</f>
        <v>0.7056</v>
      </c>
      <c r="F61" s="0" t="n">
        <f aca="false">ABS($C61-$D61)/ABS($E61)</f>
        <v>22.520704</v>
      </c>
      <c r="G61" s="5" t="n">
        <f aca="false">$F61*$E61</f>
        <v>15.8906087424</v>
      </c>
      <c r="H61" s="0" t="n">
        <f aca="false">$D61+(10*$B61^2)</f>
        <v>12.256</v>
      </c>
      <c r="I61" s="0" t="n">
        <f aca="false">$B61^3</f>
        <v>0.592704</v>
      </c>
      <c r="J61" s="0" t="n">
        <f aca="false">ABS($C61-$H61)/ABS($I61)</f>
        <v>14.9056</v>
      </c>
      <c r="K61" s="5" t="n">
        <f aca="false">$J61*I61</f>
        <v>8.83460874239999</v>
      </c>
      <c r="L61" s="6" t="n">
        <f aca="false">$G61&lt;=$K61</f>
        <v>0</v>
      </c>
    </row>
    <row r="62" customFormat="false" ht="12.8" hidden="false" customHeight="false" outlineLevel="0" collapsed="false">
      <c r="B62" s="0" t="n">
        <v>0.83</v>
      </c>
      <c r="C62" s="0" t="n">
        <f aca="false">(1+$B62)^5</f>
        <v>20.5236901143</v>
      </c>
      <c r="D62" s="0" t="n">
        <f aca="false">1+(5*$B62)</f>
        <v>5.15</v>
      </c>
      <c r="E62" s="0" t="n">
        <f aca="false">$B62^2</f>
        <v>0.6889</v>
      </c>
      <c r="F62" s="0" t="n">
        <f aca="false">ABS($C62-$D62)/ABS($E62)</f>
        <v>22.316287</v>
      </c>
      <c r="G62" s="5" t="n">
        <f aca="false">$F62*$E62</f>
        <v>15.3736901143</v>
      </c>
      <c r="H62" s="0" t="n">
        <f aca="false">$D62+(10*$B62^2)</f>
        <v>12.039</v>
      </c>
      <c r="I62" s="0" t="n">
        <f aca="false">$B62^3</f>
        <v>0.571787</v>
      </c>
      <c r="J62" s="0" t="n">
        <f aca="false">ABS($C62-$H62)/ABS($I62)</f>
        <v>14.8389</v>
      </c>
      <c r="K62" s="5" t="n">
        <f aca="false">$J62*I62</f>
        <v>8.4846901143</v>
      </c>
      <c r="L62" s="6" t="n">
        <f aca="false">$G62&lt;=$K62</f>
        <v>0</v>
      </c>
    </row>
    <row r="63" customFormat="false" ht="12.8" hidden="false" customHeight="false" outlineLevel="0" collapsed="false">
      <c r="B63" s="0" t="n">
        <v>0.82</v>
      </c>
      <c r="C63" s="0" t="n">
        <f aca="false">(1+$B63)^5</f>
        <v>19.9690286432</v>
      </c>
      <c r="D63" s="0" t="n">
        <f aca="false">1+(5*$B63)</f>
        <v>5.1</v>
      </c>
      <c r="E63" s="0" t="n">
        <f aca="false">$B63^2</f>
        <v>0.6724</v>
      </c>
      <c r="F63" s="0" t="n">
        <f aca="false">ABS($C63-$D63)/ABS($E63)</f>
        <v>22.113368</v>
      </c>
      <c r="G63" s="5" t="n">
        <f aca="false">$F63*$E63</f>
        <v>14.8690286432</v>
      </c>
      <c r="H63" s="0" t="n">
        <f aca="false">$D63+(10*$B63^2)</f>
        <v>11.824</v>
      </c>
      <c r="I63" s="0" t="n">
        <f aca="false">$B63^3</f>
        <v>0.551368</v>
      </c>
      <c r="J63" s="0" t="n">
        <f aca="false">ABS($C63-$H63)/ABS($I63)</f>
        <v>14.7724</v>
      </c>
      <c r="K63" s="5" t="n">
        <f aca="false">$J63*I63</f>
        <v>8.1450286432</v>
      </c>
      <c r="L63" s="6" t="n">
        <f aca="false">$G63&lt;=$K63</f>
        <v>0</v>
      </c>
    </row>
    <row r="64" customFormat="false" ht="12.8" hidden="false" customHeight="false" outlineLevel="0" collapsed="false">
      <c r="B64" s="0" t="n">
        <v>0.81</v>
      </c>
      <c r="C64" s="0" t="n">
        <f aca="false">(1+$B64)^5</f>
        <v>19.4264244901</v>
      </c>
      <c r="D64" s="0" t="n">
        <f aca="false">1+(5*$B64)</f>
        <v>5.05</v>
      </c>
      <c r="E64" s="0" t="n">
        <f aca="false">$B64^2</f>
        <v>0.6561</v>
      </c>
      <c r="F64" s="0" t="n">
        <f aca="false">ABS($C64-$D64)/ABS($E64)</f>
        <v>21.911941</v>
      </c>
      <c r="G64" s="5" t="n">
        <f aca="false">$F64*$E64</f>
        <v>14.3764244901</v>
      </c>
      <c r="H64" s="0" t="n">
        <f aca="false">$D64+(10*$B64^2)</f>
        <v>11.611</v>
      </c>
      <c r="I64" s="0" t="n">
        <f aca="false">$B64^3</f>
        <v>0.531441</v>
      </c>
      <c r="J64" s="0" t="n">
        <f aca="false">ABS($C64-$H64)/ABS($I64)</f>
        <v>14.7061</v>
      </c>
      <c r="K64" s="5" t="n">
        <f aca="false">$J64*I64</f>
        <v>7.8154244901</v>
      </c>
      <c r="L64" s="6" t="n">
        <f aca="false">$G64&lt;=$K64</f>
        <v>0</v>
      </c>
    </row>
    <row r="65" customFormat="false" ht="12.8" hidden="false" customHeight="false" outlineLevel="0" collapsed="false">
      <c r="B65" s="0" t="n">
        <v>0.8</v>
      </c>
      <c r="C65" s="0" t="n">
        <f aca="false">(1+$B65)^5</f>
        <v>18.89568</v>
      </c>
      <c r="D65" s="0" t="n">
        <f aca="false">1+(5*$B65)</f>
        <v>5</v>
      </c>
      <c r="E65" s="0" t="n">
        <f aca="false">$B65^2</f>
        <v>0.64</v>
      </c>
      <c r="F65" s="0" t="n">
        <f aca="false">ABS($C65-$D65)/ABS($E65)</f>
        <v>21.712</v>
      </c>
      <c r="G65" s="5" t="n">
        <f aca="false">$F65*$E65</f>
        <v>13.89568</v>
      </c>
      <c r="H65" s="0" t="n">
        <f aca="false">$D65+(10*$B65^2)</f>
        <v>11.4</v>
      </c>
      <c r="I65" s="0" t="n">
        <f aca="false">$B65^3</f>
        <v>0.512</v>
      </c>
      <c r="J65" s="0" t="n">
        <f aca="false">ABS($C65-$H65)/ABS($I65)</f>
        <v>14.64</v>
      </c>
      <c r="K65" s="5" t="n">
        <f aca="false">$J65*I65</f>
        <v>7.49568</v>
      </c>
      <c r="L65" s="6" t="n">
        <f aca="false">$G65&lt;=$K65</f>
        <v>0</v>
      </c>
    </row>
    <row r="66" customFormat="false" ht="12.8" hidden="false" customHeight="false" outlineLevel="0" collapsed="false">
      <c r="B66" s="0" t="n">
        <v>0.79</v>
      </c>
      <c r="C66" s="0" t="n">
        <f aca="false">(1+$B66)^5</f>
        <v>18.3765996899</v>
      </c>
      <c r="D66" s="0" t="n">
        <f aca="false">1+(5*$B66)</f>
        <v>4.95</v>
      </c>
      <c r="E66" s="0" t="n">
        <f aca="false">$B66^2</f>
        <v>0.6241</v>
      </c>
      <c r="F66" s="0" t="n">
        <f aca="false">ABS($C66-$D66)/ABS($E66)</f>
        <v>21.513539</v>
      </c>
      <c r="G66" s="5" t="n">
        <f aca="false">$F66*$E66</f>
        <v>13.4265996899</v>
      </c>
      <c r="H66" s="0" t="n">
        <f aca="false">$D66+(10*$B66^2)</f>
        <v>11.191</v>
      </c>
      <c r="I66" s="0" t="n">
        <f aca="false">$B66^3</f>
        <v>0.493039</v>
      </c>
      <c r="J66" s="0" t="n">
        <f aca="false">ABS($C66-$H66)/ABS($I66)</f>
        <v>14.5741</v>
      </c>
      <c r="K66" s="5" t="n">
        <f aca="false">$J66*I66</f>
        <v>7.1855996899</v>
      </c>
      <c r="L66" s="6" t="n">
        <f aca="false">$G66&lt;=$K66</f>
        <v>0</v>
      </c>
    </row>
    <row r="67" customFormat="false" ht="12.8" hidden="false" customHeight="false" outlineLevel="0" collapsed="false">
      <c r="B67" s="0" t="n">
        <v>0.78</v>
      </c>
      <c r="C67" s="0" t="n">
        <f aca="false">(1+$B67)^5</f>
        <v>17.8689902368</v>
      </c>
      <c r="D67" s="0" t="n">
        <f aca="false">1+(5*$B67)</f>
        <v>4.9</v>
      </c>
      <c r="E67" s="0" t="n">
        <f aca="false">$B67^2</f>
        <v>0.6084</v>
      </c>
      <c r="F67" s="0" t="n">
        <f aca="false">ABS($C67-$D67)/ABS($E67)</f>
        <v>21.316552</v>
      </c>
      <c r="G67" s="5" t="n">
        <f aca="false">$F67*$E67</f>
        <v>12.9689902368</v>
      </c>
      <c r="H67" s="0" t="n">
        <f aca="false">$D67+(10*$B67^2)</f>
        <v>10.984</v>
      </c>
      <c r="I67" s="0" t="n">
        <f aca="false">$B67^3</f>
        <v>0.474552</v>
      </c>
      <c r="J67" s="0" t="n">
        <f aca="false">ABS($C67-$H67)/ABS($I67)</f>
        <v>14.5084</v>
      </c>
      <c r="K67" s="5" t="n">
        <f aca="false">$J67*I67</f>
        <v>6.8849902368</v>
      </c>
      <c r="L67" s="6" t="n">
        <f aca="false">$G67&lt;=$K67</f>
        <v>0</v>
      </c>
    </row>
    <row r="68" customFormat="false" ht="12.8" hidden="false" customHeight="false" outlineLevel="0" collapsed="false">
      <c r="B68" s="0" t="n">
        <v>0.77</v>
      </c>
      <c r="C68" s="0" t="n">
        <f aca="false">(1+$B68)^5</f>
        <v>17.3726604657</v>
      </c>
      <c r="D68" s="0" t="n">
        <f aca="false">1+(5*$B68)</f>
        <v>4.85</v>
      </c>
      <c r="E68" s="0" t="n">
        <f aca="false">$B68^2</f>
        <v>0.5929</v>
      </c>
      <c r="F68" s="0" t="n">
        <f aca="false">ABS($C68-$D68)/ABS($E68)</f>
        <v>21.121033</v>
      </c>
      <c r="G68" s="5" t="n">
        <f aca="false">$F68*$E68</f>
        <v>12.5226604657</v>
      </c>
      <c r="H68" s="0" t="n">
        <f aca="false">$D68+(10*$B68^2)</f>
        <v>10.779</v>
      </c>
      <c r="I68" s="0" t="n">
        <f aca="false">$B68^3</f>
        <v>0.456533</v>
      </c>
      <c r="J68" s="0" t="n">
        <f aca="false">ABS($C68-$H68)/ABS($I68)</f>
        <v>14.4429</v>
      </c>
      <c r="K68" s="5" t="n">
        <f aca="false">$J68*I68</f>
        <v>6.5936604657</v>
      </c>
      <c r="L68" s="6" t="n">
        <f aca="false">$G68&lt;=$K68</f>
        <v>0</v>
      </c>
    </row>
    <row r="69" customFormat="false" ht="12.8" hidden="false" customHeight="false" outlineLevel="0" collapsed="false">
      <c r="B69" s="0" t="n">
        <v>0.76</v>
      </c>
      <c r="C69" s="0" t="n">
        <f aca="false">(1+$B69)^5</f>
        <v>16.8874213376</v>
      </c>
      <c r="D69" s="0" t="n">
        <f aca="false">1+(5*$B69)</f>
        <v>4.8</v>
      </c>
      <c r="E69" s="0" t="n">
        <f aca="false">$B69^2</f>
        <v>0.5776</v>
      </c>
      <c r="F69" s="0" t="n">
        <f aca="false">ABS($C69-$D69)/ABS($E69)</f>
        <v>20.926976</v>
      </c>
      <c r="G69" s="5" t="n">
        <f aca="false">$F69*$E69</f>
        <v>12.0874213376</v>
      </c>
      <c r="H69" s="0" t="n">
        <f aca="false">$D69+(10*$B69^2)</f>
        <v>10.576</v>
      </c>
      <c r="I69" s="0" t="n">
        <f aca="false">$B69^3</f>
        <v>0.438976</v>
      </c>
      <c r="J69" s="0" t="n">
        <f aca="false">ABS($C69-$H69)/ABS($I69)</f>
        <v>14.3776</v>
      </c>
      <c r="K69" s="5" t="n">
        <f aca="false">$J69*I69</f>
        <v>6.3114213376</v>
      </c>
      <c r="L69" s="6" t="n">
        <f aca="false">$G69&lt;=$K69</f>
        <v>0</v>
      </c>
    </row>
    <row r="70" customFormat="false" ht="12.8" hidden="false" customHeight="false" outlineLevel="0" collapsed="false">
      <c r="B70" s="0" t="n">
        <v>0.75</v>
      </c>
      <c r="C70" s="0" t="n">
        <f aca="false">(1+$B70)^5</f>
        <v>16.4130859375</v>
      </c>
      <c r="D70" s="0" t="n">
        <f aca="false">1+(5*$B70)</f>
        <v>4.75</v>
      </c>
      <c r="E70" s="0" t="n">
        <f aca="false">$B70^2</f>
        <v>0.5625</v>
      </c>
      <c r="F70" s="0" t="n">
        <f aca="false">ABS($C70-$D70)/ABS($E70)</f>
        <v>20.734375</v>
      </c>
      <c r="G70" s="5" t="n">
        <f aca="false">$F70*$E70</f>
        <v>11.6630859375</v>
      </c>
      <c r="H70" s="0" t="n">
        <f aca="false">$D70+(10*$B70^2)</f>
        <v>10.375</v>
      </c>
      <c r="I70" s="0" t="n">
        <f aca="false">$B70^3</f>
        <v>0.421875</v>
      </c>
      <c r="J70" s="0" t="n">
        <f aca="false">ABS($C70-$H70)/ABS($I70)</f>
        <v>14.3125</v>
      </c>
      <c r="K70" s="5" t="n">
        <f aca="false">$J70*I70</f>
        <v>6.0380859375</v>
      </c>
      <c r="L70" s="6" t="n">
        <f aca="false">$G70&lt;=$K70</f>
        <v>0</v>
      </c>
    </row>
    <row r="71" customFormat="false" ht="12.8" hidden="false" customHeight="false" outlineLevel="0" collapsed="false">
      <c r="B71" s="0" t="n">
        <v>0.74</v>
      </c>
      <c r="C71" s="0" t="n">
        <f aca="false">(1+$B71)^5</f>
        <v>15.9494694624</v>
      </c>
      <c r="D71" s="0" t="n">
        <f aca="false">1+(5*$B71)</f>
        <v>4.7</v>
      </c>
      <c r="E71" s="0" t="n">
        <f aca="false">$B71^2</f>
        <v>0.5476</v>
      </c>
      <c r="F71" s="0" t="n">
        <f aca="false">ABS($C71-$D71)/ABS($E71)</f>
        <v>20.543224</v>
      </c>
      <c r="G71" s="5" t="n">
        <f aca="false">$F71*$E71</f>
        <v>11.2494694624</v>
      </c>
      <c r="H71" s="0" t="n">
        <f aca="false">$D71+(10*$B71^2)</f>
        <v>10.176</v>
      </c>
      <c r="I71" s="0" t="n">
        <f aca="false">$B71^3</f>
        <v>0.405224</v>
      </c>
      <c r="J71" s="0" t="n">
        <f aca="false">ABS($C71-$H71)/ABS($I71)</f>
        <v>14.2476</v>
      </c>
      <c r="K71" s="5" t="n">
        <f aca="false">$J71*I71</f>
        <v>5.7734694624</v>
      </c>
      <c r="L71" s="6" t="n">
        <f aca="false">$G71&lt;=$K71</f>
        <v>0</v>
      </c>
    </row>
    <row r="72" customFormat="false" ht="12.8" hidden="false" customHeight="false" outlineLevel="0" collapsed="false">
      <c r="B72" s="0" t="n">
        <v>0.73</v>
      </c>
      <c r="C72" s="0" t="n">
        <f aca="false">(1+$B72)^5</f>
        <v>15.4963892093</v>
      </c>
      <c r="D72" s="0" t="n">
        <f aca="false">1+(5*$B72)</f>
        <v>4.65</v>
      </c>
      <c r="E72" s="0" t="n">
        <f aca="false">$B72^2</f>
        <v>0.5329</v>
      </c>
      <c r="F72" s="0" t="n">
        <f aca="false">ABS($C72-$D72)/ABS($E72)</f>
        <v>20.353517</v>
      </c>
      <c r="G72" s="5" t="n">
        <f aca="false">$F72*$E72</f>
        <v>10.8463892093</v>
      </c>
      <c r="H72" s="0" t="n">
        <f aca="false">$D72+(10*$B72^2)</f>
        <v>9.979</v>
      </c>
      <c r="I72" s="0" t="n">
        <f aca="false">$B72^3</f>
        <v>0.389017</v>
      </c>
      <c r="J72" s="0" t="n">
        <f aca="false">ABS($C72-$H72)/ABS($I72)</f>
        <v>14.1829</v>
      </c>
      <c r="K72" s="5" t="n">
        <f aca="false">$J72*I72</f>
        <v>5.5173892093</v>
      </c>
      <c r="L72" s="6" t="n">
        <f aca="false">$G72&lt;=$K72</f>
        <v>0</v>
      </c>
    </row>
    <row r="73" customFormat="false" ht="12.8" hidden="false" customHeight="false" outlineLevel="0" collapsed="false">
      <c r="B73" s="0" t="n">
        <v>0.72</v>
      </c>
      <c r="C73" s="0" t="n">
        <f aca="false">(1+$B73)^5</f>
        <v>15.0536645632</v>
      </c>
      <c r="D73" s="0" t="n">
        <f aca="false">1+(5*$B73)</f>
        <v>4.6</v>
      </c>
      <c r="E73" s="0" t="n">
        <f aca="false">$B73^2</f>
        <v>0.5184</v>
      </c>
      <c r="F73" s="0" t="n">
        <f aca="false">ABS($C73-$D73)/ABS($E73)</f>
        <v>20.165248</v>
      </c>
      <c r="G73" s="5" t="n">
        <f aca="false">$F73*$E73</f>
        <v>10.4536645632</v>
      </c>
      <c r="H73" s="0" t="n">
        <f aca="false">$D73+(10*$B73^2)</f>
        <v>9.784</v>
      </c>
      <c r="I73" s="0" t="n">
        <f aca="false">$B73^3</f>
        <v>0.373248</v>
      </c>
      <c r="J73" s="0" t="n">
        <f aca="false">ABS($C73-$H73)/ABS($I73)</f>
        <v>14.1184</v>
      </c>
      <c r="K73" s="5" t="n">
        <f aca="false">$J73*I73</f>
        <v>5.2696645632</v>
      </c>
      <c r="L73" s="6" t="n">
        <f aca="false">$G73&lt;=$K73</f>
        <v>0</v>
      </c>
    </row>
    <row r="74" customFormat="false" ht="12.8" hidden="false" customHeight="false" outlineLevel="0" collapsed="false">
      <c r="B74" s="0" t="n">
        <v>0.71</v>
      </c>
      <c r="C74" s="0" t="n">
        <f aca="false">(1+$B74)^5</f>
        <v>14.6211169851</v>
      </c>
      <c r="D74" s="0" t="n">
        <f aca="false">1+(5*$B74)</f>
        <v>4.55</v>
      </c>
      <c r="E74" s="0" t="n">
        <f aca="false">$B74^2</f>
        <v>0.5041</v>
      </c>
      <c r="F74" s="0" t="n">
        <f aca="false">ABS($C74-$D74)/ABS($E74)</f>
        <v>19.978411</v>
      </c>
      <c r="G74" s="5" t="n">
        <f aca="false">$F74*$E74</f>
        <v>10.0711169851</v>
      </c>
      <c r="H74" s="0" t="n">
        <f aca="false">$D74+(10*$B74^2)</f>
        <v>9.591</v>
      </c>
      <c r="I74" s="0" t="n">
        <f aca="false">$B74^3</f>
        <v>0.357911</v>
      </c>
      <c r="J74" s="0" t="n">
        <f aca="false">ABS($C74-$H74)/ABS($I74)</f>
        <v>14.0541</v>
      </c>
      <c r="K74" s="5" t="n">
        <f aca="false">$J74*I74</f>
        <v>5.0301169851</v>
      </c>
      <c r="L74" s="6" t="n">
        <f aca="false">$G74&lt;=$K74</f>
        <v>0</v>
      </c>
    </row>
    <row r="75" customFormat="false" ht="12.8" hidden="false" customHeight="false" outlineLevel="0" collapsed="false">
      <c r="B75" s="0" t="n">
        <v>0.7</v>
      </c>
      <c r="C75" s="0" t="n">
        <f aca="false">(1+$B75)^5</f>
        <v>14.19857</v>
      </c>
      <c r="D75" s="0" t="n">
        <f aca="false">1+(5*$B75)</f>
        <v>4.5</v>
      </c>
      <c r="E75" s="0" t="n">
        <f aca="false">$B75^2</f>
        <v>0.49</v>
      </c>
      <c r="F75" s="0" t="n">
        <f aca="false">ABS($C75-$D75)/ABS($E75)</f>
        <v>19.793</v>
      </c>
      <c r="G75" s="5" t="n">
        <f aca="false">$F75*$E75</f>
        <v>9.69857000000001</v>
      </c>
      <c r="H75" s="0" t="n">
        <f aca="false">$D75+(10*$B75^2)</f>
        <v>9.4</v>
      </c>
      <c r="I75" s="0" t="n">
        <f aca="false">$B75^3</f>
        <v>0.343</v>
      </c>
      <c r="J75" s="0" t="n">
        <f aca="false">ABS($C75-$H75)/ABS($I75)</f>
        <v>13.99</v>
      </c>
      <c r="K75" s="5" t="n">
        <f aca="false">$J75*I75</f>
        <v>4.79857000000001</v>
      </c>
      <c r="L75" s="6" t="n">
        <f aca="false">$G75&lt;=$K75</f>
        <v>0</v>
      </c>
    </row>
    <row r="76" customFormat="false" ht="12.8" hidden="false" customHeight="false" outlineLevel="0" collapsed="false">
      <c r="B76" s="0" t="n">
        <v>0.69</v>
      </c>
      <c r="C76" s="0" t="n">
        <f aca="false">(1+$B76)^5</f>
        <v>13.7858491849</v>
      </c>
      <c r="D76" s="0" t="n">
        <f aca="false">1+(5*$B76)</f>
        <v>4.45</v>
      </c>
      <c r="E76" s="0" t="n">
        <f aca="false">$B76^2</f>
        <v>0.4761</v>
      </c>
      <c r="F76" s="0" t="n">
        <f aca="false">ABS($C76-$D76)/ABS($E76)</f>
        <v>19.609009</v>
      </c>
      <c r="G76" s="5" t="n">
        <f aca="false">$F76*$E76</f>
        <v>9.3358491849</v>
      </c>
      <c r="H76" s="0" t="n">
        <f aca="false">$D76+(10*$B76^2)</f>
        <v>9.211</v>
      </c>
      <c r="I76" s="0" t="n">
        <f aca="false">$B76^3</f>
        <v>0.328509</v>
      </c>
      <c r="J76" s="0" t="n">
        <f aca="false">ABS($C76-$H76)/ABS($I76)</f>
        <v>13.9261</v>
      </c>
      <c r="K76" s="5" t="n">
        <f aca="false">$J76*I76</f>
        <v>4.5748491849</v>
      </c>
      <c r="L76" s="6" t="n">
        <f aca="false">$G76&lt;=$K76</f>
        <v>0</v>
      </c>
    </row>
    <row r="77" customFormat="false" ht="12.8" hidden="false" customHeight="false" outlineLevel="0" collapsed="false">
      <c r="B77" s="0" t="n">
        <v>0.68</v>
      </c>
      <c r="C77" s="0" t="n">
        <f aca="false">(1+$B77)^5</f>
        <v>13.3827821568</v>
      </c>
      <c r="D77" s="0" t="n">
        <f aca="false">1+(5*$B77)</f>
        <v>4.4</v>
      </c>
      <c r="E77" s="0" t="n">
        <f aca="false">$B77^2</f>
        <v>0.4624</v>
      </c>
      <c r="F77" s="0" t="n">
        <f aca="false">ABS($C77-$D77)/ABS($E77)</f>
        <v>19.426432</v>
      </c>
      <c r="G77" s="5" t="n">
        <f aca="false">$F77*$E77</f>
        <v>8.98278215680001</v>
      </c>
      <c r="H77" s="0" t="n">
        <f aca="false">$D77+(10*$B77^2)</f>
        <v>9.024</v>
      </c>
      <c r="I77" s="0" t="n">
        <f aca="false">$B77^3</f>
        <v>0.314432</v>
      </c>
      <c r="J77" s="0" t="n">
        <f aca="false">ABS($C77-$H77)/ABS($I77)</f>
        <v>13.8624</v>
      </c>
      <c r="K77" s="5" t="n">
        <f aca="false">$J77*I77</f>
        <v>4.35878215680001</v>
      </c>
      <c r="L77" s="6" t="n">
        <f aca="false">$G77&lt;=$K77</f>
        <v>0</v>
      </c>
    </row>
    <row r="78" customFormat="false" ht="12.8" hidden="false" customHeight="false" outlineLevel="0" collapsed="false">
      <c r="B78" s="0" t="n">
        <v>0.67</v>
      </c>
      <c r="C78" s="0" t="n">
        <f aca="false">(1+$B78)^5</f>
        <v>12.9891985607</v>
      </c>
      <c r="D78" s="0" t="n">
        <f aca="false">1+(5*$B78)</f>
        <v>4.35</v>
      </c>
      <c r="E78" s="0" t="n">
        <f aca="false">$B78^2</f>
        <v>0.4489</v>
      </c>
      <c r="F78" s="0" t="n">
        <f aca="false">ABS($C78-$D78)/ABS($E78)</f>
        <v>19.245263</v>
      </c>
      <c r="G78" s="5" t="n">
        <f aca="false">$F78*$E78</f>
        <v>8.6391985607</v>
      </c>
      <c r="H78" s="0" t="n">
        <f aca="false">$D78+(10*$B78^2)</f>
        <v>8.839</v>
      </c>
      <c r="I78" s="0" t="n">
        <f aca="false">$B78^3</f>
        <v>0.300763</v>
      </c>
      <c r="J78" s="0" t="n">
        <f aca="false">ABS($C78-$H78)/ABS($I78)</f>
        <v>13.7989</v>
      </c>
      <c r="K78" s="5" t="n">
        <f aca="false">$J78*I78</f>
        <v>4.1501985607</v>
      </c>
      <c r="L78" s="6" t="n">
        <f aca="false">$G78&lt;=$K78</f>
        <v>0</v>
      </c>
    </row>
    <row r="79" customFormat="false" ht="12.8" hidden="false" customHeight="false" outlineLevel="0" collapsed="false">
      <c r="B79" s="0" t="n">
        <v>0.66</v>
      </c>
      <c r="C79" s="0" t="n">
        <f aca="false">(1+$B79)^5</f>
        <v>12.6049300576</v>
      </c>
      <c r="D79" s="0" t="n">
        <f aca="false">1+(5*$B79)</f>
        <v>4.3</v>
      </c>
      <c r="E79" s="0" t="n">
        <f aca="false">$B79^2</f>
        <v>0.4356</v>
      </c>
      <c r="F79" s="0" t="n">
        <f aca="false">ABS($C79-$D79)/ABS($E79)</f>
        <v>19.065496</v>
      </c>
      <c r="G79" s="5" t="n">
        <f aca="false">$F79*$E79</f>
        <v>8.30493005760001</v>
      </c>
      <c r="H79" s="0" t="n">
        <f aca="false">$D79+(10*$B79^2)</f>
        <v>8.656</v>
      </c>
      <c r="I79" s="0" t="n">
        <f aca="false">$B79^3</f>
        <v>0.287496</v>
      </c>
      <c r="J79" s="0" t="n">
        <f aca="false">ABS($C79-$H79)/ABS($I79)</f>
        <v>13.7356</v>
      </c>
      <c r="K79" s="5" t="n">
        <f aca="false">$J79*I79</f>
        <v>3.9489300576</v>
      </c>
      <c r="L79" s="6" t="n">
        <f aca="false">$G79&lt;=$K79</f>
        <v>0</v>
      </c>
    </row>
    <row r="80" customFormat="false" ht="12.8" hidden="false" customHeight="false" outlineLevel="0" collapsed="false">
      <c r="B80" s="0" t="n">
        <v>0.65</v>
      </c>
      <c r="C80" s="0" t="n">
        <f aca="false">(1+$B80)^5</f>
        <v>12.2298103125</v>
      </c>
      <c r="D80" s="0" t="n">
        <f aca="false">1+(5*$B80)</f>
        <v>4.25</v>
      </c>
      <c r="E80" s="0" t="n">
        <f aca="false">$B80^2</f>
        <v>0.4225</v>
      </c>
      <c r="F80" s="0" t="n">
        <f aca="false">ABS($C80-$D80)/ABS($E80)</f>
        <v>18.887125</v>
      </c>
      <c r="G80" s="5" t="n">
        <f aca="false">$F80*$E80</f>
        <v>7.9798103125</v>
      </c>
      <c r="H80" s="0" t="n">
        <f aca="false">$D80+(10*$B80^2)</f>
        <v>8.475</v>
      </c>
      <c r="I80" s="0" t="n">
        <f aca="false">$B80^3</f>
        <v>0.274625</v>
      </c>
      <c r="J80" s="0" t="n">
        <f aca="false">ABS($C80-$H80)/ABS($I80)</f>
        <v>13.6725</v>
      </c>
      <c r="K80" s="5" t="n">
        <f aca="false">$J80*I80</f>
        <v>3.75481031249999</v>
      </c>
      <c r="L80" s="6" t="n">
        <f aca="false">$G80&lt;=$K80</f>
        <v>0</v>
      </c>
    </row>
    <row r="81" customFormat="false" ht="12.8" hidden="false" customHeight="false" outlineLevel="0" collapsed="false">
      <c r="B81" s="0" t="n">
        <v>0.64</v>
      </c>
      <c r="C81" s="0" t="n">
        <f aca="false">(1+$B81)^5</f>
        <v>11.8636749824</v>
      </c>
      <c r="D81" s="0" t="n">
        <f aca="false">1+(5*$B81)</f>
        <v>4.2</v>
      </c>
      <c r="E81" s="0" t="n">
        <f aca="false">$B81^2</f>
        <v>0.4096</v>
      </c>
      <c r="F81" s="0" t="n">
        <f aca="false">ABS($C81-$D81)/ABS($E81)</f>
        <v>18.710144</v>
      </c>
      <c r="G81" s="5" t="n">
        <f aca="false">$F81*$E81</f>
        <v>7.6636749824</v>
      </c>
      <c r="H81" s="0" t="n">
        <f aca="false">$D81+(10*$B81^2)</f>
        <v>8.296</v>
      </c>
      <c r="I81" s="0" t="n">
        <f aca="false">$B81^3</f>
        <v>0.262144</v>
      </c>
      <c r="J81" s="0" t="n">
        <f aca="false">ABS($C81-$H81)/ABS($I81)</f>
        <v>13.6096</v>
      </c>
      <c r="K81" s="5" t="n">
        <f aca="false">$J81*I81</f>
        <v>3.56767498240001</v>
      </c>
      <c r="L81" s="6" t="n">
        <f aca="false">$G81&lt;=$K81</f>
        <v>0</v>
      </c>
    </row>
    <row r="82" customFormat="false" ht="12.8" hidden="false" customHeight="false" outlineLevel="0" collapsed="false">
      <c r="B82" s="0" t="n">
        <v>0.63</v>
      </c>
      <c r="C82" s="0" t="n">
        <f aca="false">(1+$B82)^5</f>
        <v>11.5063617043</v>
      </c>
      <c r="D82" s="0" t="n">
        <f aca="false">1+(5*$B82)</f>
        <v>4.15</v>
      </c>
      <c r="E82" s="0" t="n">
        <f aca="false">$B82^2</f>
        <v>0.3969</v>
      </c>
      <c r="F82" s="0" t="n">
        <f aca="false">ABS($C82-$D82)/ABS($E82)</f>
        <v>18.534547</v>
      </c>
      <c r="G82" s="5" t="n">
        <f aca="false">$F82*$E82</f>
        <v>7.3563617043</v>
      </c>
      <c r="H82" s="0" t="n">
        <f aca="false">$D82+(10*$B82^2)</f>
        <v>8.119</v>
      </c>
      <c r="I82" s="0" t="n">
        <f aca="false">$B82^3</f>
        <v>0.250047</v>
      </c>
      <c r="J82" s="0" t="n">
        <f aca="false">ABS($C82-$H82)/ABS($I82)</f>
        <v>13.5469</v>
      </c>
      <c r="K82" s="5" t="n">
        <f aca="false">$J82*I82</f>
        <v>3.3873617043</v>
      </c>
      <c r="L82" s="6" t="n">
        <f aca="false">$G82&lt;=$K82</f>
        <v>0</v>
      </c>
    </row>
    <row r="83" customFormat="false" ht="12.8" hidden="false" customHeight="false" outlineLevel="0" collapsed="false">
      <c r="B83" s="0" t="n">
        <v>0.62</v>
      </c>
      <c r="C83" s="0" t="n">
        <f aca="false">(1+$B83)^5</f>
        <v>11.1577100832</v>
      </c>
      <c r="D83" s="0" t="n">
        <f aca="false">1+(5*$B83)</f>
        <v>4.1</v>
      </c>
      <c r="E83" s="0" t="n">
        <f aca="false">$B83^2</f>
        <v>0.3844</v>
      </c>
      <c r="F83" s="0" t="n">
        <f aca="false">ABS($C83-$D83)/ABS($E83)</f>
        <v>18.360328</v>
      </c>
      <c r="G83" s="5" t="n">
        <f aca="false">$F83*$E83</f>
        <v>7.0577100832</v>
      </c>
      <c r="H83" s="0" t="n">
        <f aca="false">$D83+(10*$B83^2)</f>
        <v>7.944</v>
      </c>
      <c r="I83" s="0" t="n">
        <f aca="false">$B83^3</f>
        <v>0.238328</v>
      </c>
      <c r="J83" s="0" t="n">
        <f aca="false">ABS($C83-$H83)/ABS($I83)</f>
        <v>13.4844</v>
      </c>
      <c r="K83" s="5" t="n">
        <f aca="false">$J83*I83</f>
        <v>3.2137100832</v>
      </c>
      <c r="L83" s="6" t="n">
        <f aca="false">$G83&lt;=$K83</f>
        <v>0</v>
      </c>
    </row>
    <row r="84" customFormat="false" ht="12.8" hidden="false" customHeight="false" outlineLevel="0" collapsed="false">
      <c r="B84" s="0" t="n">
        <v>0.61</v>
      </c>
      <c r="C84" s="0" t="n">
        <f aca="false">(1+$B84)^5</f>
        <v>10.8175616801</v>
      </c>
      <c r="D84" s="0" t="n">
        <f aca="false">1+(5*$B84)</f>
        <v>4.05</v>
      </c>
      <c r="E84" s="0" t="n">
        <f aca="false">$B84^2</f>
        <v>0.3721</v>
      </c>
      <c r="F84" s="0" t="n">
        <f aca="false">ABS($C84-$D84)/ABS($E84)</f>
        <v>18.187481</v>
      </c>
      <c r="G84" s="5" t="n">
        <f aca="false">$F84*$E84</f>
        <v>6.7675616801</v>
      </c>
      <c r="H84" s="0" t="n">
        <f aca="false">$D84+(10*$B84^2)</f>
        <v>7.771</v>
      </c>
      <c r="I84" s="0" t="n">
        <f aca="false">$B84^3</f>
        <v>0.226981</v>
      </c>
      <c r="J84" s="0" t="n">
        <f aca="false">ABS($C84-$H84)/ABS($I84)</f>
        <v>13.4221</v>
      </c>
      <c r="K84" s="5" t="n">
        <f aca="false">$J84*I84</f>
        <v>3.0465616801</v>
      </c>
      <c r="L84" s="6" t="n">
        <f aca="false">$G84&lt;=$K84</f>
        <v>0</v>
      </c>
    </row>
    <row r="85" customFormat="false" ht="12.8" hidden="false" customHeight="false" outlineLevel="0" collapsed="false">
      <c r="B85" s="0" t="n">
        <v>0.6</v>
      </c>
      <c r="C85" s="0" t="n">
        <f aca="false">(1+$B85)^5</f>
        <v>10.48576</v>
      </c>
      <c r="D85" s="0" t="n">
        <f aca="false">1+(5*$B85)</f>
        <v>4</v>
      </c>
      <c r="E85" s="0" t="n">
        <f aca="false">$B85^2</f>
        <v>0.36</v>
      </c>
      <c r="F85" s="0" t="n">
        <f aca="false">ABS($C85-$D85)/ABS($E85)</f>
        <v>18.016</v>
      </c>
      <c r="G85" s="5" t="n">
        <f aca="false">$F85*$E85</f>
        <v>6.48576</v>
      </c>
      <c r="H85" s="0" t="n">
        <f aca="false">$D85+(10*$B85^2)</f>
        <v>7.6</v>
      </c>
      <c r="I85" s="0" t="n">
        <f aca="false">$B85^3</f>
        <v>0.216</v>
      </c>
      <c r="J85" s="0" t="n">
        <f aca="false">ABS($C85-$H85)/ABS($I85)</f>
        <v>13.36</v>
      </c>
      <c r="K85" s="5" t="n">
        <f aca="false">$J85*I85</f>
        <v>2.88576</v>
      </c>
      <c r="L85" s="6" t="n">
        <f aca="false">$G85&lt;=$K85</f>
        <v>0</v>
      </c>
    </row>
    <row r="86" customFormat="false" ht="12.8" hidden="false" customHeight="false" outlineLevel="0" collapsed="false">
      <c r="B86" s="0" t="n">
        <v>0.59</v>
      </c>
      <c r="C86" s="0" t="n">
        <f aca="false">(1+$B86)^5</f>
        <v>10.1621504799</v>
      </c>
      <c r="D86" s="0" t="n">
        <f aca="false">1+(5*$B86)</f>
        <v>3.95</v>
      </c>
      <c r="E86" s="0" t="n">
        <f aca="false">$B86^2</f>
        <v>0.3481</v>
      </c>
      <c r="F86" s="0" t="n">
        <f aca="false">ABS($C86-$D86)/ABS($E86)</f>
        <v>17.845879</v>
      </c>
      <c r="G86" s="5" t="n">
        <f aca="false">$F86*$E86</f>
        <v>6.2121504799</v>
      </c>
      <c r="H86" s="0" t="n">
        <f aca="false">$D86+(10*$B86^2)</f>
        <v>7.431</v>
      </c>
      <c r="I86" s="0" t="n">
        <f aca="false">$B86^3</f>
        <v>0.205379</v>
      </c>
      <c r="J86" s="0" t="n">
        <f aca="false">ABS($C86-$H86)/ABS($I86)</f>
        <v>13.2981</v>
      </c>
      <c r="K86" s="5" t="n">
        <f aca="false">$J86*I86</f>
        <v>2.7311504799</v>
      </c>
      <c r="L86" s="6" t="n">
        <f aca="false">$G86&lt;=$K86</f>
        <v>0</v>
      </c>
    </row>
    <row r="87" customFormat="false" ht="12.8" hidden="false" customHeight="false" outlineLevel="0" collapsed="false">
      <c r="B87" s="0" t="n">
        <v>0.58</v>
      </c>
      <c r="C87" s="0" t="n">
        <f aca="false">(1+$B87)^5</f>
        <v>9.8465804768</v>
      </c>
      <c r="D87" s="0" t="n">
        <f aca="false">1+(5*$B87)</f>
        <v>3.9</v>
      </c>
      <c r="E87" s="0" t="n">
        <f aca="false">$B87^2</f>
        <v>0.3364</v>
      </c>
      <c r="F87" s="0" t="n">
        <f aca="false">ABS($C87-$D87)/ABS($E87)</f>
        <v>17.677112</v>
      </c>
      <c r="G87" s="5" t="n">
        <f aca="false">$F87*$E87</f>
        <v>5.9465804768</v>
      </c>
      <c r="H87" s="0" t="n">
        <f aca="false">$D87+(10*$B87^2)</f>
        <v>7.264</v>
      </c>
      <c r="I87" s="0" t="n">
        <f aca="false">$B87^3</f>
        <v>0.195112</v>
      </c>
      <c r="J87" s="0" t="n">
        <f aca="false">ABS($C87-$H87)/ABS($I87)</f>
        <v>13.2364</v>
      </c>
      <c r="K87" s="5" t="n">
        <f aca="false">$J87*I87</f>
        <v>2.5825804768</v>
      </c>
      <c r="L87" s="6" t="n">
        <f aca="false">$G87&lt;=$K87</f>
        <v>0</v>
      </c>
    </row>
    <row r="88" customFormat="false" ht="12.8" hidden="false" customHeight="false" outlineLevel="0" collapsed="false">
      <c r="B88" s="0" t="n">
        <v>0.57</v>
      </c>
      <c r="C88" s="0" t="n">
        <f aca="false">(1+$B88)^5</f>
        <v>9.5388992557</v>
      </c>
      <c r="D88" s="0" t="n">
        <f aca="false">1+(5*$B88)</f>
        <v>3.85</v>
      </c>
      <c r="E88" s="0" t="n">
        <f aca="false">$B88^2</f>
        <v>0.3249</v>
      </c>
      <c r="F88" s="0" t="n">
        <f aca="false">ABS($C88-$D88)/ABS($E88)</f>
        <v>17.509693</v>
      </c>
      <c r="G88" s="5" t="n">
        <f aca="false">$F88*$E88</f>
        <v>5.6888992557</v>
      </c>
      <c r="H88" s="0" t="n">
        <f aca="false">$D88+(10*$B88^2)</f>
        <v>7.099</v>
      </c>
      <c r="I88" s="0" t="n">
        <f aca="false">$B88^3</f>
        <v>0.185193</v>
      </c>
      <c r="J88" s="0" t="n">
        <f aca="false">ABS($C88-$H88)/ABS($I88)</f>
        <v>13.1749</v>
      </c>
      <c r="K88" s="5" t="n">
        <f aca="false">$J88*I88</f>
        <v>2.4398992557</v>
      </c>
      <c r="L88" s="6" t="n">
        <f aca="false">$G88&lt;=$K88</f>
        <v>0</v>
      </c>
    </row>
    <row r="89" customFormat="false" ht="12.8" hidden="false" customHeight="false" outlineLevel="0" collapsed="false">
      <c r="B89" s="0" t="n">
        <v>0.56</v>
      </c>
      <c r="C89" s="0" t="n">
        <f aca="false">(1+$B89)^5</f>
        <v>9.2389579776</v>
      </c>
      <c r="D89" s="0" t="n">
        <f aca="false">1+(5*$B89)</f>
        <v>3.8</v>
      </c>
      <c r="E89" s="0" t="n">
        <f aca="false">$B89^2</f>
        <v>0.3136</v>
      </c>
      <c r="F89" s="0" t="n">
        <f aca="false">ABS($C89-$D89)/ABS($E89)</f>
        <v>17.343616</v>
      </c>
      <c r="G89" s="5" t="n">
        <f aca="false">$F89*$E89</f>
        <v>5.4389579776</v>
      </c>
      <c r="H89" s="0" t="n">
        <f aca="false">$D89+(10*$B89^2)</f>
        <v>6.936</v>
      </c>
      <c r="I89" s="0" t="n">
        <f aca="false">$B89^3</f>
        <v>0.175616</v>
      </c>
      <c r="J89" s="0" t="n">
        <f aca="false">ABS($C89-$H89)/ABS($I89)</f>
        <v>13.1136</v>
      </c>
      <c r="K89" s="5" t="n">
        <f aca="false">$J89*I89</f>
        <v>2.3029579776</v>
      </c>
      <c r="L89" s="6" t="n">
        <f aca="false">$G89&lt;=$K89</f>
        <v>0</v>
      </c>
    </row>
    <row r="90" customFormat="false" ht="12.8" hidden="false" customHeight="false" outlineLevel="0" collapsed="false">
      <c r="B90" s="0" t="n">
        <v>0.55</v>
      </c>
      <c r="C90" s="0" t="n">
        <f aca="false">(1+$B90)^5</f>
        <v>8.9466096875</v>
      </c>
      <c r="D90" s="0" t="n">
        <f aca="false">1+(5*$B90)</f>
        <v>3.75</v>
      </c>
      <c r="E90" s="0" t="n">
        <f aca="false">$B90^2</f>
        <v>0.3025</v>
      </c>
      <c r="F90" s="0" t="n">
        <f aca="false">ABS($C90-$D90)/ABS($E90)</f>
        <v>17.178875</v>
      </c>
      <c r="G90" s="5" t="n">
        <f aca="false">$F90*$E90</f>
        <v>5.1966096875</v>
      </c>
      <c r="H90" s="0" t="n">
        <f aca="false">$D90+(10*$B90^2)</f>
        <v>6.775</v>
      </c>
      <c r="I90" s="0" t="n">
        <f aca="false">$B90^3</f>
        <v>0.166375</v>
      </c>
      <c r="J90" s="0" t="n">
        <f aca="false">ABS($C90-$H90)/ABS($I90)</f>
        <v>13.0525</v>
      </c>
      <c r="K90" s="5" t="n">
        <f aca="false">$J90*I90</f>
        <v>2.1716096875</v>
      </c>
      <c r="L90" s="6" t="n">
        <f aca="false">$G90&lt;=$K90</f>
        <v>0</v>
      </c>
    </row>
    <row r="91" customFormat="false" ht="12.8" hidden="false" customHeight="false" outlineLevel="0" collapsed="false">
      <c r="B91" s="0" t="n">
        <v>0.54</v>
      </c>
      <c r="C91" s="0" t="n">
        <f aca="false">(1+$B91)^5</f>
        <v>8.6617093024</v>
      </c>
      <c r="D91" s="0" t="n">
        <f aca="false">1+(5*$B91)</f>
        <v>3.7</v>
      </c>
      <c r="E91" s="0" t="n">
        <f aca="false">$B91^2</f>
        <v>0.2916</v>
      </c>
      <c r="F91" s="0" t="n">
        <f aca="false">ABS($C91-$D91)/ABS($E91)</f>
        <v>17.015464</v>
      </c>
      <c r="G91" s="5" t="n">
        <f aca="false">$F91*$E91</f>
        <v>4.9617093024</v>
      </c>
      <c r="H91" s="0" t="n">
        <f aca="false">$D91+(10*$B91^2)</f>
        <v>6.616</v>
      </c>
      <c r="I91" s="0" t="n">
        <f aca="false">$B91^3</f>
        <v>0.157464</v>
      </c>
      <c r="J91" s="0" t="n">
        <f aca="false">ABS($C91-$H91)/ABS($I91)</f>
        <v>12.9916</v>
      </c>
      <c r="K91" s="5" t="n">
        <f aca="false">$J91*I91</f>
        <v>2.0457093024</v>
      </c>
      <c r="L91" s="6" t="n">
        <f aca="false">$G91&lt;=$K91</f>
        <v>0</v>
      </c>
    </row>
    <row r="92" customFormat="false" ht="12.8" hidden="false" customHeight="false" outlineLevel="0" collapsed="false">
      <c r="B92" s="0" t="n">
        <v>0.53</v>
      </c>
      <c r="C92" s="0" t="n">
        <f aca="false">(1+$B92)^5</f>
        <v>8.3841135993</v>
      </c>
      <c r="D92" s="0" t="n">
        <f aca="false">1+(5*$B92)</f>
        <v>3.65</v>
      </c>
      <c r="E92" s="0" t="n">
        <f aca="false">$B92^2</f>
        <v>0.2809</v>
      </c>
      <c r="F92" s="0" t="n">
        <f aca="false">ABS($C92-$D92)/ABS($E92)</f>
        <v>16.853377</v>
      </c>
      <c r="G92" s="5" t="n">
        <f aca="false">$F92*$E92</f>
        <v>4.7341135993</v>
      </c>
      <c r="H92" s="0" t="n">
        <f aca="false">$D92+(10*$B92^2)</f>
        <v>6.459</v>
      </c>
      <c r="I92" s="0" t="n">
        <f aca="false">$B92^3</f>
        <v>0.148877</v>
      </c>
      <c r="J92" s="0" t="n">
        <f aca="false">ABS($C92-$H92)/ABS($I92)</f>
        <v>12.9309</v>
      </c>
      <c r="K92" s="5" t="n">
        <f aca="false">$J92*I92</f>
        <v>1.9251135993</v>
      </c>
      <c r="L92" s="6" t="n">
        <f aca="false">$G92&lt;=$K92</f>
        <v>0</v>
      </c>
    </row>
    <row r="93" customFormat="false" ht="12.8" hidden="false" customHeight="false" outlineLevel="0" collapsed="false">
      <c r="B93" s="0" t="n">
        <v>0.52</v>
      </c>
      <c r="C93" s="0" t="n">
        <f aca="false">(1+$B93)^5</f>
        <v>8.1136812032</v>
      </c>
      <c r="D93" s="0" t="n">
        <f aca="false">1+(5*$B93)</f>
        <v>3.6</v>
      </c>
      <c r="E93" s="0" t="n">
        <f aca="false">$B93^2</f>
        <v>0.2704</v>
      </c>
      <c r="F93" s="0" t="n">
        <f aca="false">ABS($C93-$D93)/ABS($E93)</f>
        <v>16.692608</v>
      </c>
      <c r="G93" s="5" t="n">
        <f aca="false">$F93*$E93</f>
        <v>4.5136812032</v>
      </c>
      <c r="H93" s="0" t="n">
        <f aca="false">$D93+(10*$B93^2)</f>
        <v>6.304</v>
      </c>
      <c r="I93" s="0" t="n">
        <f aca="false">$B93^3</f>
        <v>0.140608</v>
      </c>
      <c r="J93" s="0" t="n">
        <f aca="false">ABS($C93-$H93)/ABS($I93)</f>
        <v>12.8704</v>
      </c>
      <c r="K93" s="5" t="n">
        <f aca="false">$J93*I93</f>
        <v>1.8096812032</v>
      </c>
      <c r="L93" s="6" t="n">
        <f aca="false">$G93&lt;=$K93</f>
        <v>0</v>
      </c>
    </row>
    <row r="94" customFormat="false" ht="12.8" hidden="false" customHeight="false" outlineLevel="0" collapsed="false">
      <c r="B94" s="0" t="n">
        <v>0.51</v>
      </c>
      <c r="C94" s="0" t="n">
        <f aca="false">(1+$B94)^5</f>
        <v>7.8502725751</v>
      </c>
      <c r="D94" s="0" t="n">
        <f aca="false">1+(5*$B94)</f>
        <v>3.55</v>
      </c>
      <c r="E94" s="0" t="n">
        <f aca="false">$B94^2</f>
        <v>0.2601</v>
      </c>
      <c r="F94" s="0" t="n">
        <f aca="false">ABS($C94-$D94)/ABS($E94)</f>
        <v>16.533151</v>
      </c>
      <c r="G94" s="5" t="n">
        <f aca="false">$F94*$E94</f>
        <v>4.3002725751</v>
      </c>
      <c r="H94" s="0" t="n">
        <f aca="false">$D94+(10*$B94^2)</f>
        <v>6.151</v>
      </c>
      <c r="I94" s="0" t="n">
        <f aca="false">$B94^3</f>
        <v>0.132651</v>
      </c>
      <c r="J94" s="0" t="n">
        <f aca="false">ABS($C94-$H94)/ABS($I94)</f>
        <v>12.8101</v>
      </c>
      <c r="K94" s="5" t="n">
        <f aca="false">$J94*I94</f>
        <v>1.6992725751</v>
      </c>
      <c r="L94" s="6" t="n">
        <f aca="false">$G94&lt;=$K94</f>
        <v>0</v>
      </c>
    </row>
    <row r="95" customFormat="false" ht="12.8" hidden="false" customHeight="false" outlineLevel="0" collapsed="false">
      <c r="B95" s="0" t="n">
        <v>0.5</v>
      </c>
      <c r="C95" s="0" t="n">
        <f aca="false">(1+$B95)^5</f>
        <v>7.59375</v>
      </c>
      <c r="D95" s="0" t="n">
        <f aca="false">1+(5*$B95)</f>
        <v>3.5</v>
      </c>
      <c r="E95" s="0" t="n">
        <f aca="false">$B95^2</f>
        <v>0.25</v>
      </c>
      <c r="F95" s="0" t="n">
        <f aca="false">ABS($C95-$D95)/ABS($E95)</f>
        <v>16.375</v>
      </c>
      <c r="G95" s="5" t="n">
        <f aca="false">$F95*$E95</f>
        <v>4.09375</v>
      </c>
      <c r="H95" s="0" t="n">
        <f aca="false">$D95+(10*$B95^2)</f>
        <v>6</v>
      </c>
      <c r="I95" s="0" t="n">
        <f aca="false">$B95^3</f>
        <v>0.125</v>
      </c>
      <c r="J95" s="0" t="n">
        <f aca="false">ABS($C95-$H95)/ABS($I95)</f>
        <v>12.75</v>
      </c>
      <c r="K95" s="5" t="n">
        <f aca="false">$J95*I95</f>
        <v>1.59375</v>
      </c>
      <c r="L95" s="6" t="n">
        <f aca="false">$G95&lt;=$K95</f>
        <v>0</v>
      </c>
    </row>
    <row r="96" customFormat="false" ht="12.8" hidden="false" customHeight="false" outlineLevel="0" collapsed="false">
      <c r="B96" s="0" t="n">
        <v>0.49</v>
      </c>
      <c r="C96" s="0" t="n">
        <f aca="false">(1+$B96)^5</f>
        <v>7.3439775749</v>
      </c>
      <c r="D96" s="0" t="n">
        <f aca="false">1+(5*$B96)</f>
        <v>3.45</v>
      </c>
      <c r="E96" s="0" t="n">
        <f aca="false">$B96^2</f>
        <v>0.2401</v>
      </c>
      <c r="F96" s="0" t="n">
        <f aca="false">ABS($C96-$D96)/ABS($E96)</f>
        <v>16.218149</v>
      </c>
      <c r="G96" s="5" t="n">
        <f aca="false">$F96*$E96</f>
        <v>3.8939775749</v>
      </c>
      <c r="H96" s="0" t="n">
        <f aca="false">$D96+(10*$B96^2)</f>
        <v>5.851</v>
      </c>
      <c r="I96" s="0" t="n">
        <f aca="false">$B96^3</f>
        <v>0.117649</v>
      </c>
      <c r="J96" s="0" t="n">
        <f aca="false">ABS($C96-$H96)/ABS($I96)</f>
        <v>12.6901</v>
      </c>
      <c r="K96" s="5" t="n">
        <f aca="false">$J96*I96</f>
        <v>1.4929775749</v>
      </c>
      <c r="L96" s="6" t="n">
        <f aca="false">$G96&lt;=$K96</f>
        <v>0</v>
      </c>
    </row>
    <row r="97" customFormat="false" ht="12.8" hidden="false" customHeight="false" outlineLevel="0" collapsed="false">
      <c r="B97" s="0" t="n">
        <v>0.48</v>
      </c>
      <c r="C97" s="0" t="n">
        <f aca="false">(1+$B97)^5</f>
        <v>7.1008211968</v>
      </c>
      <c r="D97" s="0" t="n">
        <f aca="false">1+(5*$B97)</f>
        <v>3.4</v>
      </c>
      <c r="E97" s="0" t="n">
        <f aca="false">$B97^2</f>
        <v>0.2304</v>
      </c>
      <c r="F97" s="0" t="n">
        <f aca="false">ABS($C97-$D97)/ABS($E97)</f>
        <v>16.062592</v>
      </c>
      <c r="G97" s="5" t="n">
        <f aca="false">$F97*$E97</f>
        <v>3.7008211968</v>
      </c>
      <c r="H97" s="0" t="n">
        <f aca="false">$D97+(10*$B97^2)</f>
        <v>5.704</v>
      </c>
      <c r="I97" s="0" t="n">
        <f aca="false">$B97^3</f>
        <v>0.110592</v>
      </c>
      <c r="J97" s="0" t="n">
        <f aca="false">ABS($C97-$H97)/ABS($I97)</f>
        <v>12.6304</v>
      </c>
      <c r="K97" s="5" t="n">
        <f aca="false">$J97*I97</f>
        <v>1.3968211968</v>
      </c>
      <c r="L97" s="6" t="n">
        <f aca="false">$G97&lt;=$K97</f>
        <v>0</v>
      </c>
    </row>
    <row r="98" customFormat="false" ht="12.8" hidden="false" customHeight="false" outlineLevel="0" collapsed="false">
      <c r="B98" s="0" t="n">
        <v>0.47</v>
      </c>
      <c r="C98" s="0" t="n">
        <f aca="false">(1+$B98)^5</f>
        <v>6.8641485507</v>
      </c>
      <c r="D98" s="0" t="n">
        <f aca="false">1+(5*$B98)</f>
        <v>3.35</v>
      </c>
      <c r="E98" s="0" t="n">
        <f aca="false">$B98^2</f>
        <v>0.2209</v>
      </c>
      <c r="F98" s="0" t="n">
        <f aca="false">ABS($C98-$D98)/ABS($E98)</f>
        <v>15.908323</v>
      </c>
      <c r="G98" s="5" t="n">
        <f aca="false">$F98*$E98</f>
        <v>3.5141485507</v>
      </c>
      <c r="H98" s="0" t="n">
        <f aca="false">$D98+(10*$B98^2)</f>
        <v>5.559</v>
      </c>
      <c r="I98" s="0" t="n">
        <f aca="false">$B98^3</f>
        <v>0.103823</v>
      </c>
      <c r="J98" s="0" t="n">
        <f aca="false">ABS($C98-$H98)/ABS($I98)</f>
        <v>12.5709</v>
      </c>
      <c r="K98" s="5" t="n">
        <f aca="false">$J98*I98</f>
        <v>1.3051485507</v>
      </c>
      <c r="L98" s="6" t="n">
        <f aca="false">$G98&lt;=$K98</f>
        <v>0</v>
      </c>
    </row>
    <row r="99" customFormat="false" ht="12.8" hidden="false" customHeight="false" outlineLevel="0" collapsed="false">
      <c r="B99" s="0" t="n">
        <v>0.46</v>
      </c>
      <c r="C99" s="0" t="n">
        <f aca="false">(1+$B99)^5</f>
        <v>6.6338290976</v>
      </c>
      <c r="D99" s="0" t="n">
        <f aca="false">1+(5*$B99)</f>
        <v>3.3</v>
      </c>
      <c r="E99" s="0" t="n">
        <f aca="false">$B99^2</f>
        <v>0.2116</v>
      </c>
      <c r="F99" s="0" t="n">
        <f aca="false">ABS($C99-$D99)/ABS($E99)</f>
        <v>15.755336</v>
      </c>
      <c r="G99" s="5" t="n">
        <f aca="false">$F99*$E99</f>
        <v>3.3338290976</v>
      </c>
      <c r="H99" s="0" t="n">
        <f aca="false">$D99+(10*$B99^2)</f>
        <v>5.416</v>
      </c>
      <c r="I99" s="0" t="n">
        <f aca="false">$B99^3</f>
        <v>0.097336</v>
      </c>
      <c r="J99" s="0" t="n">
        <f aca="false">ABS($C99-$H99)/ABS($I99)</f>
        <v>12.5116</v>
      </c>
      <c r="K99" s="5" t="n">
        <f aca="false">$J99*I99</f>
        <v>1.2178290976</v>
      </c>
      <c r="L99" s="6" t="n">
        <f aca="false">$G99&lt;=$K99</f>
        <v>0</v>
      </c>
    </row>
    <row r="100" customFormat="false" ht="12.8" hidden="false" customHeight="false" outlineLevel="0" collapsed="false">
      <c r="B100" s="0" t="n">
        <v>0.45</v>
      </c>
      <c r="C100" s="0" t="n">
        <f aca="false">(1+$B100)^5</f>
        <v>6.4097340625</v>
      </c>
      <c r="D100" s="0" t="n">
        <f aca="false">1+(5*$B100)</f>
        <v>3.25</v>
      </c>
      <c r="E100" s="0" t="n">
        <f aca="false">$B100^2</f>
        <v>0.2025</v>
      </c>
      <c r="F100" s="0" t="n">
        <f aca="false">ABS($C100-$D100)/ABS($E100)</f>
        <v>15.603625</v>
      </c>
      <c r="G100" s="5" t="n">
        <f aca="false">$F100*$E100</f>
        <v>3.1597340625</v>
      </c>
      <c r="H100" s="0" t="n">
        <f aca="false">$D100+(10*$B100^2)</f>
        <v>5.275</v>
      </c>
      <c r="I100" s="0" t="n">
        <f aca="false">$B100^3</f>
        <v>0.091125</v>
      </c>
      <c r="J100" s="0" t="n">
        <f aca="false">ABS($C100-$H100)/ABS($I100)</f>
        <v>12.4525</v>
      </c>
      <c r="K100" s="5" t="n">
        <f aca="false">$J100*I100</f>
        <v>1.1347340625</v>
      </c>
      <c r="L100" s="6" t="n">
        <f aca="false">$G100&lt;=$K100</f>
        <v>0</v>
      </c>
    </row>
    <row r="101" customFormat="false" ht="12.8" hidden="false" customHeight="false" outlineLevel="0" collapsed="false">
      <c r="B101" s="0" t="n">
        <v>0.44</v>
      </c>
      <c r="C101" s="0" t="n">
        <f aca="false">(1+$B101)^5</f>
        <v>6.1917364224</v>
      </c>
      <c r="D101" s="0" t="n">
        <f aca="false">1+(5*$B101)</f>
        <v>3.2</v>
      </c>
      <c r="E101" s="0" t="n">
        <f aca="false">$B101^2</f>
        <v>0.1936</v>
      </c>
      <c r="F101" s="0" t="n">
        <f aca="false">ABS($C101-$D101)/ABS($E101)</f>
        <v>15.453184</v>
      </c>
      <c r="G101" s="5" t="n">
        <f aca="false">$F101*$E101</f>
        <v>2.9917364224</v>
      </c>
      <c r="H101" s="0" t="n">
        <f aca="false">$D101+(10*$B101^2)</f>
        <v>5.136</v>
      </c>
      <c r="I101" s="0" t="n">
        <f aca="false">$B101^3</f>
        <v>0.085184</v>
      </c>
      <c r="J101" s="0" t="n">
        <f aca="false">ABS($C101-$H101)/ABS($I101)</f>
        <v>12.3936</v>
      </c>
      <c r="K101" s="5" t="n">
        <f aca="false">$J101*I101</f>
        <v>1.0557364224</v>
      </c>
      <c r="L101" s="6" t="n">
        <f aca="false">$G101&lt;=$K101</f>
        <v>0</v>
      </c>
    </row>
    <row r="102" customFormat="false" ht="12.8" hidden="false" customHeight="false" outlineLevel="0" collapsed="false">
      <c r="B102" s="0" t="n">
        <v>0.43</v>
      </c>
      <c r="C102" s="0" t="n">
        <f aca="false">(1+$B102)^5</f>
        <v>5.9797108943</v>
      </c>
      <c r="D102" s="0" t="n">
        <f aca="false">1+(5*$B102)</f>
        <v>3.15</v>
      </c>
      <c r="E102" s="0" t="n">
        <f aca="false">$B102^2</f>
        <v>0.1849</v>
      </c>
      <c r="F102" s="0" t="n">
        <f aca="false">ABS($C102-$D102)/ABS($E102)</f>
        <v>15.304007</v>
      </c>
      <c r="G102" s="5" t="n">
        <f aca="false">$F102*$E102</f>
        <v>2.8297108943</v>
      </c>
      <c r="H102" s="0" t="n">
        <f aca="false">$D102+(10*$B102^2)</f>
        <v>4.999</v>
      </c>
      <c r="I102" s="0" t="n">
        <f aca="false">$B102^3</f>
        <v>0.079507</v>
      </c>
      <c r="J102" s="0" t="n">
        <f aca="false">ABS($C102-$H102)/ABS($I102)</f>
        <v>12.3349</v>
      </c>
      <c r="K102" s="5" t="n">
        <f aca="false">$J102*I102</f>
        <v>0.980710894299999</v>
      </c>
      <c r="L102" s="6" t="n">
        <f aca="false">$G102&lt;=$K102</f>
        <v>0</v>
      </c>
    </row>
    <row r="103" customFormat="false" ht="12.8" hidden="false" customHeight="false" outlineLevel="0" collapsed="false">
      <c r="B103" s="0" t="n">
        <v>0.42</v>
      </c>
      <c r="C103" s="0" t="n">
        <f aca="false">(1+$B103)^5</f>
        <v>5.7735339232</v>
      </c>
      <c r="D103" s="0" t="n">
        <f aca="false">1+(5*$B103)</f>
        <v>3.1</v>
      </c>
      <c r="E103" s="0" t="n">
        <f aca="false">$B103^2</f>
        <v>0.1764</v>
      </c>
      <c r="F103" s="0" t="n">
        <f aca="false">ABS($C103-$D103)/ABS($E103)</f>
        <v>15.156088</v>
      </c>
      <c r="G103" s="5" t="n">
        <f aca="false">$F103*$E103</f>
        <v>2.6735339232</v>
      </c>
      <c r="H103" s="0" t="n">
        <f aca="false">$D103+(10*$B103^2)</f>
        <v>4.864</v>
      </c>
      <c r="I103" s="0" t="n">
        <f aca="false">$B103^3</f>
        <v>0.074088</v>
      </c>
      <c r="J103" s="0" t="n">
        <f aca="false">ABS($C103-$H103)/ABS($I103)</f>
        <v>12.2764</v>
      </c>
      <c r="K103" s="5" t="n">
        <f aca="false">$J103*I103</f>
        <v>0.909533923199999</v>
      </c>
      <c r="L103" s="6" t="n">
        <f aca="false">$G103&lt;=$K103</f>
        <v>0</v>
      </c>
    </row>
    <row r="104" customFormat="false" ht="12.8" hidden="false" customHeight="false" outlineLevel="0" collapsed="false">
      <c r="B104" s="0" t="n">
        <v>0.41</v>
      </c>
      <c r="C104" s="0" t="n">
        <f aca="false">(1+$B104)^5</f>
        <v>5.5730836701</v>
      </c>
      <c r="D104" s="0" t="n">
        <f aca="false">1+(5*$B104)</f>
        <v>3.05</v>
      </c>
      <c r="E104" s="0" t="n">
        <f aca="false">$B104^2</f>
        <v>0.1681</v>
      </c>
      <c r="F104" s="0" t="n">
        <f aca="false">ABS($C104-$D104)/ABS($E104)</f>
        <v>15.009421</v>
      </c>
      <c r="G104" s="5" t="n">
        <f aca="false">$F104*$E104</f>
        <v>2.5230836701</v>
      </c>
      <c r="H104" s="0" t="n">
        <f aca="false">$D104+(10*$B104^2)</f>
        <v>4.731</v>
      </c>
      <c r="I104" s="0" t="n">
        <f aca="false">$B104^3</f>
        <v>0.068921</v>
      </c>
      <c r="J104" s="0" t="n">
        <f aca="false">ABS($C104-$H104)/ABS($I104)</f>
        <v>12.2181</v>
      </c>
      <c r="K104" s="5" t="n">
        <f aca="false">$J104*I104</f>
        <v>0.842083670100002</v>
      </c>
      <c r="L104" s="6" t="n">
        <f aca="false">$G104&lt;=$K104</f>
        <v>0</v>
      </c>
    </row>
    <row r="105" customFormat="false" ht="12.8" hidden="false" customHeight="false" outlineLevel="0" collapsed="false">
      <c r="B105" s="0" t="n">
        <v>0.4</v>
      </c>
      <c r="C105" s="0" t="n">
        <f aca="false">(1+$B105)^5</f>
        <v>5.37824</v>
      </c>
      <c r="D105" s="0" t="n">
        <f aca="false">1+(5*$B105)</f>
        <v>3</v>
      </c>
      <c r="E105" s="0" t="n">
        <f aca="false">$B105^2</f>
        <v>0.16</v>
      </c>
      <c r="F105" s="0" t="n">
        <f aca="false">ABS($C105-$D105)/ABS($E105)</f>
        <v>14.864</v>
      </c>
      <c r="G105" s="5" t="n">
        <f aca="false">$F105*$E105</f>
        <v>2.37824</v>
      </c>
      <c r="H105" s="0" t="n">
        <f aca="false">$D105+(10*$B105^2)</f>
        <v>4.6</v>
      </c>
      <c r="I105" s="0" t="n">
        <f aca="false">$B105^3</f>
        <v>0.064</v>
      </c>
      <c r="J105" s="0" t="n">
        <f aca="false">ABS($C105-$H105)/ABS($I105)</f>
        <v>12.16</v>
      </c>
      <c r="K105" s="5" t="n">
        <f aca="false">$J105*I105</f>
        <v>0.778239999999998</v>
      </c>
      <c r="L105" s="6" t="n">
        <f aca="false">$G105&lt;=$K105</f>
        <v>0</v>
      </c>
    </row>
    <row r="106" customFormat="false" ht="12.8" hidden="false" customHeight="false" outlineLevel="0" collapsed="false">
      <c r="B106" s="0" t="n">
        <v>0.39</v>
      </c>
      <c r="C106" s="0" t="n">
        <f aca="false">(1+$B106)^5</f>
        <v>5.1888844699</v>
      </c>
      <c r="D106" s="0" t="n">
        <f aca="false">1+(5*$B106)</f>
        <v>2.95</v>
      </c>
      <c r="E106" s="0" t="n">
        <f aca="false">$B106^2</f>
        <v>0.1521</v>
      </c>
      <c r="F106" s="0" t="n">
        <f aca="false">ABS($C106-$D106)/ABS($E106)</f>
        <v>14.719819</v>
      </c>
      <c r="G106" s="5" t="n">
        <f aca="false">$F106*$E106</f>
        <v>2.2388844699</v>
      </c>
      <c r="H106" s="0" t="n">
        <f aca="false">$D106+(10*$B106^2)</f>
        <v>4.471</v>
      </c>
      <c r="I106" s="0" t="n">
        <f aca="false">$B106^3</f>
        <v>0.059319</v>
      </c>
      <c r="J106" s="0" t="n">
        <f aca="false">ABS($C106-$H106)/ABS($I106)</f>
        <v>12.1021</v>
      </c>
      <c r="K106" s="5" t="n">
        <f aca="false">$J106*I106</f>
        <v>0.717884469900002</v>
      </c>
      <c r="L106" s="6" t="n">
        <f aca="false">$G106&lt;=$K106</f>
        <v>0</v>
      </c>
    </row>
    <row r="107" customFormat="false" ht="12.8" hidden="false" customHeight="false" outlineLevel="0" collapsed="false">
      <c r="B107" s="0" t="n">
        <v>0.38</v>
      </c>
      <c r="C107" s="0" t="n">
        <f aca="false">(1+$B107)^5</f>
        <v>5.0049003168</v>
      </c>
      <c r="D107" s="0" t="n">
        <f aca="false">1+(5*$B107)</f>
        <v>2.9</v>
      </c>
      <c r="E107" s="0" t="n">
        <f aca="false">$B107^2</f>
        <v>0.1444</v>
      </c>
      <c r="F107" s="0" t="n">
        <f aca="false">ABS($C107-$D107)/ABS($E107)</f>
        <v>14.576872</v>
      </c>
      <c r="G107" s="5" t="n">
        <f aca="false">$F107*$E107</f>
        <v>2.1049003168</v>
      </c>
      <c r="H107" s="0" t="n">
        <f aca="false">$D107+(10*$B107^2)</f>
        <v>4.344</v>
      </c>
      <c r="I107" s="0" t="n">
        <f aca="false">$B107^3</f>
        <v>0.054872</v>
      </c>
      <c r="J107" s="0" t="n">
        <f aca="false">ABS($C107-$H107)/ABS($I107)</f>
        <v>12.0444</v>
      </c>
      <c r="K107" s="5" t="n">
        <f aca="false">$J107*I107</f>
        <v>0.660900316799999</v>
      </c>
      <c r="L107" s="6" t="n">
        <f aca="false">$G107&lt;=$K107</f>
        <v>0</v>
      </c>
    </row>
    <row r="108" customFormat="false" ht="12.8" hidden="false" customHeight="false" outlineLevel="0" collapsed="false">
      <c r="B108" s="0" t="n">
        <v>0.37</v>
      </c>
      <c r="C108" s="0" t="n">
        <f aca="false">(1+$B108)^5</f>
        <v>4.8261724457</v>
      </c>
      <c r="D108" s="0" t="n">
        <f aca="false">1+(5*$B108)</f>
        <v>2.85</v>
      </c>
      <c r="E108" s="0" t="n">
        <f aca="false">$B108^2</f>
        <v>0.1369</v>
      </c>
      <c r="F108" s="0" t="n">
        <f aca="false">ABS($C108-$D108)/ABS($E108)</f>
        <v>14.435153</v>
      </c>
      <c r="G108" s="5" t="n">
        <f aca="false">$F108*$E108</f>
        <v>1.9761724457</v>
      </c>
      <c r="H108" s="0" t="n">
        <f aca="false">$D108+(10*$B108^2)</f>
        <v>4.219</v>
      </c>
      <c r="I108" s="0" t="n">
        <f aca="false">$B108^3</f>
        <v>0.050653</v>
      </c>
      <c r="J108" s="0" t="n">
        <f aca="false">ABS($C108-$H108)/ABS($I108)</f>
        <v>11.9869</v>
      </c>
      <c r="K108" s="5" t="n">
        <f aca="false">$J108*I108</f>
        <v>0.607172445700002</v>
      </c>
      <c r="L108" s="6" t="n">
        <f aca="false">$G108&lt;=$K108</f>
        <v>0</v>
      </c>
    </row>
    <row r="109" customFormat="false" ht="12.8" hidden="false" customHeight="false" outlineLevel="0" collapsed="false">
      <c r="B109" s="0" t="n">
        <v>0.36</v>
      </c>
      <c r="C109" s="0" t="n">
        <f aca="false">(1+$B109)^5</f>
        <v>4.6525874176</v>
      </c>
      <c r="D109" s="0" t="n">
        <f aca="false">1+(5*$B109)</f>
        <v>2.8</v>
      </c>
      <c r="E109" s="0" t="n">
        <f aca="false">$B109^2</f>
        <v>0.1296</v>
      </c>
      <c r="F109" s="0" t="n">
        <f aca="false">ABS($C109-$D109)/ABS($E109)</f>
        <v>14.294656</v>
      </c>
      <c r="G109" s="5" t="n">
        <f aca="false">$F109*$E109</f>
        <v>1.8525874176</v>
      </c>
      <c r="H109" s="0" t="n">
        <f aca="false">$D109+(10*$B109^2)</f>
        <v>4.096</v>
      </c>
      <c r="I109" s="0" t="n">
        <f aca="false">$B109^3</f>
        <v>0.046656</v>
      </c>
      <c r="J109" s="0" t="n">
        <f aca="false">ABS($C109-$H109)/ABS($I109)</f>
        <v>11.9296</v>
      </c>
      <c r="K109" s="5" t="n">
        <f aca="false">$J109*I109</f>
        <v>0.556587417599998</v>
      </c>
      <c r="L109" s="6" t="n">
        <f aca="false">$G109&lt;=$K109</f>
        <v>0</v>
      </c>
    </row>
    <row r="110" customFormat="false" ht="12.8" hidden="false" customHeight="false" outlineLevel="0" collapsed="false">
      <c r="B110" s="0" t="n">
        <v>0.35</v>
      </c>
      <c r="C110" s="0" t="n">
        <f aca="false">(1+$B110)^5</f>
        <v>4.4840334375</v>
      </c>
      <c r="D110" s="0" t="n">
        <f aca="false">1+(5*$B110)</f>
        <v>2.75</v>
      </c>
      <c r="E110" s="0" t="n">
        <f aca="false">$B110^2</f>
        <v>0.1225</v>
      </c>
      <c r="F110" s="0" t="n">
        <f aca="false">ABS($C110-$D110)/ABS($E110)</f>
        <v>14.155375</v>
      </c>
      <c r="G110" s="5" t="n">
        <f aca="false">$F110*$E110</f>
        <v>1.7340334375</v>
      </c>
      <c r="H110" s="0" t="n">
        <f aca="false">$D110+(10*$B110^2)</f>
        <v>3.975</v>
      </c>
      <c r="I110" s="0" t="n">
        <f aca="false">$B110^3</f>
        <v>0.042875</v>
      </c>
      <c r="J110" s="0" t="n">
        <f aca="false">ABS($C110-$H110)/ABS($I110)</f>
        <v>11.8725</v>
      </c>
      <c r="K110" s="5" t="n">
        <f aca="false">$J110*I110</f>
        <v>0.509033437500001</v>
      </c>
      <c r="L110" s="6" t="n">
        <f aca="false">$G110&lt;=$K110</f>
        <v>0</v>
      </c>
    </row>
    <row r="111" customFormat="false" ht="12.8" hidden="false" customHeight="false" outlineLevel="0" collapsed="false">
      <c r="B111" s="0" t="n">
        <v>0.34</v>
      </c>
      <c r="C111" s="0" t="n">
        <f aca="false">(1+$B111)^5</f>
        <v>4.3204003424</v>
      </c>
      <c r="D111" s="0" t="n">
        <f aca="false">1+(5*$B111)</f>
        <v>2.7</v>
      </c>
      <c r="E111" s="0" t="n">
        <f aca="false">$B111^2</f>
        <v>0.1156</v>
      </c>
      <c r="F111" s="0" t="n">
        <f aca="false">ABS($C111-$D111)/ABS($E111)</f>
        <v>14.017304</v>
      </c>
      <c r="G111" s="5" t="n">
        <f aca="false">$F111*$E111</f>
        <v>1.6204003424</v>
      </c>
      <c r="H111" s="0" t="n">
        <f aca="false">$D111+(10*$B111^2)</f>
        <v>3.856</v>
      </c>
      <c r="I111" s="0" t="n">
        <f aca="false">$B111^3</f>
        <v>0.039304</v>
      </c>
      <c r="J111" s="0" t="n">
        <f aca="false">ABS($C111-$H111)/ABS($I111)</f>
        <v>11.8156</v>
      </c>
      <c r="K111" s="5" t="n">
        <f aca="false">$J111*I111</f>
        <v>0.464400342400001</v>
      </c>
      <c r="L111" s="6" t="n">
        <f aca="false">$G111&lt;=$K111</f>
        <v>0</v>
      </c>
    </row>
    <row r="112" customFormat="false" ht="12.8" hidden="false" customHeight="false" outlineLevel="0" collapsed="false">
      <c r="B112" s="0" t="n">
        <v>0.33</v>
      </c>
      <c r="C112" s="0" t="n">
        <f aca="false">(1+$B112)^5</f>
        <v>4.1615795893</v>
      </c>
      <c r="D112" s="0" t="n">
        <f aca="false">1+(5*$B112)</f>
        <v>2.65</v>
      </c>
      <c r="E112" s="0" t="n">
        <f aca="false">$B112^2</f>
        <v>0.1089</v>
      </c>
      <c r="F112" s="0" t="n">
        <f aca="false">ABS($C112-$D112)/ABS($E112)</f>
        <v>13.880437</v>
      </c>
      <c r="G112" s="5" t="n">
        <f aca="false">$F112*$E112</f>
        <v>1.5115795893</v>
      </c>
      <c r="H112" s="0" t="n">
        <f aca="false">$D112+(10*$B112^2)</f>
        <v>3.739</v>
      </c>
      <c r="I112" s="0" t="n">
        <f aca="false">$B112^3</f>
        <v>0.035937</v>
      </c>
      <c r="J112" s="0" t="n">
        <f aca="false">ABS($C112-$H112)/ABS($I112)</f>
        <v>11.7589</v>
      </c>
      <c r="K112" s="5" t="n">
        <f aca="false">$J112*I112</f>
        <v>0.422579589300001</v>
      </c>
      <c r="L112" s="6" t="n">
        <f aca="false">$G112&lt;=$K112</f>
        <v>0</v>
      </c>
    </row>
    <row r="113" customFormat="false" ht="12.8" hidden="false" customHeight="false" outlineLevel="0" collapsed="false">
      <c r="B113" s="0" t="n">
        <v>0.32</v>
      </c>
      <c r="C113" s="0" t="n">
        <f aca="false">(1+$B113)^5</f>
        <v>4.0074642432</v>
      </c>
      <c r="D113" s="0" t="n">
        <f aca="false">1+(5*$B113)</f>
        <v>2.6</v>
      </c>
      <c r="E113" s="0" t="n">
        <f aca="false">$B113^2</f>
        <v>0.1024</v>
      </c>
      <c r="F113" s="0" t="n">
        <f aca="false">ABS($C113-$D113)/ABS($E113)</f>
        <v>13.744768</v>
      </c>
      <c r="G113" s="5" t="n">
        <f aca="false">$F113*$E113</f>
        <v>1.4074642432</v>
      </c>
      <c r="H113" s="0" t="n">
        <f aca="false">$D113+(10*$B113^2)</f>
        <v>3.624</v>
      </c>
      <c r="I113" s="0" t="n">
        <f aca="false">$B113^3</f>
        <v>0.032768</v>
      </c>
      <c r="J113" s="0" t="n">
        <f aca="false">ABS($C113-$H113)/ABS($I113)</f>
        <v>11.7024</v>
      </c>
      <c r="K113" s="5" t="n">
        <f aca="false">$J113*I113</f>
        <v>0.383464243200001</v>
      </c>
      <c r="L113" s="6" t="n">
        <f aca="false">$G113&lt;=$K113</f>
        <v>0</v>
      </c>
    </row>
    <row r="114" customFormat="false" ht="12.8" hidden="false" customHeight="false" outlineLevel="0" collapsed="false">
      <c r="B114" s="0" t="n">
        <v>0.31</v>
      </c>
      <c r="C114" s="0" t="n">
        <f aca="false">(1+$B114)^5</f>
        <v>3.8579489651</v>
      </c>
      <c r="D114" s="0" t="n">
        <f aca="false">1+(5*$B114)</f>
        <v>2.55</v>
      </c>
      <c r="E114" s="0" t="n">
        <f aca="false">$B114^2</f>
        <v>0.0961</v>
      </c>
      <c r="F114" s="0" t="n">
        <f aca="false">ABS($C114-$D114)/ABS($E114)</f>
        <v>13.610291</v>
      </c>
      <c r="G114" s="5" t="n">
        <f aca="false">$F114*$E114</f>
        <v>1.3079489651</v>
      </c>
      <c r="H114" s="0" t="n">
        <f aca="false">$D114+(10*$B114^2)</f>
        <v>3.511</v>
      </c>
      <c r="I114" s="0" t="n">
        <f aca="false">$B114^3</f>
        <v>0.029791</v>
      </c>
      <c r="J114" s="0" t="n">
        <f aca="false">ABS($C114-$H114)/ABS($I114)</f>
        <v>11.6461</v>
      </c>
      <c r="K114" s="5" t="n">
        <f aca="false">$J114*I114</f>
        <v>0.346948965100001</v>
      </c>
      <c r="L114" s="6" t="n">
        <f aca="false">$G114&lt;=$K114</f>
        <v>0</v>
      </c>
    </row>
    <row r="115" customFormat="false" ht="12.8" hidden="false" customHeight="false" outlineLevel="0" collapsed="false">
      <c r="B115" s="0" t="n">
        <v>0.3</v>
      </c>
      <c r="C115" s="0" t="n">
        <f aca="false">(1+$B115)^5</f>
        <v>3.71293</v>
      </c>
      <c r="D115" s="0" t="n">
        <f aca="false">1+(5*$B115)</f>
        <v>2.5</v>
      </c>
      <c r="E115" s="0" t="n">
        <f aca="false">$B115^2</f>
        <v>0.09</v>
      </c>
      <c r="F115" s="0" t="n">
        <f aca="false">ABS($C115-$D115)/ABS($E115)</f>
        <v>13.477</v>
      </c>
      <c r="G115" s="5" t="n">
        <f aca="false">$F115*$E115</f>
        <v>1.21293</v>
      </c>
      <c r="H115" s="0" t="n">
        <f aca="false">$D115+(10*$B115^2)</f>
        <v>3.4</v>
      </c>
      <c r="I115" s="0" t="n">
        <f aca="false">$B115^3</f>
        <v>0.027</v>
      </c>
      <c r="J115" s="0" t="n">
        <f aca="false">ABS($C115-$H115)/ABS($I115)</f>
        <v>11.59</v>
      </c>
      <c r="K115" s="5" t="n">
        <f aca="false">$J115*I115</f>
        <v>0.31293</v>
      </c>
      <c r="L115" s="6" t="n">
        <f aca="false">$G115&lt;=$K115</f>
        <v>0</v>
      </c>
    </row>
    <row r="116" customFormat="false" ht="12.8" hidden="false" customHeight="false" outlineLevel="0" collapsed="false">
      <c r="B116" s="0" t="n">
        <v>0.29</v>
      </c>
      <c r="C116" s="0" t="n">
        <f aca="false">(1+$B116)^5</f>
        <v>3.5723051649</v>
      </c>
      <c r="D116" s="0" t="n">
        <f aca="false">1+(5*$B116)</f>
        <v>2.45</v>
      </c>
      <c r="E116" s="0" t="n">
        <f aca="false">$B116^2</f>
        <v>0.0841</v>
      </c>
      <c r="F116" s="0" t="n">
        <f aca="false">ABS($C116-$D116)/ABS($E116)</f>
        <v>13.344889</v>
      </c>
      <c r="G116" s="5" t="n">
        <f aca="false">$F116*$E116</f>
        <v>1.1223051649</v>
      </c>
      <c r="H116" s="0" t="n">
        <f aca="false">$D116+(10*$B116^2)</f>
        <v>3.291</v>
      </c>
      <c r="I116" s="0" t="n">
        <f aca="false">$B116^3</f>
        <v>0.024389</v>
      </c>
      <c r="J116" s="0" t="n">
        <f aca="false">ABS($C116-$H116)/ABS($I116)</f>
        <v>11.5341</v>
      </c>
      <c r="K116" s="5" t="n">
        <f aca="false">$J116*I116</f>
        <v>0.2813051649</v>
      </c>
      <c r="L116" s="6" t="n">
        <f aca="false">$G116&lt;=$K116</f>
        <v>0</v>
      </c>
    </row>
    <row r="117" customFormat="false" ht="12.8" hidden="false" customHeight="false" outlineLevel="0" collapsed="false">
      <c r="B117" s="0" t="n">
        <v>0.28</v>
      </c>
      <c r="C117" s="0" t="n">
        <f aca="false">(1+$B117)^5</f>
        <v>3.4359738368</v>
      </c>
      <c r="D117" s="0" t="n">
        <f aca="false">1+(5*$B117)</f>
        <v>2.4</v>
      </c>
      <c r="E117" s="0" t="n">
        <f aca="false">$B117^2</f>
        <v>0.0784</v>
      </c>
      <c r="F117" s="0" t="n">
        <f aca="false">ABS($C117-$D117)/ABS($E117)</f>
        <v>13.213952</v>
      </c>
      <c r="G117" s="5" t="n">
        <f aca="false">$F117*$E117</f>
        <v>1.0359738368</v>
      </c>
      <c r="H117" s="0" t="n">
        <f aca="false">$D117+(10*$B117^2)</f>
        <v>3.184</v>
      </c>
      <c r="I117" s="0" t="n">
        <f aca="false">$B117^3</f>
        <v>0.021952</v>
      </c>
      <c r="J117" s="0" t="n">
        <f aca="false">ABS($C117-$H117)/ABS($I117)</f>
        <v>11.4784</v>
      </c>
      <c r="K117" s="5" t="n">
        <f aca="false">$J117*I117</f>
        <v>0.2519738368</v>
      </c>
      <c r="L117" s="6" t="n">
        <f aca="false">$G117&lt;=$K117</f>
        <v>0</v>
      </c>
    </row>
    <row r="118" customFormat="false" ht="12.8" hidden="false" customHeight="false" outlineLevel="0" collapsed="false">
      <c r="B118" s="0" t="n">
        <v>0.27</v>
      </c>
      <c r="C118" s="0" t="n">
        <f aca="false">(1+$B118)^5</f>
        <v>3.3038369407</v>
      </c>
      <c r="D118" s="0" t="n">
        <f aca="false">1+(5*$B118)</f>
        <v>2.35</v>
      </c>
      <c r="E118" s="0" t="n">
        <f aca="false">$B118^2</f>
        <v>0.0729</v>
      </c>
      <c r="F118" s="0" t="n">
        <f aca="false">ABS($C118-$D118)/ABS($E118)</f>
        <v>13.084183</v>
      </c>
      <c r="G118" s="5" t="n">
        <f aca="false">$F118*$E118</f>
        <v>0.9538369407</v>
      </c>
      <c r="H118" s="0" t="n">
        <f aca="false">$D118+(10*$B118^2)</f>
        <v>3.079</v>
      </c>
      <c r="I118" s="0" t="n">
        <f aca="false">$B118^3</f>
        <v>0.019683</v>
      </c>
      <c r="J118" s="0" t="n">
        <f aca="false">ABS($C118-$H118)/ABS($I118)</f>
        <v>11.4229</v>
      </c>
      <c r="K118" s="5" t="n">
        <f aca="false">$J118*I118</f>
        <v>0.2248369407</v>
      </c>
      <c r="L118" s="6" t="n">
        <f aca="false">$G118&lt;=$K118</f>
        <v>0</v>
      </c>
    </row>
    <row r="119" customFormat="false" ht="12.8" hidden="false" customHeight="false" outlineLevel="0" collapsed="false">
      <c r="B119" s="0" t="n">
        <v>0.26</v>
      </c>
      <c r="C119" s="0" t="n">
        <f aca="false">(1+$B119)^5</f>
        <v>3.1757969376</v>
      </c>
      <c r="D119" s="0" t="n">
        <f aca="false">1+(5*$B119)</f>
        <v>2.3</v>
      </c>
      <c r="E119" s="0" t="n">
        <f aca="false">$B119^2</f>
        <v>0.0676</v>
      </c>
      <c r="F119" s="0" t="n">
        <f aca="false">ABS($C119-$D119)/ABS($E119)</f>
        <v>12.955576</v>
      </c>
      <c r="G119" s="5" t="n">
        <f aca="false">$F119*$E119</f>
        <v>0.8757969376</v>
      </c>
      <c r="H119" s="0" t="n">
        <f aca="false">$D119+(10*$B119^2)</f>
        <v>2.976</v>
      </c>
      <c r="I119" s="0" t="n">
        <f aca="false">$B119^3</f>
        <v>0.017576</v>
      </c>
      <c r="J119" s="0" t="n">
        <f aca="false">ABS($C119-$H119)/ABS($I119)</f>
        <v>11.3676</v>
      </c>
      <c r="K119" s="5" t="n">
        <f aca="false">$J119*I119</f>
        <v>0.1997969376</v>
      </c>
      <c r="L119" s="6" t="n">
        <f aca="false">$G119&lt;=$K119</f>
        <v>0</v>
      </c>
    </row>
    <row r="120" customFormat="false" ht="12.8" hidden="false" customHeight="false" outlineLevel="0" collapsed="false">
      <c r="B120" s="0" t="n">
        <v>0.25</v>
      </c>
      <c r="C120" s="0" t="n">
        <f aca="false">(1+$B120)^5</f>
        <v>3.0517578125</v>
      </c>
      <c r="D120" s="0" t="n">
        <f aca="false">1+(5*$B120)</f>
        <v>2.25</v>
      </c>
      <c r="E120" s="0" t="n">
        <f aca="false">$B120^2</f>
        <v>0.0625</v>
      </c>
      <c r="F120" s="0" t="n">
        <f aca="false">ABS($C120-$D120)/ABS($E120)</f>
        <v>12.828125</v>
      </c>
      <c r="G120" s="5" t="n">
        <f aca="false">$F120*$E120</f>
        <v>0.8017578125</v>
      </c>
      <c r="H120" s="0" t="n">
        <f aca="false">$D120+(10*$B120^2)</f>
        <v>2.875</v>
      </c>
      <c r="I120" s="0" t="n">
        <f aca="false">$B120^3</f>
        <v>0.015625</v>
      </c>
      <c r="J120" s="0" t="n">
        <f aca="false">ABS($C120-$H120)/ABS($I120)</f>
        <v>11.3125</v>
      </c>
      <c r="K120" s="5" t="n">
        <f aca="false">$J120*I120</f>
        <v>0.1767578125</v>
      </c>
      <c r="L120" s="6" t="n">
        <f aca="false">$G120&lt;=$K120</f>
        <v>0</v>
      </c>
    </row>
    <row r="121" customFormat="false" ht="12.8" hidden="false" customHeight="false" outlineLevel="0" collapsed="false">
      <c r="B121" s="0" t="n">
        <v>0.24</v>
      </c>
      <c r="C121" s="0" t="n">
        <f aca="false">(1+$B121)^5</f>
        <v>2.9316250624</v>
      </c>
      <c r="D121" s="0" t="n">
        <f aca="false">1+(5*$B121)</f>
        <v>2.2</v>
      </c>
      <c r="E121" s="0" t="n">
        <f aca="false">$B121^2</f>
        <v>0.0576</v>
      </c>
      <c r="F121" s="0" t="n">
        <f aca="false">ABS($C121-$D121)/ABS($E121)</f>
        <v>12.701824</v>
      </c>
      <c r="G121" s="5" t="n">
        <f aca="false">$F121*$E121</f>
        <v>0.7316250624</v>
      </c>
      <c r="H121" s="0" t="n">
        <f aca="false">$D121+(10*$B121^2)</f>
        <v>2.776</v>
      </c>
      <c r="I121" s="0" t="n">
        <f aca="false">$B121^3</f>
        <v>0.013824</v>
      </c>
      <c r="J121" s="0" t="n">
        <f aca="false">ABS($C121-$H121)/ABS($I121)</f>
        <v>11.2576</v>
      </c>
      <c r="K121" s="5" t="n">
        <f aca="false">$J121*I121</f>
        <v>0.1556250624</v>
      </c>
      <c r="L121" s="6" t="n">
        <f aca="false">$G121&lt;=$K121</f>
        <v>0</v>
      </c>
    </row>
    <row r="122" customFormat="false" ht="12.8" hidden="false" customHeight="false" outlineLevel="0" collapsed="false">
      <c r="B122" s="0" t="n">
        <v>0.23</v>
      </c>
      <c r="C122" s="0" t="n">
        <f aca="false">(1+$B122)^5</f>
        <v>2.8153056843</v>
      </c>
      <c r="D122" s="0" t="n">
        <f aca="false">1+(5*$B122)</f>
        <v>2.15</v>
      </c>
      <c r="E122" s="0" t="n">
        <f aca="false">$B122^2</f>
        <v>0.0529</v>
      </c>
      <c r="F122" s="0" t="n">
        <f aca="false">ABS($C122-$D122)/ABS($E122)</f>
        <v>12.576667</v>
      </c>
      <c r="G122" s="5" t="n">
        <f aca="false">$F122*$E122</f>
        <v>0.665305684299999</v>
      </c>
      <c r="H122" s="0" t="n">
        <f aca="false">$D122+(10*$B122^2)</f>
        <v>2.679</v>
      </c>
      <c r="I122" s="0" t="n">
        <f aca="false">$B122^3</f>
        <v>0.012167</v>
      </c>
      <c r="J122" s="0" t="n">
        <f aca="false">ABS($C122-$H122)/ABS($I122)</f>
        <v>11.2029</v>
      </c>
      <c r="K122" s="5" t="n">
        <f aca="false">$J122*I122</f>
        <v>0.136305684299999</v>
      </c>
      <c r="L122" s="6" t="n">
        <f aca="false">$G122&lt;=$K122</f>
        <v>0</v>
      </c>
    </row>
    <row r="123" customFormat="false" ht="12.8" hidden="false" customHeight="false" outlineLevel="0" collapsed="false">
      <c r="B123" s="0" t="n">
        <v>0.22</v>
      </c>
      <c r="C123" s="0" t="n">
        <f aca="false">(1+$B123)^5</f>
        <v>2.7027081632</v>
      </c>
      <c r="D123" s="0" t="n">
        <f aca="false">1+(5*$B123)</f>
        <v>2.1</v>
      </c>
      <c r="E123" s="0" t="n">
        <f aca="false">$B123^2</f>
        <v>0.0484</v>
      </c>
      <c r="F123" s="0" t="n">
        <f aca="false">ABS($C123-$D123)/ABS($E123)</f>
        <v>12.452648</v>
      </c>
      <c r="G123" s="5" t="n">
        <f aca="false">$F123*$E123</f>
        <v>0.6027081632</v>
      </c>
      <c r="H123" s="0" t="n">
        <f aca="false">$D123+(10*$B123^2)</f>
        <v>2.584</v>
      </c>
      <c r="I123" s="0" t="n">
        <f aca="false">$B123^3</f>
        <v>0.010648</v>
      </c>
      <c r="J123" s="0" t="n">
        <f aca="false">ABS($C123-$H123)/ABS($I123)</f>
        <v>11.1484</v>
      </c>
      <c r="K123" s="5" t="n">
        <f aca="false">$J123*I123</f>
        <v>0.1187081632</v>
      </c>
      <c r="L123" s="6" t="n">
        <f aca="false">$G123&lt;=$K123</f>
        <v>0</v>
      </c>
    </row>
    <row r="124" customFormat="false" ht="12.8" hidden="false" customHeight="false" outlineLevel="0" collapsed="false">
      <c r="B124" s="0" t="n">
        <v>0.21</v>
      </c>
      <c r="C124" s="0" t="n">
        <f aca="false">(1+$B124)^5</f>
        <v>2.5937424601</v>
      </c>
      <c r="D124" s="0" t="n">
        <f aca="false">1+(5*$B124)</f>
        <v>2.05</v>
      </c>
      <c r="E124" s="0" t="n">
        <f aca="false">$B124^2</f>
        <v>0.0441</v>
      </c>
      <c r="F124" s="0" t="n">
        <f aca="false">ABS($C124-$D124)/ABS($E124)</f>
        <v>12.329761</v>
      </c>
      <c r="G124" s="5" t="n">
        <f aca="false">$F124*$E124</f>
        <v>0.5437424601</v>
      </c>
      <c r="H124" s="0" t="n">
        <f aca="false">$D124+(10*$B124^2)</f>
        <v>2.491</v>
      </c>
      <c r="I124" s="0" t="n">
        <f aca="false">$B124^3</f>
        <v>0.009261</v>
      </c>
      <c r="J124" s="0" t="n">
        <f aca="false">ABS($C124-$H124)/ABS($I124)</f>
        <v>11.0941</v>
      </c>
      <c r="K124" s="5" t="n">
        <f aca="false">$J124*I124</f>
        <v>0.1027424601</v>
      </c>
      <c r="L124" s="6" t="n">
        <f aca="false">$G124&lt;=$K124</f>
        <v>0</v>
      </c>
    </row>
    <row r="125" customFormat="false" ht="12.8" hidden="false" customHeight="false" outlineLevel="0" collapsed="false">
      <c r="B125" s="0" t="n">
        <v>0.2</v>
      </c>
      <c r="C125" s="0" t="n">
        <f aca="false">(1+$B125)^5</f>
        <v>2.48832</v>
      </c>
      <c r="D125" s="0" t="n">
        <f aca="false">1+(5*$B125)</f>
        <v>2</v>
      </c>
      <c r="E125" s="0" t="n">
        <f aca="false">$B125^2</f>
        <v>0.04</v>
      </c>
      <c r="F125" s="0" t="n">
        <f aca="false">ABS($C125-$D125)/ABS($E125)</f>
        <v>12.208</v>
      </c>
      <c r="G125" s="5" t="n">
        <f aca="false">$F125*$E125</f>
        <v>0.488319999999999</v>
      </c>
      <c r="H125" s="0" t="n">
        <f aca="false">$D125+(10*$B125^2)</f>
        <v>2.4</v>
      </c>
      <c r="I125" s="0" t="n">
        <f aca="false">$B125^3</f>
        <v>0.008</v>
      </c>
      <c r="J125" s="0" t="n">
        <f aca="false">ABS($C125-$H125)/ABS($I125)</f>
        <v>11.0399999999999</v>
      </c>
      <c r="K125" s="5" t="n">
        <f aca="false">$J125*I125</f>
        <v>0.0883199999999995</v>
      </c>
      <c r="L125" s="6" t="n">
        <f aca="false">$G125&lt;=$K125</f>
        <v>0</v>
      </c>
    </row>
    <row r="126" customFormat="false" ht="12.8" hidden="false" customHeight="false" outlineLevel="0" collapsed="false">
      <c r="B126" s="0" t="n">
        <v>0.19</v>
      </c>
      <c r="C126" s="0" t="n">
        <f aca="false">(1+$B126)^5</f>
        <v>2.3863536599</v>
      </c>
      <c r="D126" s="0" t="n">
        <f aca="false">1+(5*$B126)</f>
        <v>1.95</v>
      </c>
      <c r="E126" s="0" t="n">
        <f aca="false">$B126^2</f>
        <v>0.0361</v>
      </c>
      <c r="F126" s="0" t="n">
        <f aca="false">ABS($C126-$D126)/ABS($E126)</f>
        <v>12.087359</v>
      </c>
      <c r="G126" s="5" t="n">
        <f aca="false">$F126*$E126</f>
        <v>0.436353659899999</v>
      </c>
      <c r="H126" s="0" t="n">
        <f aca="false">$D126+(10*$B126^2)</f>
        <v>2.311</v>
      </c>
      <c r="I126" s="0" t="n">
        <f aca="false">$B126^3</f>
        <v>0.006859</v>
      </c>
      <c r="J126" s="0" t="n">
        <f aca="false">ABS($C126-$H126)/ABS($I126)</f>
        <v>10.9860999999999</v>
      </c>
      <c r="K126" s="5" t="n">
        <f aca="false">$J126*I126</f>
        <v>0.0753536598999993</v>
      </c>
      <c r="L126" s="6" t="n">
        <f aca="false">$G126&lt;=$K126</f>
        <v>0</v>
      </c>
    </row>
    <row r="127" customFormat="false" ht="12.8" hidden="false" customHeight="false" outlineLevel="0" collapsed="false">
      <c r="B127" s="0" t="n">
        <v>0.18</v>
      </c>
      <c r="C127" s="0" t="n">
        <f aca="false">(1+$B127)^5</f>
        <v>2.2877577568</v>
      </c>
      <c r="D127" s="0" t="n">
        <f aca="false">1+(5*$B127)</f>
        <v>1.9</v>
      </c>
      <c r="E127" s="0" t="n">
        <f aca="false">$B127^2</f>
        <v>0.0324</v>
      </c>
      <c r="F127" s="0" t="n">
        <f aca="false">ABS($C127-$D127)/ABS($E127)</f>
        <v>11.967832</v>
      </c>
      <c r="G127" s="5" t="n">
        <f aca="false">$F127*$E127</f>
        <v>0.3877577568</v>
      </c>
      <c r="H127" s="0" t="n">
        <f aca="false">$D127+(10*$B127^2)</f>
        <v>2.224</v>
      </c>
      <c r="I127" s="0" t="n">
        <f aca="false">$B127^3</f>
        <v>0.005832</v>
      </c>
      <c r="J127" s="0" t="n">
        <f aca="false">ABS($C127-$H127)/ABS($I127)</f>
        <v>10.9324</v>
      </c>
      <c r="K127" s="5" t="n">
        <f aca="false">$J127*I127</f>
        <v>0.0637577567999998</v>
      </c>
      <c r="L127" s="6" t="n">
        <f aca="false">$G127&lt;=$K127</f>
        <v>0</v>
      </c>
    </row>
    <row r="128" customFormat="false" ht="12.8" hidden="false" customHeight="false" outlineLevel="0" collapsed="false">
      <c r="B128" s="0" t="n">
        <v>0.17</v>
      </c>
      <c r="C128" s="0" t="n">
        <f aca="false">(1+$B128)^5</f>
        <v>2.1924480357</v>
      </c>
      <c r="D128" s="0" t="n">
        <f aca="false">1+(5*$B128)</f>
        <v>1.85</v>
      </c>
      <c r="E128" s="0" t="n">
        <f aca="false">$B128^2</f>
        <v>0.0289</v>
      </c>
      <c r="F128" s="0" t="n">
        <f aca="false">ABS($C128-$D128)/ABS($E128)</f>
        <v>11.849413</v>
      </c>
      <c r="G128" s="5" t="n">
        <f aca="false">$F128*$E128</f>
        <v>0.342448035699999</v>
      </c>
      <c r="H128" s="0" t="n">
        <f aca="false">$D128+(10*$B128^2)</f>
        <v>2.139</v>
      </c>
      <c r="I128" s="0" t="n">
        <f aca="false">$B128^3</f>
        <v>0.004913</v>
      </c>
      <c r="J128" s="0" t="n">
        <f aca="false">ABS($C128-$H128)/ABS($I128)</f>
        <v>10.8788999999998</v>
      </c>
      <c r="K128" s="5" t="n">
        <f aca="false">$J128*I128</f>
        <v>0.0534480356999989</v>
      </c>
      <c r="L128" s="6" t="n">
        <f aca="false">$G128&lt;=$K128</f>
        <v>0</v>
      </c>
    </row>
    <row r="129" customFormat="false" ht="12.8" hidden="false" customHeight="false" outlineLevel="0" collapsed="false">
      <c r="B129" s="0" t="n">
        <v>0.16</v>
      </c>
      <c r="C129" s="0" t="n">
        <f aca="false">(1+$B129)^5</f>
        <v>2.1003416576</v>
      </c>
      <c r="D129" s="0" t="n">
        <f aca="false">1+(5*$B129)</f>
        <v>1.8</v>
      </c>
      <c r="E129" s="0" t="n">
        <f aca="false">$B129^2</f>
        <v>0.0256</v>
      </c>
      <c r="F129" s="0" t="n">
        <f aca="false">ABS($C129-$D129)/ABS($E129)</f>
        <v>11.732096</v>
      </c>
      <c r="G129" s="5" t="n">
        <f aca="false">$F129*$E129</f>
        <v>0.300341657599999</v>
      </c>
      <c r="H129" s="0" t="n">
        <f aca="false">$D129+(10*$B129^2)</f>
        <v>2.056</v>
      </c>
      <c r="I129" s="0" t="n">
        <f aca="false">$B129^3</f>
        <v>0.004096</v>
      </c>
      <c r="J129" s="0" t="n">
        <f aca="false">ABS($C129-$H129)/ABS($I129)</f>
        <v>10.8255999999998</v>
      </c>
      <c r="K129" s="5" t="n">
        <f aca="false">$J129*I129</f>
        <v>0.0443416575999991</v>
      </c>
      <c r="L129" s="6" t="n">
        <f aca="false">$G129&lt;=$K129</f>
        <v>0</v>
      </c>
    </row>
    <row r="130" customFormat="false" ht="12.8" hidden="false" customHeight="false" outlineLevel="0" collapsed="false">
      <c r="B130" s="0" t="n">
        <v>0.15</v>
      </c>
      <c r="C130" s="0" t="n">
        <f aca="false">(1+$B130)^5</f>
        <v>2.0113571875</v>
      </c>
      <c r="D130" s="0" t="n">
        <f aca="false">1+(5*$B130)</f>
        <v>1.75</v>
      </c>
      <c r="E130" s="0" t="n">
        <f aca="false">$B130^2</f>
        <v>0.0225</v>
      </c>
      <c r="F130" s="0" t="n">
        <f aca="false">ABS($C130-$D130)/ABS($E130)</f>
        <v>11.615875</v>
      </c>
      <c r="G130" s="5" t="n">
        <f aca="false">$F130*$E130</f>
        <v>0.261357187499999</v>
      </c>
      <c r="H130" s="0" t="n">
        <f aca="false">$D130+(10*$B130^2)</f>
        <v>1.975</v>
      </c>
      <c r="I130" s="0" t="n">
        <f aca="false">$B130^3</f>
        <v>0.003375</v>
      </c>
      <c r="J130" s="0" t="n">
        <f aca="false">ABS($C130-$H130)/ABS($I130)</f>
        <v>10.7724999999998</v>
      </c>
      <c r="K130" s="5" t="n">
        <f aca="false">$J130*I130</f>
        <v>0.0363571874999993</v>
      </c>
      <c r="L130" s="6" t="n">
        <f aca="false">$G130&lt;=$K130</f>
        <v>0</v>
      </c>
    </row>
    <row r="131" customFormat="false" ht="12.8" hidden="false" customHeight="false" outlineLevel="0" collapsed="false">
      <c r="B131" s="0" t="n">
        <v>0.14</v>
      </c>
      <c r="C131" s="0" t="n">
        <f aca="false">(1+$B131)^5</f>
        <v>1.9254145824</v>
      </c>
      <c r="D131" s="0" t="n">
        <f aca="false">1+(5*$B131)</f>
        <v>1.7</v>
      </c>
      <c r="E131" s="0" t="n">
        <f aca="false">$B131^2</f>
        <v>0.0196</v>
      </c>
      <c r="F131" s="0" t="n">
        <f aca="false">ABS($C131-$D131)/ABS($E131)</f>
        <v>11.500744</v>
      </c>
      <c r="G131" s="5" t="n">
        <f aca="false">$F131*$E131</f>
        <v>0.225414582400001</v>
      </c>
      <c r="H131" s="0" t="n">
        <f aca="false">$D131+(10*$B131^2)</f>
        <v>1.896</v>
      </c>
      <c r="I131" s="0" t="n">
        <f aca="false">$B131^3</f>
        <v>0.002744</v>
      </c>
      <c r="J131" s="0" t="n">
        <f aca="false">ABS($C131-$H131)/ABS($I131)</f>
        <v>10.7196000000003</v>
      </c>
      <c r="K131" s="5" t="n">
        <f aca="false">$J131*I131</f>
        <v>0.0294145824000009</v>
      </c>
      <c r="L131" s="6" t="n">
        <f aca="false">$G131&lt;=$K131</f>
        <v>0</v>
      </c>
    </row>
    <row r="132" customFormat="false" ht="12.8" hidden="false" customHeight="false" outlineLevel="0" collapsed="false">
      <c r="B132" s="0" t="n">
        <v>0.13</v>
      </c>
      <c r="C132" s="0" t="n">
        <f aca="false">(1+$B132)^5</f>
        <v>1.8424351793</v>
      </c>
      <c r="D132" s="0" t="n">
        <f aca="false">1+(5*$B132)</f>
        <v>1.65</v>
      </c>
      <c r="E132" s="0" t="n">
        <f aca="false">$B132^2</f>
        <v>0.0169</v>
      </c>
      <c r="F132" s="0" t="n">
        <f aca="false">ABS($C132-$D132)/ABS($E132)</f>
        <v>11.386697</v>
      </c>
      <c r="G132" s="5" t="n">
        <f aca="false">$F132*$E132</f>
        <v>0.192435179299999</v>
      </c>
      <c r="H132" s="0" t="n">
        <f aca="false">$D132+(10*$B132^2)</f>
        <v>1.819</v>
      </c>
      <c r="I132" s="0" t="n">
        <f aca="false">$B132^3</f>
        <v>0.002197</v>
      </c>
      <c r="J132" s="0" t="n">
        <f aca="false">ABS($C132-$H132)/ABS($I132)</f>
        <v>10.6668999999996</v>
      </c>
      <c r="K132" s="5" t="n">
        <f aca="false">$J132*I132</f>
        <v>0.0234351792999992</v>
      </c>
      <c r="L132" s="6" t="n">
        <f aca="false">$G132&lt;=$K132</f>
        <v>0</v>
      </c>
    </row>
    <row r="133" customFormat="false" ht="12.8" hidden="false" customHeight="false" outlineLevel="0" collapsed="false">
      <c r="B133" s="0" t="n">
        <v>0.12</v>
      </c>
      <c r="C133" s="0" t="n">
        <f aca="false">(1+$B133)^5</f>
        <v>1.7623416832</v>
      </c>
      <c r="D133" s="0" t="n">
        <f aca="false">1+(5*$B133)</f>
        <v>1.6</v>
      </c>
      <c r="E133" s="0" t="n">
        <f aca="false">$B133^2</f>
        <v>0.0144</v>
      </c>
      <c r="F133" s="0" t="n">
        <f aca="false">ABS($C133-$D133)/ABS($E133)</f>
        <v>11.273728</v>
      </c>
      <c r="G133" s="5" t="n">
        <f aca="false">$F133*$E133</f>
        <v>0.162341683200001</v>
      </c>
      <c r="H133" s="0" t="n">
        <f aca="false">$D133+(10*$B133^2)</f>
        <v>1.744</v>
      </c>
      <c r="I133" s="0" t="n">
        <f aca="false">$B133^3</f>
        <v>0.001728</v>
      </c>
      <c r="J133" s="0" t="n">
        <f aca="false">ABS($C133-$H133)/ABS($I133)</f>
        <v>10.6144000000004</v>
      </c>
      <c r="K133" s="5" t="n">
        <f aca="false">$J133*I133</f>
        <v>0.0183416832000007</v>
      </c>
      <c r="L133" s="6" t="n">
        <f aca="false">$G133&lt;=$K133</f>
        <v>0</v>
      </c>
    </row>
    <row r="134" customFormat="false" ht="12.8" hidden="false" customHeight="false" outlineLevel="0" collapsed="false">
      <c r="B134" s="0" t="n">
        <v>0.11</v>
      </c>
      <c r="C134" s="0" t="n">
        <f aca="false">(1+$B134)^5</f>
        <v>1.6850581551</v>
      </c>
      <c r="D134" s="0" t="n">
        <f aca="false">1+(5*$B134)</f>
        <v>1.55</v>
      </c>
      <c r="E134" s="0" t="n">
        <f aca="false">$B134^2</f>
        <v>0.0121</v>
      </c>
      <c r="F134" s="0" t="n">
        <f aca="false">ABS($C134-$D134)/ABS($E134)</f>
        <v>11.1618310000001</v>
      </c>
      <c r="G134" s="5" t="n">
        <f aca="false">$F134*$E134</f>
        <v>0.135058155100001</v>
      </c>
      <c r="H134" s="0" t="n">
        <f aca="false">$D134+(10*$B134^2)</f>
        <v>1.671</v>
      </c>
      <c r="I134" s="0" t="n">
        <f aca="false">$B134^3</f>
        <v>0.001331</v>
      </c>
      <c r="J134" s="0" t="n">
        <f aca="false">ABS($C134-$H134)/ABS($I134)</f>
        <v>10.5621000000006</v>
      </c>
      <c r="K134" s="5" t="n">
        <f aca="false">$J134*I134</f>
        <v>0.0140581551000007</v>
      </c>
      <c r="L134" s="6" t="n">
        <f aca="false">$G134&lt;=$K134</f>
        <v>0</v>
      </c>
    </row>
    <row r="135" customFormat="false" ht="12.8" hidden="false" customHeight="false" outlineLevel="0" collapsed="false">
      <c r="B135" s="7" t="n">
        <v>0.1</v>
      </c>
      <c r="C135" s="7" t="n">
        <f aca="false">(1+$B135)^5</f>
        <v>1.61051</v>
      </c>
      <c r="D135" s="7" t="n">
        <f aca="false">1+(5*$B135)</f>
        <v>1.5</v>
      </c>
      <c r="E135" s="7" t="n">
        <f aca="false">$B135^2</f>
        <v>0.01</v>
      </c>
      <c r="F135" s="7" t="n">
        <f aca="false">ABS($C135-$D135)/ABS($E135)</f>
        <v>11.0510000000001</v>
      </c>
      <c r="G135" s="7" t="n">
        <f aca="false">$F135*$E135</f>
        <v>0.110510000000001</v>
      </c>
      <c r="H135" s="7" t="n">
        <f aca="false">$D135+(10*$B135^2)</f>
        <v>1.6</v>
      </c>
      <c r="I135" s="7" t="n">
        <f aca="false">$B135^3</f>
        <v>0.001</v>
      </c>
      <c r="J135" s="7" t="n">
        <f aca="false">ABS($C135-$H135)/ABS($I135)</f>
        <v>10.5100000000007</v>
      </c>
      <c r="K135" s="7" t="n">
        <f aca="false">$J135*I135</f>
        <v>0.0105100000000007</v>
      </c>
      <c r="L135" s="8" t="n">
        <f aca="false">$G135&lt;=$K135</f>
        <v>0</v>
      </c>
    </row>
    <row r="136" customFormat="false" ht="12.8" hidden="false" customHeight="false" outlineLevel="0" collapsed="false">
      <c r="B136" s="0" t="n">
        <v>0.09</v>
      </c>
      <c r="C136" s="0" t="n">
        <f aca="false">(1+$B136)^5</f>
        <v>1.5386239549</v>
      </c>
      <c r="D136" s="0" t="n">
        <f aca="false">1+(5*$B136)</f>
        <v>1.45</v>
      </c>
      <c r="E136" s="0" t="n">
        <f aca="false">$B136^2</f>
        <v>0.0081</v>
      </c>
      <c r="F136" s="0" t="n">
        <f aca="false">ABS($C136-$D136)/ABS($E136)</f>
        <v>10.9412290000001</v>
      </c>
      <c r="G136" s="5" t="n">
        <f aca="false">$F136*$E136</f>
        <v>0.0886239549000005</v>
      </c>
      <c r="H136" s="0" t="n">
        <f aca="false">$D136+(10*$B136^2)</f>
        <v>1.531</v>
      </c>
      <c r="I136" s="0" t="n">
        <f aca="false">$B136^3</f>
        <v>0.000729</v>
      </c>
      <c r="J136" s="0" t="n">
        <f aca="false">ABS($C136-$H136)/ABS($I136)</f>
        <v>10.4581000000008</v>
      </c>
      <c r="K136" s="5" t="n">
        <f aca="false">$J136*I136</f>
        <v>0.00762395490000056</v>
      </c>
      <c r="L136" s="6" t="n">
        <f aca="false">$G136&lt;=$K136</f>
        <v>0</v>
      </c>
    </row>
    <row r="137" customFormat="false" ht="12.8" hidden="false" customHeight="false" outlineLevel="0" collapsed="false">
      <c r="B137" s="0" t="n">
        <v>0.08</v>
      </c>
      <c r="C137" s="0" t="n">
        <f aca="false">(1+$B137)^5</f>
        <v>1.4693280768</v>
      </c>
      <c r="D137" s="0" t="n">
        <f aca="false">1+(5*$B137)</f>
        <v>1.4</v>
      </c>
      <c r="E137" s="0" t="n">
        <f aca="false">$B137^2</f>
        <v>0.0064</v>
      </c>
      <c r="F137" s="0" t="n">
        <f aca="false">ABS($C137-$D137)/ABS($E137)</f>
        <v>10.8325120000001</v>
      </c>
      <c r="G137" s="5" t="n">
        <f aca="false">$F137*$E137</f>
        <v>0.0693280768000006</v>
      </c>
      <c r="H137" s="0" t="n">
        <f aca="false">$D137+(10*$B137^2)</f>
        <v>1.464</v>
      </c>
      <c r="I137" s="0" t="n">
        <f aca="false">$B137^3</f>
        <v>0.000512</v>
      </c>
      <c r="J137" s="0" t="n">
        <f aca="false">ABS($C137-$H137)/ABS($I137)</f>
        <v>10.4064000000011</v>
      </c>
      <c r="K137" s="5" t="n">
        <f aca="false">$J137*I137</f>
        <v>0.00532807680000058</v>
      </c>
      <c r="L137" s="6" t="n">
        <f aca="false">$G137&lt;=$K137</f>
        <v>0</v>
      </c>
    </row>
    <row r="138" customFormat="false" ht="12.8" hidden="false" customHeight="false" outlineLevel="0" collapsed="false">
      <c r="B138" s="0" t="n">
        <v>0.07</v>
      </c>
      <c r="C138" s="0" t="n">
        <f aca="false">(1+$B138)^5</f>
        <v>1.4025517307</v>
      </c>
      <c r="D138" s="0" t="n">
        <f aca="false">1+(5*$B138)</f>
        <v>1.35</v>
      </c>
      <c r="E138" s="0" t="n">
        <f aca="false">$B138^2</f>
        <v>0.0049</v>
      </c>
      <c r="F138" s="0" t="n">
        <f aca="false">ABS($C138-$D138)/ABS($E138)</f>
        <v>10.7248430000001</v>
      </c>
      <c r="G138" s="5" t="n">
        <f aca="false">$F138*$E138</f>
        <v>0.0525517307000003</v>
      </c>
      <c r="H138" s="0" t="n">
        <f aca="false">$D138+(10*$B138^2)</f>
        <v>1.399</v>
      </c>
      <c r="I138" s="0" t="n">
        <f aca="false">$B138^3</f>
        <v>0.000343</v>
      </c>
      <c r="J138" s="0" t="n">
        <f aca="false">ABS($C138-$H138)/ABS($I138)</f>
        <v>10.3549000000011</v>
      </c>
      <c r="K138" s="5" t="n">
        <f aca="false">$J138*I138</f>
        <v>0.00355173070000037</v>
      </c>
      <c r="L138" s="6" t="n">
        <f aca="false">$G138&lt;=$K138</f>
        <v>0</v>
      </c>
    </row>
    <row r="139" customFormat="false" ht="12.8" hidden="false" customHeight="false" outlineLevel="0" collapsed="false">
      <c r="B139" s="0" t="n">
        <v>0.06</v>
      </c>
      <c r="C139" s="0" t="n">
        <f aca="false">(1+$B139)^5</f>
        <v>1.3382255776</v>
      </c>
      <c r="D139" s="0" t="n">
        <f aca="false">1+(5*$B139)</f>
        <v>1.3</v>
      </c>
      <c r="E139" s="0" t="n">
        <f aca="false">$B139^2</f>
        <v>0.0036</v>
      </c>
      <c r="F139" s="0" t="n">
        <f aca="false">ABS($C139-$D139)/ABS($E139)</f>
        <v>10.6182160000001</v>
      </c>
      <c r="G139" s="5" t="n">
        <f aca="false">$F139*$E139</f>
        <v>0.0382255776000002</v>
      </c>
      <c r="H139" s="0" t="n">
        <f aca="false">$D139+(10*$B139^2)</f>
        <v>1.336</v>
      </c>
      <c r="I139" s="0" t="n">
        <f aca="false">$B139^3</f>
        <v>0.000216</v>
      </c>
      <c r="J139" s="0" t="n">
        <f aca="false">ABS($C139-$H139)/ABS($I139)</f>
        <v>10.3036000000009</v>
      </c>
      <c r="K139" s="5" t="n">
        <f aca="false">$J139*I139</f>
        <v>0.00222557760000019</v>
      </c>
      <c r="L139" s="6" t="n">
        <f aca="false">$G139&lt;=$K139</f>
        <v>0</v>
      </c>
    </row>
    <row r="140" customFormat="false" ht="12.8" hidden="false" customHeight="false" outlineLevel="0" collapsed="false">
      <c r="B140" s="0" t="n">
        <v>0.0499999999999999</v>
      </c>
      <c r="C140" s="0" t="n">
        <f aca="false">(1+$B140)^5</f>
        <v>1.2762815625</v>
      </c>
      <c r="D140" s="0" t="n">
        <f aca="false">1+(5*$B140)</f>
        <v>1.25</v>
      </c>
      <c r="E140" s="0" t="n">
        <f aca="false">$B140^2</f>
        <v>0.00249999999999999</v>
      </c>
      <c r="F140" s="0" t="n">
        <f aca="false">ABS($C140-$D140)/ABS($E140)</f>
        <v>10.5126249999998</v>
      </c>
      <c r="G140" s="5" t="n">
        <f aca="false">$F140*$E140</f>
        <v>0.0262815624999995</v>
      </c>
      <c r="H140" s="0" t="n">
        <f aca="false">$D140+(10*$B140^2)</f>
        <v>1.275</v>
      </c>
      <c r="I140" s="0" t="n">
        <f aca="false">$B140^3</f>
        <v>0.000124999999999999</v>
      </c>
      <c r="J140" s="0" t="n">
        <f aca="false">ABS($C140-$H140)/ABS($I140)</f>
        <v>10.2524999999965</v>
      </c>
      <c r="K140" s="5" t="n">
        <f aca="false">$J140*I140</f>
        <v>0.00128156249999956</v>
      </c>
      <c r="L140" s="6" t="n">
        <f aca="false">$G140&lt;=$K140</f>
        <v>0</v>
      </c>
    </row>
    <row r="141" customFormat="false" ht="12.8" hidden="false" customHeight="false" outlineLevel="0" collapsed="false">
      <c r="B141" s="0" t="n">
        <v>0.04</v>
      </c>
      <c r="C141" s="0" t="n">
        <f aca="false">(1+$B141)^5</f>
        <v>1.2166529024</v>
      </c>
      <c r="D141" s="0" t="n">
        <f aca="false">1+(5*$B141)</f>
        <v>1.2</v>
      </c>
      <c r="E141" s="0" t="n">
        <f aca="false">$B141^2</f>
        <v>0.0016</v>
      </c>
      <c r="F141" s="0" t="n">
        <f aca="false">ABS($C141-$D141)/ABS($E141)</f>
        <v>10.4080640000001</v>
      </c>
      <c r="G141" s="5" t="n">
        <f aca="false">$F141*$E141</f>
        <v>0.0166529024000002</v>
      </c>
      <c r="H141" s="0" t="n">
        <f aca="false">$D141+(10*$B141^2)</f>
        <v>1.216</v>
      </c>
      <c r="I141" s="0" t="n">
        <f aca="false">$B141^3</f>
        <v>6.4E-005</v>
      </c>
      <c r="J141" s="0" t="n">
        <f aca="false">ABS($C141-$H141)/ABS($I141)</f>
        <v>10.2016000000024</v>
      </c>
      <c r="K141" s="5" t="n">
        <f aca="false">$J141*I141</f>
        <v>0.000652902400000155</v>
      </c>
      <c r="L141" s="6" t="n">
        <f aca="false">$G141&lt;=$K141</f>
        <v>0</v>
      </c>
    </row>
    <row r="142" customFormat="false" ht="12.8" hidden="false" customHeight="false" outlineLevel="0" collapsed="false">
      <c r="B142" s="0" t="n">
        <v>0.03</v>
      </c>
      <c r="C142" s="0" t="n">
        <f aca="false">(1+$B142)^5</f>
        <v>1.1592740743</v>
      </c>
      <c r="D142" s="0" t="n">
        <f aca="false">1+(5*$B142)</f>
        <v>1.15</v>
      </c>
      <c r="E142" s="0" t="n">
        <f aca="false">$B142^2</f>
        <v>0.0009</v>
      </c>
      <c r="F142" s="0" t="n">
        <f aca="false">ABS($C142-$D142)/ABS($E142)</f>
        <v>10.3045270000002</v>
      </c>
      <c r="G142" s="5" t="n">
        <f aca="false">$F142*$E142</f>
        <v>0.00927407430000016</v>
      </c>
      <c r="H142" s="0" t="n">
        <f aca="false">$D142+(10*$B142^2)</f>
        <v>1.159</v>
      </c>
      <c r="I142" s="0" t="n">
        <f aca="false">$B142^3</f>
        <v>2.7E-005</v>
      </c>
      <c r="J142" s="0" t="n">
        <f aca="false">ABS($C142-$H142)/ABS($I142)</f>
        <v>10.1509000000096</v>
      </c>
      <c r="K142" s="5" t="n">
        <f aca="false">$J142*I142</f>
        <v>0.00027407430000026</v>
      </c>
      <c r="L142" s="6" t="n">
        <f aca="false">$G142&lt;=$K142</f>
        <v>0</v>
      </c>
    </row>
    <row r="143" customFormat="false" ht="12.8" hidden="false" customHeight="false" outlineLevel="0" collapsed="false">
      <c r="B143" s="0" t="n">
        <v>0.02</v>
      </c>
      <c r="C143" s="0" t="n">
        <f aca="false">(1+$B143)^5</f>
        <v>1.1040808032</v>
      </c>
      <c r="D143" s="0" t="n">
        <f aca="false">1+(5*$B143)</f>
        <v>1.1</v>
      </c>
      <c r="E143" s="0" t="n">
        <f aca="false">$B143^2</f>
        <v>0.0004</v>
      </c>
      <c r="F143" s="0" t="n">
        <f aca="false">ABS($C143-$D143)/ABS($E143)</f>
        <v>10.2020079999998</v>
      </c>
      <c r="G143" s="5" t="n">
        <f aca="false">$F143*$E143</f>
        <v>0.00408080319999993</v>
      </c>
      <c r="H143" s="0" t="n">
        <f aca="false">$D143+(10*$B143^2)</f>
        <v>1.104</v>
      </c>
      <c r="I143" s="0" t="n">
        <f aca="false">$B143^3</f>
        <v>8E-006</v>
      </c>
      <c r="J143" s="0" t="n">
        <f aca="false">ABS($C143-$H143)/ABS($I143)</f>
        <v>10.1003999999905</v>
      </c>
      <c r="K143" s="5" t="n">
        <f aca="false">$J143*I143</f>
        <v>8.08031999999237E-005</v>
      </c>
      <c r="L143" s="6" t="n">
        <f aca="false">$G143&lt;=$K143</f>
        <v>0</v>
      </c>
    </row>
    <row r="144" customFormat="false" ht="12.8" hidden="false" customHeight="false" outlineLevel="0" collapsed="false">
      <c r="B144" s="0" t="n">
        <v>0.01</v>
      </c>
      <c r="C144" s="0" t="n">
        <f aca="false">(1+$B144)^5</f>
        <v>1.0510100501</v>
      </c>
      <c r="D144" s="0" t="n">
        <f aca="false">1+(5*$B144)</f>
        <v>1.05</v>
      </c>
      <c r="E144" s="0" t="n">
        <f aca="false">$B144^2</f>
        <v>0.0001</v>
      </c>
      <c r="F144" s="0" t="n">
        <f aca="false">ABS($C144-$D144)/ABS($E144)</f>
        <v>10.100501000001</v>
      </c>
      <c r="G144" s="5" t="n">
        <f aca="false">$F144*$E144</f>
        <v>0.0010100501000001</v>
      </c>
      <c r="H144" s="0" t="n">
        <f aca="false">$D144+(10*$B144^2)</f>
        <v>1.051</v>
      </c>
      <c r="I144" s="0" t="n">
        <f aca="false">$B144^3</f>
        <v>1E-006</v>
      </c>
      <c r="J144" s="0" t="n">
        <f aca="false">ABS($C144-$H144)/ABS($I144)</f>
        <v>10.050100000214</v>
      </c>
      <c r="K144" s="5" t="n">
        <f aca="false">$J144*I144</f>
        <v>1.0050100000214E-005</v>
      </c>
      <c r="L144" s="6" t="n">
        <f aca="false">$G144&lt;=$K144</f>
        <v>0</v>
      </c>
    </row>
  </sheetData>
  <mergeCells count="1">
    <mergeCell ref="J14:K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2020-08-07T12:35:26Z</dcterms:created>
  <dc:creator>Ricardo Díaz Sarmiento</dc:creator>
  <dc:description/>
  <dc:language>es-CL</dc:language>
  <cp:lastModifiedBy>Ricardo Díaz Sarmiento</cp:lastModifiedBy>
  <dcterms:modified xsi:type="dcterms:W3CDTF">2020-08-16T21:20:58Z</dcterms:modified>
  <cp:revision>13</cp:revision>
  <dc:subject/>
  <dc:title/>
</cp:coreProperties>
</file>