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ec428a54d56c7e6/Documentos/UFRGS/Disciplinas/MAT02035/avaliacoes/"/>
    </mc:Choice>
  </mc:AlternateContent>
  <xr:revisionPtr revIDLastSave="196" documentId="8_{88571FF9-046E-4637-B20E-AF1D9374E1C6}" xr6:coauthVersionLast="47" xr6:coauthVersionMax="47" xr10:uidLastSave="{4B4BFC63-A6A0-4107-AEE2-A2929999FFD3}"/>
  <bookViews>
    <workbookView xWindow="-108" yWindow="-108" windowWidth="23256" windowHeight="12456" activeTab="1" xr2:uid="{00000000-000D-0000-FFFF-FFFF00000000}"/>
  </bookViews>
  <sheets>
    <sheet name="Nota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6" i="2"/>
  <c r="G16" i="2" s="1"/>
  <c r="F15" i="2"/>
  <c r="G15" i="2" s="1"/>
  <c r="F14" i="2"/>
  <c r="G14" i="2" s="1"/>
  <c r="F13" i="2"/>
  <c r="G13" i="2" s="1"/>
  <c r="F12" i="2"/>
  <c r="G12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J14" i="1"/>
  <c r="I3" i="1"/>
  <c r="J3" i="1" s="1"/>
  <c r="I4" i="1"/>
  <c r="J4" i="1" s="1"/>
  <c r="I5" i="1"/>
  <c r="J5" i="1" s="1"/>
  <c r="I6" i="1"/>
  <c r="J6" i="1" s="1"/>
  <c r="I7" i="1"/>
  <c r="J7" i="1" s="1"/>
  <c r="L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" i="1"/>
  <c r="J2" i="1" s="1"/>
</calcChain>
</file>

<file path=xl/sharedStrings.xml><?xml version="1.0" encoding="utf-8"?>
<sst xmlns="http://schemas.openxmlformats.org/spreadsheetml/2006/main" count="261" uniqueCount="120">
  <si>
    <t>Nome</t>
  </si>
  <si>
    <t>Sobrenome</t>
  </si>
  <si>
    <t>Endereço de email</t>
  </si>
  <si>
    <t>AUGUSTO</t>
  </si>
  <si>
    <t>ALBINELI DE SOUZA</t>
  </si>
  <si>
    <t>albineliaugusto@gmail.com</t>
  </si>
  <si>
    <t>RODOLFO</t>
  </si>
  <si>
    <t>ARNALDO MONTECINOS DE ALMEIDA</t>
  </si>
  <si>
    <t>rodolfo.almeida@ufrgs.br</t>
  </si>
  <si>
    <t>RAQUEL</t>
  </si>
  <si>
    <t>BARBIERO PEREIRA</t>
  </si>
  <si>
    <t>raquelpereira799@gmail.com</t>
  </si>
  <si>
    <t>FRANCISCO</t>
  </si>
  <si>
    <t>BARBOSA PIRES</t>
  </si>
  <si>
    <t>franciscopires2000@gmail.com</t>
  </si>
  <si>
    <t>DEMIAN</t>
  </si>
  <si>
    <t>BITENCORTE OLIVEIRA GRAMS</t>
  </si>
  <si>
    <t>demiangrams@gmail.com</t>
  </si>
  <si>
    <t>FERNANDA</t>
  </si>
  <si>
    <t>BUFFON BIANCHI</t>
  </si>
  <si>
    <t>febuffonbianchi@hotmail.com</t>
  </si>
  <si>
    <t>RAFAEL</t>
  </si>
  <si>
    <t>CASTANHEIRA POSTAL</t>
  </si>
  <si>
    <t>rafaelpostal@outlook.com</t>
  </si>
  <si>
    <t>ANA</t>
  </si>
  <si>
    <t>CRISTINA REBES ALMEIDA</t>
  </si>
  <si>
    <t>0028402@feevale.br</t>
  </si>
  <si>
    <t>MARIA</t>
  </si>
  <si>
    <t>DA GRACA GOMES</t>
  </si>
  <si>
    <t>marygg@terra.com.br</t>
  </si>
  <si>
    <t>ANDRESSA</t>
  </si>
  <si>
    <t>DE OLIVEIRA DORNELES</t>
  </si>
  <si>
    <t>andressamexico@hotmail.com</t>
  </si>
  <si>
    <t>GUILHERME</t>
  </si>
  <si>
    <t>ELIAS RODRIGUEZ DOERING</t>
  </si>
  <si>
    <t>elias.doering@ufrgs.br</t>
  </si>
  <si>
    <t>VINICIUS</t>
  </si>
  <si>
    <t>FARIAS ZALTRON</t>
  </si>
  <si>
    <t>vinicius.zaltron@hotmail.com</t>
  </si>
  <si>
    <t>MILENA</t>
  </si>
  <si>
    <t>GUIMARAES VILLAR</t>
  </si>
  <si>
    <t>gvillar.milena@gmail.com</t>
  </si>
  <si>
    <t>PEDRO</t>
  </si>
  <si>
    <t>HENRIQUE FARIAS CECHINEL</t>
  </si>
  <si>
    <t>cechinelp@yahoo.com.br</t>
  </si>
  <si>
    <t>BEN</t>
  </si>
  <si>
    <t>HUR NEVES DE OLIVEIRA</t>
  </si>
  <si>
    <t>oliveira.bhn@gmail.com</t>
  </si>
  <si>
    <t>TIAGO</t>
  </si>
  <si>
    <t>LUIGI GUADAGNIN RADIN</t>
  </si>
  <si>
    <t>tiago.radin@gmail.com</t>
  </si>
  <si>
    <t>LEONARDO</t>
  </si>
  <si>
    <t>MONTEIRO DE ALMEIDA</t>
  </si>
  <si>
    <t>leonardo.monteiroa96@gmail.com</t>
  </si>
  <si>
    <t>LORENZO</t>
  </si>
  <si>
    <t>MORAES COPETTI</t>
  </si>
  <si>
    <t>lorenzocop.copetti@hotmail.com</t>
  </si>
  <si>
    <t>MARTHA</t>
  </si>
  <si>
    <t>REICHEL REUS</t>
  </si>
  <si>
    <t>martha.reus@gmail.com</t>
  </si>
  <si>
    <t>LUCAS</t>
  </si>
  <si>
    <t>SANTAROSSA ALVIM</t>
  </si>
  <si>
    <t>alvim_lucas@hotmail.com</t>
  </si>
  <si>
    <t>AMANDA</t>
  </si>
  <si>
    <t>SCHMIELESKI COSSA</t>
  </si>
  <si>
    <t>coss.amanda@yahoo.com.br</t>
  </si>
  <si>
    <t>PIETRA</t>
  </si>
  <si>
    <t>SEHN ASSMUS</t>
  </si>
  <si>
    <t>pietraassmus@gmail.com</t>
  </si>
  <si>
    <t>-</t>
  </si>
  <si>
    <t>RODRIGO</t>
  </si>
  <si>
    <t>TARGA MARTINS</t>
  </si>
  <si>
    <t>rodtarma@gmail.com</t>
  </si>
  <si>
    <t>THOMAS</t>
  </si>
  <si>
    <t>WITTMANN WILSMANN</t>
  </si>
  <si>
    <t>thomas2w@hotmail.com</t>
  </si>
  <si>
    <t>ZARTH CARVALHO</t>
  </si>
  <si>
    <t>Leozarth02@gmail.com</t>
  </si>
  <si>
    <t>Avaliação pontual 01</t>
  </si>
  <si>
    <t>Avaliação parcial 01</t>
  </si>
  <si>
    <t>Avaliação pontual 02</t>
  </si>
  <si>
    <t>Avaliação parcial 02</t>
  </si>
  <si>
    <t>Média avaliações pontuais</t>
  </si>
  <si>
    <t>Média final</t>
  </si>
  <si>
    <t>NI</t>
  </si>
  <si>
    <t>D</t>
  </si>
  <si>
    <t>A</t>
  </si>
  <si>
    <t>C</t>
  </si>
  <si>
    <t>B</t>
  </si>
  <si>
    <t>Cartão</t>
  </si>
  <si>
    <t>13277</t>
  </si>
  <si>
    <t>275939</t>
  </si>
  <si>
    <t>288756</t>
  </si>
  <si>
    <t>191958</t>
  </si>
  <si>
    <t>298611</t>
  </si>
  <si>
    <t>305628</t>
  </si>
  <si>
    <t>313335</t>
  </si>
  <si>
    <t>312943</t>
  </si>
  <si>
    <t>263393</t>
  </si>
  <si>
    <t>304736</t>
  </si>
  <si>
    <t>312986</t>
  </si>
  <si>
    <t>218877</t>
  </si>
  <si>
    <t>10270</t>
  </si>
  <si>
    <t>301366</t>
  </si>
  <si>
    <t>208787</t>
  </si>
  <si>
    <t>303393</t>
  </si>
  <si>
    <t>288936</t>
  </si>
  <si>
    <t>313966</t>
  </si>
  <si>
    <t>138332</t>
  </si>
  <si>
    <t>216347</t>
  </si>
  <si>
    <t>261057</t>
  </si>
  <si>
    <t>288706</t>
  </si>
  <si>
    <t>311416</t>
  </si>
  <si>
    <t>Conceito</t>
  </si>
  <si>
    <t>Ava. pontual 01</t>
  </si>
  <si>
    <t>Ava. parcial 01</t>
  </si>
  <si>
    <t>Ava. pontual 02</t>
  </si>
  <si>
    <t>Ava. parcial 02</t>
  </si>
  <si>
    <t>Recuperação</t>
  </si>
  <si>
    <t>Média final2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</si>
</sst>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12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2D7A-BFD2-46F0-95D7-DAD1CE1A2729}" name="Tabela4" displayName="Tabela4" ref="A1:J24" totalsRowShown="0" headerRowDxfId="11" dataDxfId="10">
  <autoFilter ref="A1:J24" xr:uid="{4A4C2D7A-BFD2-46F0-95D7-DAD1CE1A27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CB7038E-F391-4C57-B39C-A1673B441BEB}" name="Cartão" dataDxfId="9"/>
    <tableColumn id="2" xr3:uid="{700153D7-80B4-4034-A3D3-AA6ACBDBE5FE}" name="Ava. pontual 01" dataDxfId="8"/>
    <tableColumn id="3" xr3:uid="{C6D4EE43-ADCF-44E7-9CB9-F29E0A453364}" name="Ava. parcial 01" dataDxfId="7"/>
    <tableColumn id="4" xr3:uid="{29832662-8E37-4E6F-80C5-F32D0C360DD2}" name="Ava. pontual 02" dataDxfId="6"/>
    <tableColumn id="5" xr3:uid="{9065C84B-A844-4FD2-B239-E34C75630847}" name="Ava. parcial 02" dataDxfId="5"/>
    <tableColumn id="6" xr3:uid="{CB467AB3-3606-49AB-A212-E8CE99ECDD9F}" name="Média avaliações pontuais" dataDxfId="4">
      <calculatedColumnFormula>AVERAGE(B2,D2)</calculatedColumnFormula>
    </tableColumn>
    <tableColumn id="7" xr3:uid="{7B461222-0B15-45B5-9A23-DDAC5157E5F8}" name="Média final" dataDxfId="3">
      <calculatedColumnFormula>(4*F2+3*C2+3*E2)/10</calculatedColumnFormula>
    </tableColumn>
    <tableColumn id="9" xr3:uid="{83E05769-D601-498C-B0C4-E36AD4D4FD7D}" name="Recuperação" dataDxfId="1"/>
    <tableColumn id="10" xr3:uid="{6D1CF4F1-0652-4492-8C1C-D63397A9240E}" name="Média final2" dataDxfId="0">
      <calculatedColumnFormula>Tabela4[[#This Row],[Média final]]*0.4+Tabela4[[#This Row],[Recuperação]]*0.6</calculatedColumnFormula>
    </tableColumn>
    <tableColumn id="8" xr3:uid="{1F2D0701-BF2B-4710-8F9D-30038C127C79}" name="Conceito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C1" workbookViewId="0">
      <selection activeCell="G7" sqref="G7"/>
    </sheetView>
  </sheetViews>
  <sheetFormatPr defaultRowHeight="14.4" x14ac:dyDescent="0.3"/>
  <cols>
    <col min="1" max="1" width="11.5546875" bestFit="1" customWidth="1"/>
    <col min="2" max="2" width="34.33203125" bestFit="1" customWidth="1"/>
    <col min="3" max="3" width="29.109375" bestFit="1" customWidth="1"/>
    <col min="4" max="4" width="29.109375" customWidth="1"/>
    <col min="5" max="5" width="17.88671875" bestFit="1" customWidth="1"/>
    <col min="6" max="6" width="17.5546875" bestFit="1" customWidth="1"/>
    <col min="7" max="7" width="17.88671875" bestFit="1" customWidth="1"/>
    <col min="8" max="8" width="17.5546875" bestFit="1" customWidth="1"/>
    <col min="9" max="9" width="22.5546875" bestFit="1" customWidth="1"/>
    <col min="10" max="10" width="9.77734375" bestFit="1" customWidth="1"/>
    <col min="11" max="11" width="11.88671875" bestFit="1" customWidth="1"/>
    <col min="12" max="12" width="11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89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118</v>
      </c>
      <c r="L1" s="1" t="s">
        <v>83</v>
      </c>
    </row>
    <row r="2" spans="1:13" x14ac:dyDescent="0.3">
      <c r="A2" s="1" t="s">
        <v>63</v>
      </c>
      <c r="B2" s="1" t="s">
        <v>64</v>
      </c>
      <c r="C2" s="1" t="s">
        <v>65</v>
      </c>
      <c r="D2" s="1"/>
      <c r="E2" s="2">
        <v>7</v>
      </c>
      <c r="F2" s="2">
        <v>4.75</v>
      </c>
      <c r="G2" s="1" t="s">
        <v>69</v>
      </c>
      <c r="H2" s="1" t="s">
        <v>69</v>
      </c>
      <c r="I2" s="3">
        <f>AVERAGE(E2,G2)</f>
        <v>7</v>
      </c>
      <c r="J2" s="4" t="e">
        <f>(4*I2+3*F2+3*H2)/10</f>
        <v>#VALUE!</v>
      </c>
      <c r="K2" s="4" t="s">
        <v>69</v>
      </c>
      <c r="L2" s="4" t="e">
        <f>J2</f>
        <v>#VALUE!</v>
      </c>
      <c r="M2" t="s">
        <v>85</v>
      </c>
    </row>
    <row r="3" spans="1:13" x14ac:dyDescent="0.3">
      <c r="A3" s="1" t="s">
        <v>24</v>
      </c>
      <c r="B3" s="1" t="s">
        <v>25</v>
      </c>
      <c r="C3" s="1" t="s">
        <v>26</v>
      </c>
      <c r="D3" s="1" t="s">
        <v>90</v>
      </c>
      <c r="E3" s="2">
        <v>10</v>
      </c>
      <c r="F3" s="2">
        <v>4.5</v>
      </c>
      <c r="G3">
        <v>5.5</v>
      </c>
      <c r="H3">
        <v>10</v>
      </c>
      <c r="I3" s="3">
        <f t="shared" ref="I3:I26" si="0">AVERAGE(E3,G3)</f>
        <v>7.75</v>
      </c>
      <c r="J3" s="4">
        <f t="shared" ref="J3:J26" si="1">(4*I3+3*F3+3*H3)/10</f>
        <v>7.45</v>
      </c>
      <c r="K3" s="4" t="s">
        <v>69</v>
      </c>
      <c r="L3" s="4">
        <f t="shared" ref="L3:L26" si="2">J3</f>
        <v>7.45</v>
      </c>
      <c r="M3" t="s">
        <v>88</v>
      </c>
    </row>
    <row r="4" spans="1:13" x14ac:dyDescent="0.3">
      <c r="A4" s="1" t="s">
        <v>30</v>
      </c>
      <c r="B4" s="1" t="s">
        <v>31</v>
      </c>
      <c r="C4" s="1" t="s">
        <v>32</v>
      </c>
      <c r="D4" s="1" t="s">
        <v>91</v>
      </c>
      <c r="E4" s="2">
        <v>10</v>
      </c>
      <c r="F4" s="2">
        <v>9</v>
      </c>
      <c r="G4">
        <v>9</v>
      </c>
      <c r="H4">
        <v>10</v>
      </c>
      <c r="I4" s="3">
        <f t="shared" si="0"/>
        <v>9.5</v>
      </c>
      <c r="J4" s="4">
        <f t="shared" si="1"/>
        <v>9.5</v>
      </c>
      <c r="K4" s="4" t="s">
        <v>69</v>
      </c>
      <c r="L4" s="4">
        <f t="shared" si="2"/>
        <v>9.5</v>
      </c>
      <c r="M4" t="s">
        <v>86</v>
      </c>
    </row>
    <row r="5" spans="1:13" x14ac:dyDescent="0.3">
      <c r="A5" s="1" t="s">
        <v>3</v>
      </c>
      <c r="B5" s="1" t="s">
        <v>4</v>
      </c>
      <c r="C5" s="1" t="s">
        <v>5</v>
      </c>
      <c r="D5" s="1" t="s">
        <v>92</v>
      </c>
      <c r="E5" s="2">
        <v>10</v>
      </c>
      <c r="F5" s="2">
        <v>6.5</v>
      </c>
      <c r="G5">
        <v>9.5</v>
      </c>
      <c r="H5">
        <v>10</v>
      </c>
      <c r="I5" s="3">
        <f t="shared" si="0"/>
        <v>9.75</v>
      </c>
      <c r="J5" s="4">
        <f t="shared" si="1"/>
        <v>8.85</v>
      </c>
      <c r="K5" s="4" t="s">
        <v>69</v>
      </c>
      <c r="L5" s="4">
        <f t="shared" si="2"/>
        <v>8.85</v>
      </c>
      <c r="M5" t="s">
        <v>88</v>
      </c>
    </row>
    <row r="6" spans="1:13" x14ac:dyDescent="0.3">
      <c r="A6" s="1" t="s">
        <v>45</v>
      </c>
      <c r="B6" s="1" t="s">
        <v>46</v>
      </c>
      <c r="C6" s="1" t="s">
        <v>47</v>
      </c>
      <c r="D6" s="1" t="s">
        <v>93</v>
      </c>
      <c r="E6" s="2">
        <v>10</v>
      </c>
      <c r="F6" s="2">
        <v>6.75</v>
      </c>
      <c r="G6">
        <v>9.75</v>
      </c>
      <c r="H6">
        <v>10</v>
      </c>
      <c r="I6" s="3">
        <f t="shared" si="0"/>
        <v>9.875</v>
      </c>
      <c r="J6" s="4">
        <f t="shared" si="1"/>
        <v>8.9749999999999996</v>
      </c>
      <c r="K6" s="4" t="s">
        <v>69</v>
      </c>
      <c r="L6" s="4">
        <f t="shared" si="2"/>
        <v>8.9749999999999996</v>
      </c>
      <c r="M6" t="s">
        <v>86</v>
      </c>
    </row>
    <row r="7" spans="1:13" x14ac:dyDescent="0.3">
      <c r="A7" s="1" t="s">
        <v>15</v>
      </c>
      <c r="B7" s="1" t="s">
        <v>16</v>
      </c>
      <c r="C7" s="1" t="s">
        <v>17</v>
      </c>
      <c r="D7" s="1" t="s">
        <v>94</v>
      </c>
      <c r="E7" s="2">
        <v>10</v>
      </c>
      <c r="F7" s="2">
        <v>5.5</v>
      </c>
      <c r="G7" s="13">
        <v>0</v>
      </c>
      <c r="H7" s="13">
        <v>0</v>
      </c>
      <c r="I7" s="3">
        <f t="shared" si="0"/>
        <v>5</v>
      </c>
      <c r="J7" s="4">
        <f t="shared" si="1"/>
        <v>3.65</v>
      </c>
      <c r="K7" s="4">
        <v>7</v>
      </c>
      <c r="L7" s="4">
        <f>J7*0.4+K7*0.6</f>
        <v>5.66</v>
      </c>
      <c r="M7" t="s">
        <v>87</v>
      </c>
    </row>
    <row r="8" spans="1:13" x14ac:dyDescent="0.3">
      <c r="A8" s="1" t="s">
        <v>18</v>
      </c>
      <c r="B8" s="1" t="s">
        <v>19</v>
      </c>
      <c r="C8" s="1" t="s">
        <v>20</v>
      </c>
      <c r="D8" s="1" t="s">
        <v>95</v>
      </c>
      <c r="E8" s="2">
        <v>10</v>
      </c>
      <c r="F8" s="2">
        <v>6.25</v>
      </c>
      <c r="G8">
        <v>9.5</v>
      </c>
      <c r="H8">
        <v>10</v>
      </c>
      <c r="I8" s="3">
        <f t="shared" si="0"/>
        <v>9.75</v>
      </c>
      <c r="J8" s="4">
        <f t="shared" si="1"/>
        <v>8.7750000000000004</v>
      </c>
      <c r="K8" s="4" t="s">
        <v>69</v>
      </c>
      <c r="L8" s="4">
        <f t="shared" si="2"/>
        <v>8.7750000000000004</v>
      </c>
      <c r="M8" t="s">
        <v>88</v>
      </c>
    </row>
    <row r="9" spans="1:13" x14ac:dyDescent="0.3">
      <c r="A9" s="1" t="s">
        <v>12</v>
      </c>
      <c r="B9" s="1" t="s">
        <v>13</v>
      </c>
      <c r="C9" s="1" t="s">
        <v>14</v>
      </c>
      <c r="D9" s="1" t="s">
        <v>96</v>
      </c>
      <c r="E9" s="2">
        <v>10</v>
      </c>
      <c r="F9" s="2">
        <v>4.5</v>
      </c>
      <c r="G9">
        <v>4</v>
      </c>
      <c r="H9">
        <v>10</v>
      </c>
      <c r="I9" s="3">
        <f t="shared" si="0"/>
        <v>7</v>
      </c>
      <c r="J9" s="4">
        <f t="shared" si="1"/>
        <v>7.15</v>
      </c>
      <c r="K9" s="4" t="s">
        <v>69</v>
      </c>
      <c r="L9" s="4">
        <f t="shared" si="2"/>
        <v>7.15</v>
      </c>
      <c r="M9" t="s">
        <v>87</v>
      </c>
    </row>
    <row r="10" spans="1:13" x14ac:dyDescent="0.3">
      <c r="A10" s="1" t="s">
        <v>33</v>
      </c>
      <c r="B10" s="1" t="s">
        <v>34</v>
      </c>
      <c r="C10" s="1" t="s">
        <v>35</v>
      </c>
      <c r="D10" s="1" t="s">
        <v>97</v>
      </c>
      <c r="E10" s="2">
        <v>8.5</v>
      </c>
      <c r="F10" s="2">
        <v>4.5</v>
      </c>
      <c r="G10">
        <v>4</v>
      </c>
      <c r="H10">
        <v>10</v>
      </c>
      <c r="I10" s="3">
        <f t="shared" si="0"/>
        <v>6.25</v>
      </c>
      <c r="J10" s="4">
        <f t="shared" si="1"/>
        <v>6.85</v>
      </c>
      <c r="K10" s="4" t="s">
        <v>69</v>
      </c>
      <c r="L10" s="4">
        <f t="shared" si="2"/>
        <v>6.85</v>
      </c>
      <c r="M10" t="s">
        <v>87</v>
      </c>
    </row>
    <row r="11" spans="1:13" x14ac:dyDescent="0.3">
      <c r="A11" s="1" t="s">
        <v>51</v>
      </c>
      <c r="B11" s="1" t="s">
        <v>52</v>
      </c>
      <c r="C11" s="1" t="s">
        <v>53</v>
      </c>
      <c r="D11" s="1" t="s">
        <v>98</v>
      </c>
      <c r="E11" s="2">
        <v>6.5</v>
      </c>
      <c r="F11" s="2">
        <v>7</v>
      </c>
      <c r="G11">
        <v>9</v>
      </c>
      <c r="H11">
        <v>10</v>
      </c>
      <c r="I11" s="3">
        <f t="shared" si="0"/>
        <v>7.75</v>
      </c>
      <c r="J11" s="4">
        <f t="shared" si="1"/>
        <v>8.1999999999999993</v>
      </c>
      <c r="K11" s="4" t="s">
        <v>69</v>
      </c>
      <c r="L11" s="4">
        <f t="shared" si="2"/>
        <v>8.1999999999999993</v>
      </c>
      <c r="M11" t="s">
        <v>88</v>
      </c>
    </row>
    <row r="12" spans="1:13" x14ac:dyDescent="0.3">
      <c r="A12" s="1" t="s">
        <v>51</v>
      </c>
      <c r="B12" s="1" t="s">
        <v>76</v>
      </c>
      <c r="C12" s="1" t="s">
        <v>77</v>
      </c>
      <c r="D12" s="1" t="s">
        <v>99</v>
      </c>
      <c r="E12" s="1" t="s">
        <v>69</v>
      </c>
      <c r="F12" s="1" t="s">
        <v>69</v>
      </c>
      <c r="G12" s="1" t="s">
        <v>69</v>
      </c>
      <c r="H12" s="1" t="s">
        <v>69</v>
      </c>
      <c r="I12" s="3" t="e">
        <f t="shared" si="0"/>
        <v>#DIV/0!</v>
      </c>
      <c r="J12" s="4" t="e">
        <f t="shared" si="1"/>
        <v>#DIV/0!</v>
      </c>
      <c r="K12" s="4" t="s">
        <v>69</v>
      </c>
      <c r="L12" s="4" t="e">
        <f t="shared" si="2"/>
        <v>#DIV/0!</v>
      </c>
      <c r="M12" s="1" t="s">
        <v>84</v>
      </c>
    </row>
    <row r="13" spans="1:13" x14ac:dyDescent="0.3">
      <c r="A13" s="1" t="s">
        <v>54</v>
      </c>
      <c r="B13" s="1" t="s">
        <v>55</v>
      </c>
      <c r="C13" s="1" t="s">
        <v>56</v>
      </c>
      <c r="D13" s="1" t="s">
        <v>100</v>
      </c>
      <c r="E13" s="2">
        <v>9</v>
      </c>
      <c r="F13" s="2">
        <v>4.75</v>
      </c>
      <c r="G13">
        <v>7</v>
      </c>
      <c r="H13">
        <v>10</v>
      </c>
      <c r="I13" s="3">
        <f t="shared" si="0"/>
        <v>8</v>
      </c>
      <c r="J13" s="4">
        <f t="shared" si="1"/>
        <v>7.625</v>
      </c>
      <c r="K13" s="4" t="s">
        <v>69</v>
      </c>
      <c r="L13" s="4">
        <f t="shared" si="2"/>
        <v>7.625</v>
      </c>
      <c r="M13" t="s">
        <v>88</v>
      </c>
    </row>
    <row r="14" spans="1:13" x14ac:dyDescent="0.3">
      <c r="A14" s="1" t="s">
        <v>60</v>
      </c>
      <c r="B14" s="1" t="s">
        <v>61</v>
      </c>
      <c r="C14" s="1" t="s">
        <v>62</v>
      </c>
      <c r="D14" s="1" t="s">
        <v>101</v>
      </c>
      <c r="E14" s="2">
        <v>9.5</v>
      </c>
      <c r="F14" s="2">
        <v>8.75</v>
      </c>
      <c r="G14">
        <v>9</v>
      </c>
      <c r="H14">
        <v>10</v>
      </c>
      <c r="I14" s="3">
        <f t="shared" si="0"/>
        <v>9.25</v>
      </c>
      <c r="J14" s="4">
        <f t="shared" si="1"/>
        <v>9.3249999999999993</v>
      </c>
      <c r="K14" s="4" t="s">
        <v>69</v>
      </c>
      <c r="L14" s="4">
        <f t="shared" si="2"/>
        <v>9.3249999999999993</v>
      </c>
      <c r="M14" t="s">
        <v>86</v>
      </c>
    </row>
    <row r="15" spans="1:13" x14ac:dyDescent="0.3">
      <c r="A15" s="1" t="s">
        <v>27</v>
      </c>
      <c r="B15" s="1" t="s">
        <v>28</v>
      </c>
      <c r="C15" s="1" t="s">
        <v>29</v>
      </c>
      <c r="D15" s="1" t="s">
        <v>102</v>
      </c>
      <c r="E15" s="2">
        <v>10</v>
      </c>
      <c r="F15" s="2">
        <v>4.5</v>
      </c>
      <c r="G15">
        <v>5.5</v>
      </c>
      <c r="H15">
        <v>10</v>
      </c>
      <c r="I15" s="3">
        <f t="shared" si="0"/>
        <v>7.75</v>
      </c>
      <c r="J15" s="4">
        <f t="shared" si="1"/>
        <v>7.45</v>
      </c>
      <c r="K15" s="4" t="s">
        <v>69</v>
      </c>
      <c r="L15" s="4">
        <f t="shared" si="2"/>
        <v>7.45</v>
      </c>
      <c r="M15" t="s">
        <v>88</v>
      </c>
    </row>
    <row r="16" spans="1:13" x14ac:dyDescent="0.3">
      <c r="A16" s="1" t="s">
        <v>57</v>
      </c>
      <c r="B16" s="1" t="s">
        <v>58</v>
      </c>
      <c r="C16" s="1" t="s">
        <v>59</v>
      </c>
      <c r="D16" s="1" t="s">
        <v>103</v>
      </c>
      <c r="E16" s="2">
        <v>8.5</v>
      </c>
      <c r="F16" s="2">
        <v>9</v>
      </c>
      <c r="G16">
        <v>9</v>
      </c>
      <c r="H16">
        <v>10</v>
      </c>
      <c r="I16" s="3">
        <f t="shared" si="0"/>
        <v>8.75</v>
      </c>
      <c r="J16" s="4">
        <f t="shared" si="1"/>
        <v>9.1999999999999993</v>
      </c>
      <c r="K16" s="4" t="s">
        <v>69</v>
      </c>
      <c r="L16" s="4">
        <f t="shared" si="2"/>
        <v>9.1999999999999993</v>
      </c>
      <c r="M16" t="s">
        <v>86</v>
      </c>
    </row>
    <row r="17" spans="1:13" x14ac:dyDescent="0.3">
      <c r="A17" s="1" t="s">
        <v>39</v>
      </c>
      <c r="B17" s="1" t="s">
        <v>40</v>
      </c>
      <c r="C17" s="1" t="s">
        <v>41</v>
      </c>
      <c r="D17" s="1"/>
      <c r="E17" s="2">
        <v>10</v>
      </c>
      <c r="F17" s="2">
        <v>4.75</v>
      </c>
      <c r="G17" s="1" t="s">
        <v>69</v>
      </c>
      <c r="H17" s="1" t="s">
        <v>69</v>
      </c>
      <c r="I17" s="3">
        <f t="shared" si="0"/>
        <v>10</v>
      </c>
      <c r="J17" s="4" t="e">
        <f t="shared" si="1"/>
        <v>#VALUE!</v>
      </c>
      <c r="K17" s="4" t="s">
        <v>69</v>
      </c>
      <c r="L17" s="4" t="e">
        <f t="shared" si="2"/>
        <v>#VALUE!</v>
      </c>
      <c r="M17" t="s">
        <v>85</v>
      </c>
    </row>
    <row r="18" spans="1:13" x14ac:dyDescent="0.3">
      <c r="A18" s="1" t="s">
        <v>42</v>
      </c>
      <c r="B18" s="1" t="s">
        <v>43</v>
      </c>
      <c r="C18" s="1" t="s">
        <v>44</v>
      </c>
      <c r="D18" s="1" t="s">
        <v>104</v>
      </c>
      <c r="E18" s="2">
        <v>8</v>
      </c>
      <c r="F18" s="2">
        <v>4.25</v>
      </c>
      <c r="G18">
        <v>8.75</v>
      </c>
      <c r="H18">
        <v>10</v>
      </c>
      <c r="I18" s="3">
        <f t="shared" si="0"/>
        <v>8.375</v>
      </c>
      <c r="J18" s="4">
        <f t="shared" si="1"/>
        <v>7.625</v>
      </c>
      <c r="K18" s="4" t="s">
        <v>69</v>
      </c>
      <c r="L18" s="4">
        <f t="shared" si="2"/>
        <v>7.625</v>
      </c>
      <c r="M18" t="s">
        <v>88</v>
      </c>
    </row>
    <row r="19" spans="1:13" x14ac:dyDescent="0.3">
      <c r="A19" s="1" t="s">
        <v>66</v>
      </c>
      <c r="B19" s="1" t="s">
        <v>67</v>
      </c>
      <c r="C19" s="1" t="s">
        <v>68</v>
      </c>
      <c r="D19" s="1" t="s">
        <v>105</v>
      </c>
      <c r="E19" s="1" t="s">
        <v>69</v>
      </c>
      <c r="F19" s="1" t="s">
        <v>69</v>
      </c>
      <c r="G19" s="1" t="s">
        <v>69</v>
      </c>
      <c r="H19" s="1" t="s">
        <v>69</v>
      </c>
      <c r="I19" s="3" t="e">
        <f t="shared" si="0"/>
        <v>#DIV/0!</v>
      </c>
      <c r="J19" s="4" t="e">
        <f t="shared" si="1"/>
        <v>#DIV/0!</v>
      </c>
      <c r="K19" s="4" t="s">
        <v>69</v>
      </c>
      <c r="L19" s="4" t="e">
        <f t="shared" si="2"/>
        <v>#DIV/0!</v>
      </c>
      <c r="M19" s="1" t="s">
        <v>84</v>
      </c>
    </row>
    <row r="20" spans="1:13" x14ac:dyDescent="0.3">
      <c r="A20" s="1" t="s">
        <v>21</v>
      </c>
      <c r="B20" s="1" t="s">
        <v>22</v>
      </c>
      <c r="C20" s="1" t="s">
        <v>23</v>
      </c>
      <c r="D20" s="1" t="s">
        <v>106</v>
      </c>
      <c r="E20" s="2">
        <v>10</v>
      </c>
      <c r="F20" s="2">
        <v>7.5</v>
      </c>
      <c r="G20">
        <v>9.5</v>
      </c>
      <c r="H20">
        <v>10</v>
      </c>
      <c r="I20" s="3">
        <f t="shared" si="0"/>
        <v>9.75</v>
      </c>
      <c r="J20" s="4">
        <f t="shared" si="1"/>
        <v>9.15</v>
      </c>
      <c r="K20" s="4" t="s">
        <v>69</v>
      </c>
      <c r="L20" s="4">
        <f t="shared" si="2"/>
        <v>9.15</v>
      </c>
      <c r="M20" t="s">
        <v>86</v>
      </c>
    </row>
    <row r="21" spans="1:13" x14ac:dyDescent="0.3">
      <c r="A21" s="1" t="s">
        <v>9</v>
      </c>
      <c r="B21" s="1" t="s">
        <v>10</v>
      </c>
      <c r="C21" s="1" t="s">
        <v>11</v>
      </c>
      <c r="D21" s="1" t="s">
        <v>107</v>
      </c>
      <c r="E21" s="2">
        <v>10</v>
      </c>
      <c r="F21" s="2">
        <v>6.25</v>
      </c>
      <c r="G21">
        <v>9.5</v>
      </c>
      <c r="H21">
        <v>10</v>
      </c>
      <c r="I21" s="3">
        <f t="shared" si="0"/>
        <v>9.75</v>
      </c>
      <c r="J21" s="4">
        <f t="shared" si="1"/>
        <v>8.7750000000000004</v>
      </c>
      <c r="K21" s="4" t="s">
        <v>69</v>
      </c>
      <c r="L21" s="4">
        <f t="shared" si="2"/>
        <v>8.7750000000000004</v>
      </c>
      <c r="M21" t="s">
        <v>88</v>
      </c>
    </row>
    <row r="22" spans="1:13" x14ac:dyDescent="0.3">
      <c r="A22" s="1" t="s">
        <v>6</v>
      </c>
      <c r="B22" s="1" t="s">
        <v>7</v>
      </c>
      <c r="C22" s="1" t="s">
        <v>8</v>
      </c>
      <c r="D22" s="1" t="s">
        <v>108</v>
      </c>
      <c r="E22" s="2">
        <v>10</v>
      </c>
      <c r="F22" s="2">
        <v>6.75</v>
      </c>
      <c r="G22">
        <v>9.75</v>
      </c>
      <c r="H22">
        <v>10</v>
      </c>
      <c r="I22" s="3">
        <f t="shared" si="0"/>
        <v>9.875</v>
      </c>
      <c r="J22" s="4">
        <f t="shared" si="1"/>
        <v>8.9749999999999996</v>
      </c>
      <c r="K22" s="4" t="s">
        <v>69</v>
      </c>
      <c r="L22" s="4">
        <f t="shared" si="2"/>
        <v>8.9749999999999996</v>
      </c>
      <c r="M22" t="s">
        <v>86</v>
      </c>
    </row>
    <row r="23" spans="1:13" x14ac:dyDescent="0.3">
      <c r="A23" s="1" t="s">
        <v>70</v>
      </c>
      <c r="B23" s="1" t="s">
        <v>71</v>
      </c>
      <c r="C23" s="1" t="s">
        <v>72</v>
      </c>
      <c r="D23" s="1" t="s">
        <v>109</v>
      </c>
      <c r="E23" s="2">
        <v>10</v>
      </c>
      <c r="F23" s="2">
        <v>6</v>
      </c>
      <c r="G23">
        <v>9</v>
      </c>
      <c r="H23">
        <v>10</v>
      </c>
      <c r="I23" s="3">
        <f t="shared" si="0"/>
        <v>9.5</v>
      </c>
      <c r="J23" s="4">
        <f t="shared" si="1"/>
        <v>8.6</v>
      </c>
      <c r="K23" s="4" t="s">
        <v>69</v>
      </c>
      <c r="L23" s="4">
        <f t="shared" si="2"/>
        <v>8.6</v>
      </c>
      <c r="M23" t="s">
        <v>88</v>
      </c>
    </row>
    <row r="24" spans="1:13" x14ac:dyDescent="0.3">
      <c r="A24" s="1" t="s">
        <v>73</v>
      </c>
      <c r="B24" s="1" t="s">
        <v>74</v>
      </c>
      <c r="C24" s="1" t="s">
        <v>75</v>
      </c>
      <c r="D24" s="1" t="s">
        <v>110</v>
      </c>
      <c r="E24" s="2">
        <v>6.5</v>
      </c>
      <c r="F24" s="2">
        <v>7</v>
      </c>
      <c r="G24">
        <v>9</v>
      </c>
      <c r="H24">
        <v>10</v>
      </c>
      <c r="I24" s="3">
        <f t="shared" si="0"/>
        <v>7.75</v>
      </c>
      <c r="J24" s="4">
        <f t="shared" si="1"/>
        <v>8.1999999999999993</v>
      </c>
      <c r="K24" s="4" t="s">
        <v>69</v>
      </c>
      <c r="L24" s="4">
        <f t="shared" si="2"/>
        <v>8.1999999999999993</v>
      </c>
      <c r="M24" t="s">
        <v>88</v>
      </c>
    </row>
    <row r="25" spans="1:13" x14ac:dyDescent="0.3">
      <c r="A25" s="1" t="s">
        <v>48</v>
      </c>
      <c r="B25" s="1" t="s">
        <v>49</v>
      </c>
      <c r="C25" s="1" t="s">
        <v>50</v>
      </c>
      <c r="D25" s="1" t="s">
        <v>111</v>
      </c>
      <c r="E25" s="2">
        <v>8.5</v>
      </c>
      <c r="F25" s="2">
        <v>6.5</v>
      </c>
      <c r="G25">
        <v>9.5</v>
      </c>
      <c r="H25">
        <v>10</v>
      </c>
      <c r="I25" s="3">
        <f t="shared" si="0"/>
        <v>9</v>
      </c>
      <c r="J25" s="4">
        <f t="shared" si="1"/>
        <v>8.5500000000000007</v>
      </c>
      <c r="K25" s="4" t="s">
        <v>69</v>
      </c>
      <c r="L25" s="4">
        <f t="shared" si="2"/>
        <v>8.5500000000000007</v>
      </c>
      <c r="M25" t="s">
        <v>88</v>
      </c>
    </row>
    <row r="26" spans="1:13" x14ac:dyDescent="0.3">
      <c r="A26" s="1" t="s">
        <v>36</v>
      </c>
      <c r="B26" s="1" t="s">
        <v>37</v>
      </c>
      <c r="C26" s="1" t="s">
        <v>38</v>
      </c>
      <c r="D26" s="1" t="s">
        <v>112</v>
      </c>
      <c r="E26" s="2">
        <v>9</v>
      </c>
      <c r="F26" s="2">
        <v>4.75</v>
      </c>
      <c r="G26">
        <v>7</v>
      </c>
      <c r="H26">
        <v>10</v>
      </c>
      <c r="I26" s="3">
        <f t="shared" si="0"/>
        <v>8</v>
      </c>
      <c r="J26" s="4">
        <f t="shared" si="1"/>
        <v>7.625</v>
      </c>
      <c r="K26" s="4" t="s">
        <v>69</v>
      </c>
      <c r="L26" s="4">
        <f t="shared" si="2"/>
        <v>7.625</v>
      </c>
      <c r="M26" t="s">
        <v>88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H26">
    <sortCondition ref="A2:A26"/>
    <sortCondition ref="B2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BF7C-4E0E-403E-ADE1-079C966359C8}">
  <dimension ref="A1:J24"/>
  <sheetViews>
    <sheetView tabSelected="1" workbookViewId="0">
      <selection activeCell="I6" sqref="I6"/>
    </sheetView>
  </sheetViews>
  <sheetFormatPr defaultRowHeight="14.4" x14ac:dyDescent="0.3"/>
  <cols>
    <col min="1" max="1" width="7" bestFit="1" customWidth="1"/>
    <col min="2" max="2" width="14.5546875" bestFit="1" customWidth="1"/>
    <col min="3" max="3" width="13.77734375" bestFit="1" customWidth="1"/>
    <col min="4" max="4" width="14.5546875" bestFit="1" customWidth="1"/>
    <col min="5" max="5" width="13.77734375" bestFit="1" customWidth="1"/>
    <col min="6" max="6" width="24" bestFit="1" customWidth="1"/>
    <col min="7" max="7" width="10.109375" bestFit="1" customWidth="1"/>
    <col min="8" max="9" width="10.109375" customWidth="1"/>
    <col min="10" max="10" width="8.77734375" bestFit="1" customWidth="1"/>
  </cols>
  <sheetData>
    <row r="1" spans="1:10" x14ac:dyDescent="0.3">
      <c r="A1" s="11" t="s">
        <v>89</v>
      </c>
      <c r="B1" s="11" t="s">
        <v>114</v>
      </c>
      <c r="C1" s="11" t="s">
        <v>115</v>
      </c>
      <c r="D1" s="11" t="s">
        <v>116</v>
      </c>
      <c r="E1" s="11" t="s">
        <v>117</v>
      </c>
      <c r="F1" s="11" t="s">
        <v>82</v>
      </c>
      <c r="G1" s="11" t="s">
        <v>83</v>
      </c>
      <c r="H1" s="11" t="s">
        <v>118</v>
      </c>
      <c r="I1" s="11" t="s">
        <v>119</v>
      </c>
      <c r="J1" s="11" t="s">
        <v>113</v>
      </c>
    </row>
    <row r="2" spans="1:10" x14ac:dyDescent="0.3">
      <c r="A2" s="5" t="s">
        <v>90</v>
      </c>
      <c r="B2" s="6">
        <v>10</v>
      </c>
      <c r="C2" s="6">
        <v>4.5</v>
      </c>
      <c r="D2" s="7">
        <v>5.5</v>
      </c>
      <c r="E2" s="7">
        <v>10</v>
      </c>
      <c r="F2" s="8">
        <f t="shared" ref="F2:F24" si="0">AVERAGE(B2,D2)</f>
        <v>7.75</v>
      </c>
      <c r="G2" s="9">
        <f t="shared" ref="G2:G24" si="1">(4*F2+3*C2+3*E2)/10</f>
        <v>7.45</v>
      </c>
      <c r="H2" s="9" t="s">
        <v>69</v>
      </c>
      <c r="I2" s="9" t="e">
        <f>Tabela4[[#This Row],[Média final]]*0.4+Tabela4[[#This Row],[Recuperação]]*0.6</f>
        <v>#VALUE!</v>
      </c>
      <c r="J2" s="7" t="s">
        <v>88</v>
      </c>
    </row>
    <row r="3" spans="1:10" x14ac:dyDescent="0.3">
      <c r="A3" s="5" t="s">
        <v>91</v>
      </c>
      <c r="B3" s="6">
        <v>10</v>
      </c>
      <c r="C3" s="6">
        <v>9</v>
      </c>
      <c r="D3" s="7">
        <v>9</v>
      </c>
      <c r="E3" s="7">
        <v>10</v>
      </c>
      <c r="F3" s="8">
        <f t="shared" si="0"/>
        <v>9.5</v>
      </c>
      <c r="G3" s="9">
        <f t="shared" si="1"/>
        <v>9.5</v>
      </c>
      <c r="H3" s="9" t="s">
        <v>69</v>
      </c>
      <c r="I3" s="9" t="e">
        <f>Tabela4[[#This Row],[Média final]]*0.4+Tabela4[[#This Row],[Recuperação]]*0.6</f>
        <v>#VALUE!</v>
      </c>
      <c r="J3" s="7" t="s">
        <v>86</v>
      </c>
    </row>
    <row r="4" spans="1:10" x14ac:dyDescent="0.3">
      <c r="A4" s="5" t="s">
        <v>92</v>
      </c>
      <c r="B4" s="6">
        <v>10</v>
      </c>
      <c r="C4" s="6">
        <v>6.5</v>
      </c>
      <c r="D4" s="7">
        <v>9.5</v>
      </c>
      <c r="E4" s="7">
        <v>10</v>
      </c>
      <c r="F4" s="8">
        <f t="shared" si="0"/>
        <v>9.75</v>
      </c>
      <c r="G4" s="9">
        <f t="shared" si="1"/>
        <v>8.85</v>
      </c>
      <c r="H4" s="9" t="s">
        <v>69</v>
      </c>
      <c r="I4" s="9" t="e">
        <f>Tabela4[[#This Row],[Média final]]*0.4+Tabela4[[#This Row],[Recuperação]]*0.6</f>
        <v>#VALUE!</v>
      </c>
      <c r="J4" s="7" t="s">
        <v>88</v>
      </c>
    </row>
    <row r="5" spans="1:10" x14ac:dyDescent="0.3">
      <c r="A5" s="5" t="s">
        <v>93</v>
      </c>
      <c r="B5" s="6">
        <v>10</v>
      </c>
      <c r="C5" s="6">
        <v>6.75</v>
      </c>
      <c r="D5" s="7">
        <v>9.75</v>
      </c>
      <c r="E5" s="7">
        <v>10</v>
      </c>
      <c r="F5" s="8">
        <f t="shared" si="0"/>
        <v>9.875</v>
      </c>
      <c r="G5" s="9">
        <f t="shared" si="1"/>
        <v>8.9749999999999996</v>
      </c>
      <c r="H5" s="9" t="s">
        <v>69</v>
      </c>
      <c r="I5" s="9" t="e">
        <f>Tabela4[[#This Row],[Média final]]*0.4+Tabela4[[#This Row],[Recuperação]]*0.6</f>
        <v>#VALUE!</v>
      </c>
      <c r="J5" s="12" t="s">
        <v>86</v>
      </c>
    </row>
    <row r="6" spans="1:10" x14ac:dyDescent="0.3">
      <c r="A6" s="5" t="s">
        <v>94</v>
      </c>
      <c r="B6" s="6">
        <v>10</v>
      </c>
      <c r="C6" s="6">
        <v>5.5</v>
      </c>
      <c r="D6" s="10">
        <v>0</v>
      </c>
      <c r="E6" s="10">
        <v>0</v>
      </c>
      <c r="F6" s="8">
        <f t="shared" si="0"/>
        <v>5</v>
      </c>
      <c r="G6" s="9">
        <f t="shared" si="1"/>
        <v>3.65</v>
      </c>
      <c r="H6" s="9">
        <v>7.5</v>
      </c>
      <c r="I6" s="9">
        <f>Tabela4[[#This Row],[Média final]]*0.4+Tabela4[[#This Row],[Recuperação]]*0.6</f>
        <v>5.96</v>
      </c>
      <c r="J6" s="7" t="s">
        <v>87</v>
      </c>
    </row>
    <row r="7" spans="1:10" x14ac:dyDescent="0.3">
      <c r="A7" s="5" t="s">
        <v>95</v>
      </c>
      <c r="B7" s="6">
        <v>10</v>
      </c>
      <c r="C7" s="6">
        <v>6.25</v>
      </c>
      <c r="D7" s="7">
        <v>9.5</v>
      </c>
      <c r="E7" s="7">
        <v>10</v>
      </c>
      <c r="F7" s="8">
        <f t="shared" si="0"/>
        <v>9.75</v>
      </c>
      <c r="G7" s="9">
        <f t="shared" si="1"/>
        <v>8.7750000000000004</v>
      </c>
      <c r="H7" s="9" t="s">
        <v>69</v>
      </c>
      <c r="I7" s="9" t="e">
        <f>Tabela4[[#This Row],[Média final]]*0.4+Tabela4[[#This Row],[Recuperação]]*0.6</f>
        <v>#VALUE!</v>
      </c>
      <c r="J7" s="7" t="s">
        <v>88</v>
      </c>
    </row>
    <row r="8" spans="1:10" x14ac:dyDescent="0.3">
      <c r="A8" s="5" t="s">
        <v>96</v>
      </c>
      <c r="B8" s="6">
        <v>10</v>
      </c>
      <c r="C8" s="6">
        <v>4.5</v>
      </c>
      <c r="D8" s="7">
        <v>4</v>
      </c>
      <c r="E8" s="7">
        <v>10</v>
      </c>
      <c r="F8" s="8">
        <f t="shared" si="0"/>
        <v>7</v>
      </c>
      <c r="G8" s="9">
        <f t="shared" si="1"/>
        <v>7.15</v>
      </c>
      <c r="H8" s="9" t="s">
        <v>69</v>
      </c>
      <c r="I8" s="9" t="e">
        <f>Tabela4[[#This Row],[Média final]]*0.4+Tabela4[[#This Row],[Recuperação]]*0.6</f>
        <v>#VALUE!</v>
      </c>
      <c r="J8" s="7" t="s">
        <v>87</v>
      </c>
    </row>
    <row r="9" spans="1:10" x14ac:dyDescent="0.3">
      <c r="A9" s="5" t="s">
        <v>97</v>
      </c>
      <c r="B9" s="6">
        <v>8.5</v>
      </c>
      <c r="C9" s="6">
        <v>4.5</v>
      </c>
      <c r="D9" s="7">
        <v>4</v>
      </c>
      <c r="E9" s="7">
        <v>10</v>
      </c>
      <c r="F9" s="8">
        <f t="shared" si="0"/>
        <v>6.25</v>
      </c>
      <c r="G9" s="9">
        <f t="shared" si="1"/>
        <v>6.85</v>
      </c>
      <c r="H9" s="9" t="s">
        <v>69</v>
      </c>
      <c r="I9" s="9" t="e">
        <f>Tabela4[[#This Row],[Média final]]*0.4+Tabela4[[#This Row],[Recuperação]]*0.6</f>
        <v>#VALUE!</v>
      </c>
      <c r="J9" s="7" t="s">
        <v>87</v>
      </c>
    </row>
    <row r="10" spans="1:10" x14ac:dyDescent="0.3">
      <c r="A10" s="5" t="s">
        <v>98</v>
      </c>
      <c r="B10" s="6">
        <v>6.5</v>
      </c>
      <c r="C10" s="6">
        <v>7</v>
      </c>
      <c r="D10" s="7">
        <v>9</v>
      </c>
      <c r="E10" s="7">
        <v>10</v>
      </c>
      <c r="F10" s="8">
        <f t="shared" si="0"/>
        <v>7.75</v>
      </c>
      <c r="G10" s="9">
        <f t="shared" si="1"/>
        <v>8.1999999999999993</v>
      </c>
      <c r="H10" s="9" t="s">
        <v>69</v>
      </c>
      <c r="I10" s="9" t="e">
        <f>Tabela4[[#This Row],[Média final]]*0.4+Tabela4[[#This Row],[Recuperação]]*0.6</f>
        <v>#VALUE!</v>
      </c>
      <c r="J10" s="7" t="s">
        <v>88</v>
      </c>
    </row>
    <row r="11" spans="1:10" x14ac:dyDescent="0.3">
      <c r="A11" s="5" t="s">
        <v>99</v>
      </c>
      <c r="B11" s="5" t="s">
        <v>69</v>
      </c>
      <c r="C11" s="5" t="s">
        <v>69</v>
      </c>
      <c r="D11" s="5" t="s">
        <v>69</v>
      </c>
      <c r="E11" s="5" t="s">
        <v>69</v>
      </c>
      <c r="F11" s="8" t="s">
        <v>69</v>
      </c>
      <c r="G11" s="9" t="s">
        <v>69</v>
      </c>
      <c r="H11" s="9" t="s">
        <v>69</v>
      </c>
      <c r="I11" s="9" t="e">
        <f>Tabela4[[#This Row],[Média final]]*0.4+Tabela4[[#This Row],[Recuperação]]*0.6</f>
        <v>#VALUE!</v>
      </c>
      <c r="J11" s="5" t="s">
        <v>84</v>
      </c>
    </row>
    <row r="12" spans="1:10" x14ac:dyDescent="0.3">
      <c r="A12" s="5" t="s">
        <v>100</v>
      </c>
      <c r="B12" s="6">
        <v>9</v>
      </c>
      <c r="C12" s="6">
        <v>4.75</v>
      </c>
      <c r="D12" s="7">
        <v>7</v>
      </c>
      <c r="E12" s="7">
        <v>10</v>
      </c>
      <c r="F12" s="8">
        <f t="shared" si="0"/>
        <v>8</v>
      </c>
      <c r="G12" s="9">
        <f t="shared" si="1"/>
        <v>7.625</v>
      </c>
      <c r="H12" s="9" t="s">
        <v>69</v>
      </c>
      <c r="I12" s="9" t="e">
        <f>Tabela4[[#This Row],[Média final]]*0.4+Tabela4[[#This Row],[Recuperação]]*0.6</f>
        <v>#VALUE!</v>
      </c>
      <c r="J12" s="7" t="s">
        <v>88</v>
      </c>
    </row>
    <row r="13" spans="1:10" x14ac:dyDescent="0.3">
      <c r="A13" s="5" t="s">
        <v>101</v>
      </c>
      <c r="B13" s="6">
        <v>9.5</v>
      </c>
      <c r="C13" s="6">
        <v>8.75</v>
      </c>
      <c r="D13" s="7">
        <v>9</v>
      </c>
      <c r="E13" s="7">
        <v>10</v>
      </c>
      <c r="F13" s="8">
        <f t="shared" si="0"/>
        <v>9.25</v>
      </c>
      <c r="G13" s="9">
        <f t="shared" si="1"/>
        <v>9.3249999999999993</v>
      </c>
      <c r="H13" s="9" t="s">
        <v>69</v>
      </c>
      <c r="I13" s="9" t="e">
        <f>Tabela4[[#This Row],[Média final]]*0.4+Tabela4[[#This Row],[Recuperação]]*0.6</f>
        <v>#VALUE!</v>
      </c>
      <c r="J13" s="7" t="s">
        <v>86</v>
      </c>
    </row>
    <row r="14" spans="1:10" x14ac:dyDescent="0.3">
      <c r="A14" s="5" t="s">
        <v>102</v>
      </c>
      <c r="B14" s="6">
        <v>10</v>
      </c>
      <c r="C14" s="6">
        <v>4.5</v>
      </c>
      <c r="D14" s="7">
        <v>5.5</v>
      </c>
      <c r="E14" s="7">
        <v>10</v>
      </c>
      <c r="F14" s="8">
        <f t="shared" si="0"/>
        <v>7.75</v>
      </c>
      <c r="G14" s="9">
        <f t="shared" si="1"/>
        <v>7.45</v>
      </c>
      <c r="H14" s="9" t="s">
        <v>69</v>
      </c>
      <c r="I14" s="9" t="e">
        <f>Tabela4[[#This Row],[Média final]]*0.4+Tabela4[[#This Row],[Recuperação]]*0.6</f>
        <v>#VALUE!</v>
      </c>
      <c r="J14" s="7" t="s">
        <v>88</v>
      </c>
    </row>
    <row r="15" spans="1:10" x14ac:dyDescent="0.3">
      <c r="A15" s="5" t="s">
        <v>103</v>
      </c>
      <c r="B15" s="6">
        <v>8.5</v>
      </c>
      <c r="C15" s="6">
        <v>9</v>
      </c>
      <c r="D15" s="7">
        <v>9</v>
      </c>
      <c r="E15" s="7">
        <v>10</v>
      </c>
      <c r="F15" s="8">
        <f t="shared" si="0"/>
        <v>8.75</v>
      </c>
      <c r="G15" s="9">
        <f t="shared" si="1"/>
        <v>9.1999999999999993</v>
      </c>
      <c r="H15" s="9" t="s">
        <v>69</v>
      </c>
      <c r="I15" s="9" t="e">
        <f>Tabela4[[#This Row],[Média final]]*0.4+Tabela4[[#This Row],[Recuperação]]*0.6</f>
        <v>#VALUE!</v>
      </c>
      <c r="J15" s="7" t="s">
        <v>86</v>
      </c>
    </row>
    <row r="16" spans="1:10" x14ac:dyDescent="0.3">
      <c r="A16" s="5" t="s">
        <v>104</v>
      </c>
      <c r="B16" s="6">
        <v>8</v>
      </c>
      <c r="C16" s="6">
        <v>4.25</v>
      </c>
      <c r="D16" s="7">
        <v>8.75</v>
      </c>
      <c r="E16" s="7">
        <v>10</v>
      </c>
      <c r="F16" s="8">
        <f t="shared" si="0"/>
        <v>8.375</v>
      </c>
      <c r="G16" s="9">
        <f t="shared" si="1"/>
        <v>7.625</v>
      </c>
      <c r="H16" s="9" t="s">
        <v>69</v>
      </c>
      <c r="I16" s="9" t="e">
        <f>Tabela4[[#This Row],[Média final]]*0.4+Tabela4[[#This Row],[Recuperação]]*0.6</f>
        <v>#VALUE!</v>
      </c>
      <c r="J16" s="7" t="s">
        <v>88</v>
      </c>
    </row>
    <row r="17" spans="1:10" x14ac:dyDescent="0.3">
      <c r="A17" s="5" t="s">
        <v>105</v>
      </c>
      <c r="B17" s="5" t="s">
        <v>69</v>
      </c>
      <c r="C17" s="5" t="s">
        <v>69</v>
      </c>
      <c r="D17" s="5" t="s">
        <v>69</v>
      </c>
      <c r="E17" s="5" t="s">
        <v>69</v>
      </c>
      <c r="F17" s="8" t="s">
        <v>69</v>
      </c>
      <c r="G17" s="9" t="s">
        <v>69</v>
      </c>
      <c r="H17" s="9" t="s">
        <v>69</v>
      </c>
      <c r="I17" s="9" t="e">
        <f>Tabela4[[#This Row],[Média final]]*0.4+Tabela4[[#This Row],[Recuperação]]*0.6</f>
        <v>#VALUE!</v>
      </c>
      <c r="J17" s="5" t="s">
        <v>84</v>
      </c>
    </row>
    <row r="18" spans="1:10" x14ac:dyDescent="0.3">
      <c r="A18" s="5" t="s">
        <v>106</v>
      </c>
      <c r="B18" s="6">
        <v>10</v>
      </c>
      <c r="C18" s="6">
        <v>7.5</v>
      </c>
      <c r="D18" s="7">
        <v>9.5</v>
      </c>
      <c r="E18" s="7">
        <v>10</v>
      </c>
      <c r="F18" s="8">
        <f t="shared" si="0"/>
        <v>9.75</v>
      </c>
      <c r="G18" s="9">
        <f t="shared" si="1"/>
        <v>9.15</v>
      </c>
      <c r="H18" s="9" t="s">
        <v>69</v>
      </c>
      <c r="I18" s="9" t="e">
        <f>Tabela4[[#This Row],[Média final]]*0.4+Tabela4[[#This Row],[Recuperação]]*0.6</f>
        <v>#VALUE!</v>
      </c>
      <c r="J18" s="7" t="s">
        <v>86</v>
      </c>
    </row>
    <row r="19" spans="1:10" x14ac:dyDescent="0.3">
      <c r="A19" s="5" t="s">
        <v>107</v>
      </c>
      <c r="B19" s="6">
        <v>10</v>
      </c>
      <c r="C19" s="6">
        <v>6.25</v>
      </c>
      <c r="D19" s="7">
        <v>9.5</v>
      </c>
      <c r="E19" s="7">
        <v>10</v>
      </c>
      <c r="F19" s="8">
        <f t="shared" si="0"/>
        <v>9.75</v>
      </c>
      <c r="G19" s="9">
        <f t="shared" si="1"/>
        <v>8.7750000000000004</v>
      </c>
      <c r="H19" s="9" t="s">
        <v>69</v>
      </c>
      <c r="I19" s="9" t="e">
        <f>Tabela4[[#This Row],[Média final]]*0.4+Tabela4[[#This Row],[Recuperação]]*0.6</f>
        <v>#VALUE!</v>
      </c>
      <c r="J19" s="7" t="s">
        <v>88</v>
      </c>
    </row>
    <row r="20" spans="1:10" x14ac:dyDescent="0.3">
      <c r="A20" s="5" t="s">
        <v>108</v>
      </c>
      <c r="B20" s="6">
        <v>10</v>
      </c>
      <c r="C20" s="6">
        <v>6.75</v>
      </c>
      <c r="D20" s="7">
        <v>9.75</v>
      </c>
      <c r="E20" s="7">
        <v>10</v>
      </c>
      <c r="F20" s="8">
        <f t="shared" si="0"/>
        <v>9.875</v>
      </c>
      <c r="G20" s="9">
        <f t="shared" si="1"/>
        <v>8.9749999999999996</v>
      </c>
      <c r="H20" s="9" t="s">
        <v>69</v>
      </c>
      <c r="I20" s="9" t="e">
        <f>Tabela4[[#This Row],[Média final]]*0.4+Tabela4[[#This Row],[Recuperação]]*0.6</f>
        <v>#VALUE!</v>
      </c>
      <c r="J20" s="12" t="s">
        <v>86</v>
      </c>
    </row>
    <row r="21" spans="1:10" x14ac:dyDescent="0.3">
      <c r="A21" s="5" t="s">
        <v>109</v>
      </c>
      <c r="B21" s="6">
        <v>10</v>
      </c>
      <c r="C21" s="6">
        <v>6</v>
      </c>
      <c r="D21" s="7">
        <v>9</v>
      </c>
      <c r="E21" s="7">
        <v>10</v>
      </c>
      <c r="F21" s="8">
        <f t="shared" si="0"/>
        <v>9.5</v>
      </c>
      <c r="G21" s="9">
        <f t="shared" si="1"/>
        <v>8.6</v>
      </c>
      <c r="H21" s="9" t="s">
        <v>69</v>
      </c>
      <c r="I21" s="9" t="e">
        <f>Tabela4[[#This Row],[Média final]]*0.4+Tabela4[[#This Row],[Recuperação]]*0.6</f>
        <v>#VALUE!</v>
      </c>
      <c r="J21" s="7" t="s">
        <v>88</v>
      </c>
    </row>
    <row r="22" spans="1:10" x14ac:dyDescent="0.3">
      <c r="A22" s="5" t="s">
        <v>110</v>
      </c>
      <c r="B22" s="6">
        <v>6.5</v>
      </c>
      <c r="C22" s="6">
        <v>7</v>
      </c>
      <c r="D22" s="7">
        <v>9</v>
      </c>
      <c r="E22" s="7">
        <v>10</v>
      </c>
      <c r="F22" s="8">
        <f t="shared" si="0"/>
        <v>7.75</v>
      </c>
      <c r="G22" s="9">
        <f t="shared" si="1"/>
        <v>8.1999999999999993</v>
      </c>
      <c r="H22" s="9" t="s">
        <v>69</v>
      </c>
      <c r="I22" s="9" t="e">
        <f>Tabela4[[#This Row],[Média final]]*0.4+Tabela4[[#This Row],[Recuperação]]*0.6</f>
        <v>#VALUE!</v>
      </c>
      <c r="J22" s="7" t="s">
        <v>88</v>
      </c>
    </row>
    <row r="23" spans="1:10" x14ac:dyDescent="0.3">
      <c r="A23" s="5" t="s">
        <v>111</v>
      </c>
      <c r="B23" s="6">
        <v>8.5</v>
      </c>
      <c r="C23" s="6">
        <v>6.5</v>
      </c>
      <c r="D23" s="7">
        <v>9.5</v>
      </c>
      <c r="E23" s="7">
        <v>10</v>
      </c>
      <c r="F23" s="8">
        <f t="shared" si="0"/>
        <v>9</v>
      </c>
      <c r="G23" s="9">
        <f t="shared" si="1"/>
        <v>8.5500000000000007</v>
      </c>
      <c r="H23" s="9" t="s">
        <v>69</v>
      </c>
      <c r="I23" s="9" t="e">
        <f>Tabela4[[#This Row],[Média final]]*0.4+Tabela4[[#This Row],[Recuperação]]*0.6</f>
        <v>#VALUE!</v>
      </c>
      <c r="J23" s="7" t="s">
        <v>88</v>
      </c>
    </row>
    <row r="24" spans="1:10" x14ac:dyDescent="0.3">
      <c r="A24" s="5" t="s">
        <v>112</v>
      </c>
      <c r="B24" s="6">
        <v>9</v>
      </c>
      <c r="C24" s="6">
        <v>4.75</v>
      </c>
      <c r="D24" s="7">
        <v>7</v>
      </c>
      <c r="E24" s="7">
        <v>10</v>
      </c>
      <c r="F24" s="8">
        <f t="shared" si="0"/>
        <v>8</v>
      </c>
      <c r="G24" s="9">
        <f t="shared" si="1"/>
        <v>7.625</v>
      </c>
      <c r="H24" s="9" t="s">
        <v>69</v>
      </c>
      <c r="I24" s="9" t="e">
        <f>Tabela4[[#This Row],[Média final]]*0.4+Tabela4[[#This Row],[Recuperação]]*0.6</f>
        <v>#VALUE!</v>
      </c>
      <c r="J24" s="7" t="s">
        <v>88</v>
      </c>
    </row>
  </sheetData>
  <pageMargins left="0.511811024" right="0.511811024" top="0.78740157499999996" bottom="0.78740157499999996" header="0.31496062000000002" footer="0.31496062000000002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Planilha1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Citton Padilha dos Reis</cp:lastModifiedBy>
  <cp:lastPrinted>2022-05-14T10:30:13Z</cp:lastPrinted>
  <dcterms:created xsi:type="dcterms:W3CDTF">2022-04-25T12:36:14Z</dcterms:created>
  <dcterms:modified xsi:type="dcterms:W3CDTF">2022-05-17T15:24:22Z</dcterms:modified>
  <cp:category/>
</cp:coreProperties>
</file>