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entralmichigan-my.sharepoint.com/personal/wyse1r_cmich_edu/Documents/TechCT/TechCT - Public Repository/Public - GitHub - TechCT/Data Extraction/Self-Monitoring Agreement/"/>
    </mc:Choice>
  </mc:AlternateContent>
  <xr:revisionPtr revIDLastSave="811" documentId="8_{D49637AF-FFC2-4E69-BB89-24DCE76365F8}" xr6:coauthVersionLast="47" xr6:coauthVersionMax="47" xr10:uidLastSave="{A94DCE2E-9864-4425-A1F3-D69A4E8B5374}"/>
  <bookViews>
    <workbookView xWindow="18765" yWindow="2160" windowWidth="32925" windowHeight="13875" activeTab="2" xr2:uid="{AC73DC15-69F3-4BCE-835C-F6338ECF80C6}"/>
  </bookViews>
  <sheets>
    <sheet name="TechPT - 2024.10.18 - Data - IO" sheetId="1" r:id="rId1"/>
    <sheet name="Collection" sheetId="6" r:id="rId2"/>
    <sheet name="Table Prep" sheetId="7" r:id="rId3"/>
    <sheet name="CONFxCARE" sheetId="2" r:id="rId4"/>
    <sheet name="IOAxCONF monitor6" sheetId="3" r:id="rId5"/>
    <sheet name="CONFxCARE NO T2" sheetId="4" r:id="rId6"/>
    <sheet name="CONFxCARE NO T2 Kappa by care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244" i="7" l="1"/>
  <c r="CA247" i="7"/>
  <c r="CA243" i="7"/>
  <c r="P136" i="2"/>
  <c r="W222" i="3"/>
  <c r="W221" i="3"/>
  <c r="W220" i="3"/>
  <c r="W219" i="3"/>
  <c r="W168" i="3"/>
  <c r="W169" i="3"/>
  <c r="W170" i="3"/>
  <c r="W171" i="3"/>
  <c r="W172" i="3"/>
  <c r="W173" i="3"/>
  <c r="W204" i="3"/>
  <c r="W205" i="3"/>
  <c r="W206" i="3"/>
  <c r="W207" i="3"/>
  <c r="W208" i="3"/>
  <c r="W209" i="3"/>
  <c r="W210" i="3"/>
  <c r="W211" i="3"/>
  <c r="W212" i="3"/>
  <c r="W213" i="3"/>
  <c r="W214" i="3"/>
  <c r="W217" i="3"/>
  <c r="W218" i="3"/>
  <c r="W167" i="3"/>
  <c r="CA246" i="7" l="1"/>
  <c r="CA248" i="7" s="1"/>
  <c r="CA250" i="7" s="1"/>
  <c r="CA245" i="7"/>
  <c r="W223" i="3"/>
  <c r="W225" i="3" s="1"/>
  <c r="W224" i="3"/>
  <c r="W227" i="3" s="1"/>
  <c r="AI130" i="3"/>
  <c r="AX286" i="7"/>
  <c r="AY286" i="7"/>
  <c r="AZ286" i="7"/>
  <c r="BA286" i="7"/>
  <c r="BB286" i="7"/>
  <c r="BC286" i="7"/>
  <c r="BD286" i="7"/>
  <c r="BE286" i="7"/>
  <c r="BF286" i="7"/>
  <c r="BG286" i="7"/>
  <c r="AW286" i="7"/>
  <c r="CW59" i="7"/>
  <c r="CV59" i="7"/>
  <c r="CU59" i="7"/>
  <c r="CT59" i="7"/>
  <c r="CA249" i="7" l="1"/>
  <c r="CA251" i="7" s="1"/>
  <c r="W226" i="3"/>
  <c r="W228" i="3" s="1"/>
  <c r="W230" i="3" s="1"/>
  <c r="K169" i="3"/>
  <c r="BK153" i="7"/>
  <c r="BK152" i="7"/>
  <c r="BK151" i="7"/>
  <c r="BK150" i="7"/>
  <c r="BK149" i="7"/>
  <c r="BK148" i="7"/>
  <c r="BP158" i="7"/>
  <c r="BQ158" i="7"/>
  <c r="BR158" i="7"/>
  <c r="BS158" i="7"/>
  <c r="BT158" i="7"/>
  <c r="BO158" i="7"/>
  <c r="BW109" i="7"/>
  <c r="BV109" i="7"/>
  <c r="BU109" i="7"/>
  <c r="BT109" i="7"/>
  <c r="BS109" i="7"/>
  <c r="BR109" i="7"/>
  <c r="BS69" i="7"/>
  <c r="BT69" i="7"/>
  <c r="BU69" i="7"/>
  <c r="BV69" i="7"/>
  <c r="BW69" i="7"/>
  <c r="BR69" i="7"/>
  <c r="BS33" i="7"/>
  <c r="BT33" i="7"/>
  <c r="BU33" i="7"/>
  <c r="BV33" i="7"/>
  <c r="BW33" i="7"/>
  <c r="BR33" i="7"/>
  <c r="BR22" i="7"/>
  <c r="BS22" i="7"/>
  <c r="BT22" i="7"/>
  <c r="BU22" i="7"/>
  <c r="BV22" i="7"/>
  <c r="BW22" i="7"/>
  <c r="BQ22" i="7"/>
  <c r="BP22" i="7"/>
  <c r="AQ48" i="6"/>
  <c r="AQ49" i="6"/>
  <c r="AQ50" i="6"/>
  <c r="AQ47" i="6"/>
  <c r="AP50" i="6"/>
  <c r="AP49" i="6"/>
  <c r="AP48" i="6"/>
  <c r="AP47" i="6"/>
  <c r="AP52" i="6" s="1"/>
  <c r="X33" i="7"/>
  <c r="Y33" i="7"/>
  <c r="Z33" i="7"/>
  <c r="AA33" i="7"/>
  <c r="AB33" i="7"/>
  <c r="AC33" i="7"/>
  <c r="AD33" i="7"/>
  <c r="AE33" i="7"/>
  <c r="W33" i="7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N24" i="4"/>
  <c r="N25" i="4"/>
  <c r="N26" i="4"/>
  <c r="N27" i="4"/>
  <c r="N28" i="4"/>
  <c r="N29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30" i="4"/>
  <c r="N31" i="4"/>
  <c r="N32" i="4"/>
  <c r="N33" i="4"/>
  <c r="N34" i="4"/>
  <c r="N35" i="4"/>
  <c r="N36" i="4"/>
  <c r="N37" i="4"/>
  <c r="M64" i="4"/>
  <c r="M65" i="4"/>
  <c r="M66" i="4"/>
  <c r="M67" i="4"/>
  <c r="M68" i="4"/>
  <c r="M69" i="4"/>
  <c r="M70" i="4"/>
  <c r="M71" i="4"/>
  <c r="M72" i="4"/>
  <c r="M73" i="4"/>
  <c r="M74" i="4"/>
  <c r="M75" i="4"/>
  <c r="N18" i="4"/>
  <c r="N19" i="4"/>
  <c r="N20" i="4"/>
  <c r="N21" i="4"/>
  <c r="N22" i="4"/>
  <c r="N23" i="4"/>
  <c r="M38" i="4"/>
  <c r="Y83" i="5"/>
  <c r="P83" i="5"/>
  <c r="Y82" i="5"/>
  <c r="Y84" i="5" s="1"/>
  <c r="P82" i="5"/>
  <c r="P84" i="5" s="1"/>
  <c r="AJ13" i="5"/>
  <c r="AK11" i="5"/>
  <c r="AJ11" i="5"/>
  <c r="AJ10" i="5"/>
  <c r="AK10" i="5" s="1"/>
  <c r="T13" i="4"/>
  <c r="T11" i="4"/>
  <c r="U11" i="4" s="1"/>
  <c r="T10" i="4"/>
  <c r="L170" i="3"/>
  <c r="K170" i="3"/>
  <c r="L16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147" i="3" s="1"/>
  <c r="M148" i="3" l="1"/>
  <c r="M145" i="3"/>
  <c r="W229" i="3"/>
  <c r="W231" i="3" s="1"/>
  <c r="BK156" i="7"/>
  <c r="BU158" i="7"/>
  <c r="BW158" i="7"/>
  <c r="BV158" i="7"/>
  <c r="BX158" i="7" s="1"/>
  <c r="BZ158" i="7" s="1"/>
  <c r="BK154" i="7"/>
  <c r="BK155" i="7"/>
  <c r="BZ69" i="7"/>
  <c r="BZ109" i="7"/>
  <c r="BY69" i="7"/>
  <c r="BY109" i="7"/>
  <c r="BX109" i="7"/>
  <c r="BX69" i="7"/>
  <c r="BX33" i="7"/>
  <c r="BY33" i="7"/>
  <c r="AP54" i="6"/>
  <c r="AP56" i="6" s="1"/>
  <c r="AP58" i="6" s="1"/>
  <c r="AP55" i="6"/>
  <c r="AP51" i="6"/>
  <c r="AP53" i="6" s="1"/>
  <c r="AP57" i="6" s="1"/>
  <c r="AP59" i="6" s="1"/>
  <c r="AQ51" i="6"/>
  <c r="AQ52" i="6"/>
  <c r="AQ54" i="6" s="1"/>
  <c r="M80" i="4"/>
  <c r="M81" i="4"/>
  <c r="M78" i="4"/>
  <c r="M79" i="4"/>
  <c r="U10" i="4"/>
  <c r="M146" i="3"/>
  <c r="CA109" i="7" l="1"/>
  <c r="CC109" i="7" s="1"/>
  <c r="CA69" i="7"/>
  <c r="CC69" i="7" s="1"/>
  <c r="BK157" i="7"/>
  <c r="BK159" i="7" s="1"/>
  <c r="BY158" i="7"/>
  <c r="CA158" i="7" s="1"/>
  <c r="BZ33" i="7"/>
  <c r="CA33" i="7" s="1"/>
  <c r="CC33" i="7" s="1"/>
  <c r="AQ53" i="6"/>
  <c r="AQ55" i="6"/>
  <c r="AQ56" i="6" s="1"/>
  <c r="AQ58" i="6" s="1"/>
  <c r="M82" i="4"/>
  <c r="M83" i="4"/>
  <c r="M85" i="4" s="1"/>
  <c r="M150" i="3"/>
  <c r="M153" i="3" s="1"/>
  <c r="M149" i="3"/>
  <c r="M151" i="3" l="1"/>
  <c r="CB69" i="7"/>
  <c r="CD69" i="7" s="1"/>
  <c r="CB109" i="7"/>
  <c r="CD109" i="7" s="1"/>
  <c r="BK158" i="7"/>
  <c r="BK160" i="7" s="1"/>
  <c r="CB33" i="7"/>
  <c r="CD33" i="7" s="1"/>
  <c r="AQ57" i="6"/>
  <c r="AQ59" i="6" s="1"/>
  <c r="M86" i="4"/>
  <c r="M87" i="4" s="1"/>
  <c r="M89" i="4" s="1"/>
  <c r="M84" i="4"/>
  <c r="M152" i="3"/>
  <c r="M154" i="3" s="1"/>
  <c r="M156" i="3" s="1"/>
  <c r="M88" i="4" l="1"/>
  <c r="M90" i="4" s="1"/>
  <c r="M155" i="3"/>
  <c r="M157" i="3" s="1"/>
  <c r="Y136" i="2" l="1"/>
  <c r="Y135" i="2"/>
  <c r="P135" i="2"/>
  <c r="AJ13" i="2"/>
  <c r="AJ11" i="2"/>
  <c r="AK11" i="2" s="1"/>
  <c r="AJ10" i="2"/>
  <c r="P137" i="2" l="1"/>
  <c r="AK10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<sst xmlns="http://schemas.openxmlformats.org/spreadsheetml/2006/main" count="7845" uniqueCount="1293">
  <si>
    <t>InstanceID</t>
  </si>
  <si>
    <t>DateTimeStamp</t>
  </si>
  <si>
    <t>Respondent</t>
  </si>
  <si>
    <t>CaregiverID</t>
  </si>
  <si>
    <t>StudyPhase</t>
  </si>
  <si>
    <t>SessionType</t>
  </si>
  <si>
    <t>SessionCount</t>
  </si>
  <si>
    <t>Merge_TotalSessionTrials</t>
  </si>
  <si>
    <t>SessionBlockCount</t>
  </si>
  <si>
    <t>SelfMonitoring1</t>
  </si>
  <si>
    <t>SelfMonitoring2</t>
  </si>
  <si>
    <t>SelfMonitoring3</t>
  </si>
  <si>
    <t>SelfMonitoring4</t>
  </si>
  <si>
    <t>SelfMonitoring5</t>
  </si>
  <si>
    <t>SelfMonitoring6</t>
  </si>
  <si>
    <t>SelfMonitoring6a_1</t>
  </si>
  <si>
    <t>SelfMonitoring6a_2</t>
  </si>
  <si>
    <t>SelfMonitoring6a_3</t>
  </si>
  <si>
    <t>ConfMonitoring1</t>
  </si>
  <si>
    <t>ConfMonitoring2</t>
  </si>
  <si>
    <t>ConfMonitoring3</t>
  </si>
  <si>
    <t>ConfMonitoring4</t>
  </si>
  <si>
    <t>ConfMonitoring5</t>
  </si>
  <si>
    <t>ConfMonitoring6</t>
  </si>
  <si>
    <t>ConfMonitoring6a_1</t>
  </si>
  <si>
    <t>ConfMonitoring6a_2</t>
  </si>
  <si>
    <t>ConfMonitoring6a_3</t>
  </si>
  <si>
    <t>ConfConfederateInteraction</t>
  </si>
  <si>
    <t>ConfTrialNote</t>
  </si>
  <si>
    <t>IOAMonitoring1</t>
  </si>
  <si>
    <t>IOAMonitoring2</t>
  </si>
  <si>
    <t>IOAMonitoring3</t>
  </si>
  <si>
    <t>IOAMonitoring4</t>
  </si>
  <si>
    <t>IOAMonitoring5</t>
  </si>
  <si>
    <t>IOAMonitoring6</t>
  </si>
  <si>
    <t>IOAMonitoring6a_1</t>
  </si>
  <si>
    <t>IOAMonitoring6a_2</t>
  </si>
  <si>
    <t>IOAMonitoring6a_3</t>
  </si>
  <si>
    <t>IOAConfederateInteraction</t>
  </si>
  <si>
    <t>IOATrialNote</t>
  </si>
  <si>
    <t>IOAxCARE_Key</t>
  </si>
  <si>
    <t>CONFxCARE_Key</t>
  </si>
  <si>
    <t>IOAxCONF_Key</t>
  </si>
  <si>
    <t>CONFxCARExIOA_Key</t>
  </si>
  <si>
    <t>p3h2noxcwo</t>
  </si>
  <si>
    <t>2024-08-06T12:10:55-04:00</t>
  </si>
  <si>
    <t>1_CONF</t>
  </si>
  <si>
    <t>Case2</t>
  </si>
  <si>
    <t>0_BL</t>
  </si>
  <si>
    <t>0_AC</t>
  </si>
  <si>
    <t>Prompted to push button</t>
  </si>
  <si>
    <t>u7j410wvbo</t>
  </si>
  <si>
    <t>2024-09-16T15:54:43-04:00</t>
  </si>
  <si>
    <t>2_IOA</t>
  </si>
  <si>
    <t>"I like how you're helping" (not 100% if this is task-specific)</t>
  </si>
  <si>
    <t>8c3dazi3qu</t>
  </si>
  <si>
    <t>2024-08-06T12:16:47-04:00</t>
  </si>
  <si>
    <t>1_SC</t>
  </si>
  <si>
    <t>8gmo86esfd</t>
  </si>
  <si>
    <t>2024-09-16T15:59:44-04:00</t>
  </si>
  <si>
    <t>Further clarification on task from confederate</t>
  </si>
  <si>
    <t>bxe7tfs2qu</t>
  </si>
  <si>
    <t>2024-09-16T16:02:56-04:00</t>
  </si>
  <si>
    <t>Further explanation by confederate on when he will/not comply ("It's automated") 9:05</t>
  </si>
  <si>
    <t>bzpgcj844i</t>
  </si>
  <si>
    <t>2024-08-06T12:18:58-04:00</t>
  </si>
  <si>
    <t xml:space="preserve">Mentioned random assignment </t>
  </si>
  <si>
    <t>5323y3y8fp</t>
  </si>
  <si>
    <t>2024-08-06T12:20:36-04:00</t>
  </si>
  <si>
    <t>x4dw78jy50</t>
  </si>
  <si>
    <t>2024-09-16T16:05:53-04:00</t>
  </si>
  <si>
    <t>awgsshyh5x</t>
  </si>
  <si>
    <t>2024-09-16T16:07:02-04:00</t>
  </si>
  <si>
    <t>zom6it7q6a</t>
  </si>
  <si>
    <t>2024-08-06T12:22:07-04:00</t>
  </si>
  <si>
    <t>jiucokbggz</t>
  </si>
  <si>
    <t>2024-09-16T16:08:57-04:00</t>
  </si>
  <si>
    <t>Confederate said he forgot what he was supposed to do 14:15</t>
  </si>
  <si>
    <t>zp2oqbs26n</t>
  </si>
  <si>
    <t>2024-08-06T12:23:44-04:00</t>
  </si>
  <si>
    <t>Cited my own phone use</t>
  </si>
  <si>
    <t>3bjywc7ujz</t>
  </si>
  <si>
    <t>2024-08-06T12:25:17-04:00</t>
  </si>
  <si>
    <t>a6mg339dt7</t>
  </si>
  <si>
    <t>2024-09-16T16:11:03-04:00</t>
  </si>
  <si>
    <t>Caregiver noted something she would typically do different with AC 16:20</t>
  </si>
  <si>
    <t>eckfsmzhcu</t>
  </si>
  <si>
    <t>2024-09-16T16:12:55-04:00</t>
  </si>
  <si>
    <t>Joke about being old and having to get on the ground 17:45</t>
  </si>
  <si>
    <t>xmwo3ksvlr</t>
  </si>
  <si>
    <t>2024-08-06T12:26:54-04:00</t>
  </si>
  <si>
    <t>n6ug7xzlvn</t>
  </si>
  <si>
    <t>2024-08-06T12:28:26-04:00</t>
  </si>
  <si>
    <t>y0dgz9grlu</t>
  </si>
  <si>
    <t>2024-09-16T16:14:57-04:00</t>
  </si>
  <si>
    <t>5v8j76pz75</t>
  </si>
  <si>
    <t>2024-09-16T16:16:43-04:00</t>
  </si>
  <si>
    <t>sdpw089q9q</t>
  </si>
  <si>
    <t>2024-08-06T12:29:43-04:00</t>
  </si>
  <si>
    <t>njbe6kn9ga</t>
  </si>
  <si>
    <t>2024-09-16T16:18:36-04:00</t>
  </si>
  <si>
    <t>Caregiver asked confederate to get blanket 21:35</t>
  </si>
  <si>
    <t>pzsi25ii78</t>
  </si>
  <si>
    <t>2024-08-06T12:31:29-04:00</t>
  </si>
  <si>
    <t>Forgot blanket</t>
  </si>
  <si>
    <t>bmtkxgoqu1</t>
  </si>
  <si>
    <t>2024-09-16T16:20:13-04:00</t>
  </si>
  <si>
    <t>jauk391j4r</t>
  </si>
  <si>
    <t>2024-08-06T12:33:30-04:00</t>
  </si>
  <si>
    <t>Was a no comply, wasn't sure of task, she took it as a compliant</t>
  </si>
  <si>
    <t>6s5cbi2luc</t>
  </si>
  <si>
    <t>2024-09-16T16:22:17-04:00</t>
  </si>
  <si>
    <t>a4knedjuvn</t>
  </si>
  <si>
    <t>2024-08-06T12:34:59-04:00</t>
  </si>
  <si>
    <t>59z28789f8</t>
  </si>
  <si>
    <t>2024-08-06T12:42:01-04:00</t>
  </si>
  <si>
    <t>Requested to have placement on floor</t>
  </si>
  <si>
    <t>q99ybaauu5</t>
  </si>
  <si>
    <t>2024-09-16T16:26:48-04:00</t>
  </si>
  <si>
    <t>d48wh2n8ca</t>
  </si>
  <si>
    <t>2024-09-16T16:29:31-04:00</t>
  </si>
  <si>
    <t>jqtcx1bw9u</t>
  </si>
  <si>
    <t>2024-08-06T12:44:35-04:00</t>
  </si>
  <si>
    <t>esp6cu9pzb</t>
  </si>
  <si>
    <t>2024-09-16T16:31:00-04:00</t>
  </si>
  <si>
    <t>sv1ln9v67n</t>
  </si>
  <si>
    <t>2024-08-06T12:46:18-04:00</t>
  </si>
  <si>
    <t>Should have been a no comply **Addressed 2024.09.16**</t>
  </si>
  <si>
    <t>b7fvxbjdpz</t>
  </si>
  <si>
    <t>2024-09-16T16:32:35-04:00</t>
  </si>
  <si>
    <t>ox85op7a90</t>
  </si>
  <si>
    <t>2024-08-06T12:47:31-04:00</t>
  </si>
  <si>
    <t>or7l6htn9m</t>
  </si>
  <si>
    <t>2024-09-16T16:33:47-04:00</t>
  </si>
  <si>
    <t>vreldn5mvu</t>
  </si>
  <si>
    <t>2024-08-06T12:51:02-04:00</t>
  </si>
  <si>
    <t>dlxp2tr2li</t>
  </si>
  <si>
    <t>2024-09-16T16:37:37-04:00</t>
  </si>
  <si>
    <t>child got distracted on the way to comply with demand 43:00</t>
  </si>
  <si>
    <t>h1jnbdx1lz</t>
  </si>
  <si>
    <t>2024-08-06T12:52:49-04:00</t>
  </si>
  <si>
    <t>l8jyc3t9ic</t>
  </si>
  <si>
    <t>2024-09-16T16:40:16-04:00</t>
  </si>
  <si>
    <t>child stayed in room, didn't seem to have impact on caregiver's behavior though</t>
  </si>
  <si>
    <t>yq71aj4ndb</t>
  </si>
  <si>
    <t>2024-08-06T12:55:27-04:00</t>
  </si>
  <si>
    <t>5gjmgk39wy</t>
  </si>
  <si>
    <t>2024-09-16T16:41:49-04:00</t>
  </si>
  <si>
    <t>tag1fa0kp1</t>
  </si>
  <si>
    <t>2024-08-06T12:56:51-04:00</t>
  </si>
  <si>
    <t>1lv6uae4sw</t>
  </si>
  <si>
    <t>2024-08-06T13:00:31-04:00</t>
  </si>
  <si>
    <t>y8ufpk28ue</t>
  </si>
  <si>
    <t>2024-09-16T16:43:16-04:00</t>
  </si>
  <si>
    <t>2lwr33pouv</t>
  </si>
  <si>
    <t>2024-09-17T18:13:31-04:00</t>
  </si>
  <si>
    <t>Case3</t>
  </si>
  <si>
    <t>Child struggled with completing the task, and got distracted a few times 1:00</t>
  </si>
  <si>
    <t>j8lu5vx9rx</t>
  </si>
  <si>
    <t>2024-08-06T14:09:05-04:00</t>
  </si>
  <si>
    <t>Some smiles when the child took a moment</t>
  </si>
  <si>
    <t>ghbefk2p38</t>
  </si>
  <si>
    <t>2024-09-17T18:18:24-04:00</t>
  </si>
  <si>
    <t>zqh67kai1y</t>
  </si>
  <si>
    <t>2024-08-06T14:13:50-04:00</t>
  </si>
  <si>
    <t>7o69hq0dlj</t>
  </si>
  <si>
    <t>2024-08-06T14:15:16-04:00</t>
  </si>
  <si>
    <t>I said perfect at the end</t>
  </si>
  <si>
    <t>aiumr70ncy</t>
  </si>
  <si>
    <t>2024-09-17T18:20:01-04:00</t>
  </si>
  <si>
    <t>cjdx8fs07r</t>
  </si>
  <si>
    <t>2024-09-17T18:20:47-04:00</t>
  </si>
  <si>
    <t>lgau2v904v</t>
  </si>
  <si>
    <t>2024-08-06T14:16:28-04:00</t>
  </si>
  <si>
    <t>8nyisqr5pk</t>
  </si>
  <si>
    <t>2024-09-17T18:23:26-04:00</t>
  </si>
  <si>
    <t>Confederate noted repetitiveness to caregiver 13:00</t>
  </si>
  <si>
    <t>wieyal9grr</t>
  </si>
  <si>
    <t>2024-08-06T14:17:42-04:00</t>
  </si>
  <si>
    <t>2d7xai8172</t>
  </si>
  <si>
    <t>2024-09-17T18:24:56-04:00</t>
  </si>
  <si>
    <t>ceio20vzn7</t>
  </si>
  <si>
    <t>2024-08-06T14:18:58-04:00</t>
  </si>
  <si>
    <t>nuojvsrak4</t>
  </si>
  <si>
    <t>2024-08-06T14:20:16-04:00</t>
  </si>
  <si>
    <t>v889ikqgsy</t>
  </si>
  <si>
    <t>2024-09-17T18:26:08-04:00</t>
  </si>
  <si>
    <t>czm9gzky8g</t>
  </si>
  <si>
    <t>2024-09-17T18:28:33-04:00</t>
  </si>
  <si>
    <t>vgsfvs23id</t>
  </si>
  <si>
    <t>2024-08-06T14:21:23-04:00</t>
  </si>
  <si>
    <t>hnlzj9937n</t>
  </si>
  <si>
    <t>2024-09-17T18:30:40-04:00</t>
  </si>
  <si>
    <t>Confederate checked phone for what to do 18:00</t>
  </si>
  <si>
    <t>k81nionvca</t>
  </si>
  <si>
    <t>2024-08-06T14:22:38-04:00</t>
  </si>
  <si>
    <t>Mentioned phone</t>
  </si>
  <si>
    <t>t6p5yz0wtq</t>
  </si>
  <si>
    <t>2024-09-17T18:31:11-04:00</t>
  </si>
  <si>
    <t>u0e61zeiap</t>
  </si>
  <si>
    <t>2024-08-06T14:23:49-04:00</t>
  </si>
  <si>
    <t>ncmbd91au8</t>
  </si>
  <si>
    <t>2024-09-17T18:32:39-04:00</t>
  </si>
  <si>
    <t>rxji52j2gp</t>
  </si>
  <si>
    <t>2024-08-06T14:25:09-04:00</t>
  </si>
  <si>
    <t>6wigo9hbom</t>
  </si>
  <si>
    <t>2024-09-17T18:33:58-04:00</t>
  </si>
  <si>
    <t>tz3akpx8zf</t>
  </si>
  <si>
    <t>2024-08-06T14:26:14-04:00</t>
  </si>
  <si>
    <t>3n532r5jem</t>
  </si>
  <si>
    <t>2024-09-17T18:35:13-04:00</t>
  </si>
  <si>
    <t>ay9xpkvfkq</t>
  </si>
  <si>
    <t>2024-08-06T14:27:32-04:00</t>
  </si>
  <si>
    <t>dhz81nhvnu</t>
  </si>
  <si>
    <t>2024-08-06T14:28:58-04:00</t>
  </si>
  <si>
    <t>Joke about drawing</t>
  </si>
  <si>
    <t>eqklom8v8e</t>
  </si>
  <si>
    <t>2024-09-17T18:37:01-04:00</t>
  </si>
  <si>
    <t>Joke about drawing 24:15</t>
  </si>
  <si>
    <t>syv0a0cypa</t>
  </si>
  <si>
    <t>2024-09-17T18:38:52-04:00</t>
  </si>
  <si>
    <t>v6h0qhxezv</t>
  </si>
  <si>
    <t>2024-08-06T14:30:17-04:00</t>
  </si>
  <si>
    <t>bsn1hjye9t</t>
  </si>
  <si>
    <t>2024-09-17T18:40:09-04:00</t>
  </si>
  <si>
    <t>tfjkg475qi</t>
  </si>
  <si>
    <t>2024-08-06T14:31:31-04:00</t>
  </si>
  <si>
    <t>nyhoddoted</t>
  </si>
  <si>
    <t>2024-08-06T14:32:31-04:00</t>
  </si>
  <si>
    <t>rnyomg9e2p</t>
  </si>
  <si>
    <t>2024-09-17T18:41:11-04:00</t>
  </si>
  <si>
    <t>o6tjynhmm8</t>
  </si>
  <si>
    <t>2024-09-17T18:45:52-04:00</t>
  </si>
  <si>
    <t>qr4b9h5rfk</t>
  </si>
  <si>
    <t>2024-08-06T14:36:59-04:00</t>
  </si>
  <si>
    <t>305smus3na</t>
  </si>
  <si>
    <t>2024-08-06T14:41:21-04:00</t>
  </si>
  <si>
    <t>mxq73lpgzv</t>
  </si>
  <si>
    <t>2024-09-17T18:48:55-04:00</t>
  </si>
  <si>
    <t>sy8zy5mzg8</t>
  </si>
  <si>
    <t>2024-09-17T18:50:54-04:00</t>
  </si>
  <si>
    <t>vx8357a2wu</t>
  </si>
  <si>
    <t>2024-08-06T14:42:38-04:00</t>
  </si>
  <si>
    <t>bk31g9rcg2</t>
  </si>
  <si>
    <t>2024-09-17T18:52:10-04:00</t>
  </si>
  <si>
    <t>Joke about drawing 39:30</t>
  </si>
  <si>
    <t>rpef5nl8ky</t>
  </si>
  <si>
    <t>2024-08-06T14:44:00-04:00</t>
  </si>
  <si>
    <t>2ahwij0p7v</t>
  </si>
  <si>
    <t>2024-08-06T14:45:11-04:00</t>
  </si>
  <si>
    <t>gjgzwzcxx9</t>
  </si>
  <si>
    <t>2024-09-17T18:53:14-04:00</t>
  </si>
  <si>
    <t>3he8tyx9gc</t>
  </si>
  <si>
    <t>2024-08-06T14:46:18-04:00</t>
  </si>
  <si>
    <t>7bq0lhykpl</t>
  </si>
  <si>
    <t>2024-09-17T18:55:11-04:00</t>
  </si>
  <si>
    <t>td0jgh3zuz</t>
  </si>
  <si>
    <t>2024-09-17T18:57:21-04:00</t>
  </si>
  <si>
    <t>w30gin0e3v</t>
  </si>
  <si>
    <t>2024-08-06T14:50:08-04:00</t>
  </si>
  <si>
    <t>k54xjiw0n2</t>
  </si>
  <si>
    <t>2024-09-17T18:58:36-04:00</t>
  </si>
  <si>
    <t>xzuoviw1k5</t>
  </si>
  <si>
    <t>2024-08-06T14:52:05-04:00</t>
  </si>
  <si>
    <t>9b4dhcqlci</t>
  </si>
  <si>
    <t>2024-08-06T14:53:27-04:00</t>
  </si>
  <si>
    <t>knb5hiim9e</t>
  </si>
  <si>
    <t>2024-09-17T19:00:09-04:00</t>
  </si>
  <si>
    <t>Child interrupted briefly 48:30</t>
  </si>
  <si>
    <t>7ng5gpmoms</t>
  </si>
  <si>
    <t>2024-09-17T19:02:04-04:00</t>
  </si>
  <si>
    <t>rzwhywcd4l</t>
  </si>
  <si>
    <t>2024-08-06T14:54:29-04:00</t>
  </si>
  <si>
    <t>0jiez2d4jx</t>
  </si>
  <si>
    <t>2024-08-06T14:55:58-04:00</t>
  </si>
  <si>
    <t>Blocks were in bin. Forgot</t>
  </si>
  <si>
    <t>vh8gfmb3mw</t>
  </si>
  <si>
    <t>2024-09-17T19:03:07-04:00</t>
  </si>
  <si>
    <t>irjdgx069j</t>
  </si>
  <si>
    <t>2024-08-06T14:58:13-04:00</t>
  </si>
  <si>
    <t>n5scr8ozlm</t>
  </si>
  <si>
    <t>2024-09-17T19:05:26-04:00</t>
  </si>
  <si>
    <t>98uajjki8o</t>
  </si>
  <si>
    <t>2024-09-18T15:42:23-04:00</t>
  </si>
  <si>
    <t>Case1</t>
  </si>
  <si>
    <t>Caregiver asked if she was allowed to give child treat 1:00</t>
  </si>
  <si>
    <t>tpu1le2y24</t>
  </si>
  <si>
    <t>2024-08-06T10:11:30-04:00</t>
  </si>
  <si>
    <t>Remembered reward after the fact</t>
  </si>
  <si>
    <t>4wfnryqwqr</t>
  </si>
  <si>
    <t>2024-08-06T10:16:49-04:00</t>
  </si>
  <si>
    <t>w6vx1qin9y</t>
  </si>
  <si>
    <t>2024-09-18T15:45:22-04:00</t>
  </si>
  <si>
    <t>Small talk on "Rob" versus "Robert" 7:00</t>
  </si>
  <si>
    <t>76b6silt5i</t>
  </si>
  <si>
    <t>2024-08-06T10:18:11-04:00</t>
  </si>
  <si>
    <t>Prompt to phone down</t>
  </si>
  <si>
    <t>7r45gr929e</t>
  </si>
  <si>
    <t>2024-09-18T15:46:24-04:00</t>
  </si>
  <si>
    <t>vbjcyo6w6g</t>
  </si>
  <si>
    <t>2024-09-18T15:48:06-04:00</t>
  </si>
  <si>
    <t>Caregiver asked about whether she does the same thing every time 10:00</t>
  </si>
  <si>
    <t>zmp0lp9k1f</t>
  </si>
  <si>
    <t>2024-08-06T10:19:27-04:00</t>
  </si>
  <si>
    <t>bym9gfok2z</t>
  </si>
  <si>
    <t>2024-09-18T15:49:02-04:00</t>
  </si>
  <si>
    <t>fezz3o4qcl</t>
  </si>
  <si>
    <t>2024-08-06T10:21:08-04:00</t>
  </si>
  <si>
    <t>I complied when I shouldn't have **Addressed 2024.09.16**</t>
  </si>
  <si>
    <t>8e2xxkqr4y</t>
  </si>
  <si>
    <t>2024-09-18T15:52:10-04:00</t>
  </si>
  <si>
    <t>Whiteboard had incorrect trial # listed</t>
  </si>
  <si>
    <t>wfh37yc833</t>
  </si>
  <si>
    <t>2024-08-06T10:22:56-04:00</t>
  </si>
  <si>
    <t>7o936qd290</t>
  </si>
  <si>
    <t>2024-08-06T10:25:16-04:00</t>
  </si>
  <si>
    <t>vmj8s6shq5</t>
  </si>
  <si>
    <t>2024-09-18T15:54:49-04:00</t>
  </si>
  <si>
    <t>f61mf134s8</t>
  </si>
  <si>
    <t>2024-08-06T10:35:59-04:00</t>
  </si>
  <si>
    <t>Child talked to me</t>
  </si>
  <si>
    <t>r3i36wzek0</t>
  </si>
  <si>
    <t>2024-09-18T15:58:58-04:00</t>
  </si>
  <si>
    <t>r1z1xqgpez</t>
  </si>
  <si>
    <t>2024-09-18T16:01:47-04:00</t>
  </si>
  <si>
    <t>zqpztu3q7m</t>
  </si>
  <si>
    <t>2024-08-06T10:39:34-04:00</t>
  </si>
  <si>
    <t>i3t0cqu8xo</t>
  </si>
  <si>
    <t>2024-09-18T16:03:48-04:00</t>
  </si>
  <si>
    <t>nufa2j4q87</t>
  </si>
  <si>
    <t>2024-08-06T10:41:41-04:00</t>
  </si>
  <si>
    <t xml:space="preserve">Had to check phone for no comply </t>
  </si>
  <si>
    <t>wh09w5y1rs</t>
  </si>
  <si>
    <t>2024-08-06T10:43:28-04:00</t>
  </si>
  <si>
    <t>Checked phone again</t>
  </si>
  <si>
    <t>yq5p630u2j</t>
  </si>
  <si>
    <t>2024-09-18T16:05:38-04:00</t>
  </si>
  <si>
    <t>el8hjvj4ae</t>
  </si>
  <si>
    <t>2024-09-18T16:06:52-04:00</t>
  </si>
  <si>
    <t>wn1ygertr5</t>
  </si>
  <si>
    <t>2024-08-06T10:44:50-04:00</t>
  </si>
  <si>
    <t>ney3hgrhzn</t>
  </si>
  <si>
    <t>2024-08-06T10:46:34-04:00</t>
  </si>
  <si>
    <t>Not sure what the direction was</t>
  </si>
  <si>
    <t>uogxlopec7</t>
  </si>
  <si>
    <t>2024-09-18T16:09:09-04:00</t>
  </si>
  <si>
    <t>"Here is your strawberry for listening" (not sure if that counts as verbal feedback)</t>
  </si>
  <si>
    <t>arhq6xb8y5</t>
  </si>
  <si>
    <t>2024-09-18T16:11:43-04:00</t>
  </si>
  <si>
    <t>grpy4vkmdw</t>
  </si>
  <si>
    <t>2024-08-06T10:48:31-04:00</t>
  </si>
  <si>
    <t>Joke about behavior</t>
  </si>
  <si>
    <t>yvdrlcvf6j</t>
  </si>
  <si>
    <t>2024-09-18T16:14:10-04:00</t>
  </si>
  <si>
    <t>z08uj7ac1w</t>
  </si>
  <si>
    <t>2024-08-06T10:53:19-04:00</t>
  </si>
  <si>
    <t>9vaxpkqdjo</t>
  </si>
  <si>
    <t>2024-08-08T10:07:20-04:00</t>
  </si>
  <si>
    <t>2_T2</t>
  </si>
  <si>
    <t>lg3jm7u9y2</t>
  </si>
  <si>
    <t>2024-09-18T17:01:34-04:00</t>
  </si>
  <si>
    <t>6k6s3bu510</t>
  </si>
  <si>
    <t>2024-09-18T17:02:45-04:00</t>
  </si>
  <si>
    <t>k7g0uooap7</t>
  </si>
  <si>
    <t>2024-08-08T10:08:21-04:00</t>
  </si>
  <si>
    <t>o2wdtm4y2g</t>
  </si>
  <si>
    <t>2024-08-08T10:09:34-04:00</t>
  </si>
  <si>
    <t>scpiain4xl</t>
  </si>
  <si>
    <t>2024-09-18T17:03:55-04:00</t>
  </si>
  <si>
    <t>2xq3906fvt</t>
  </si>
  <si>
    <t>2024-08-08T10:10:45-04:00</t>
  </si>
  <si>
    <t>si6c6fsnir</t>
  </si>
  <si>
    <t>2024-09-18T17:05:33-04:00</t>
  </si>
  <si>
    <t>5y0bn6u2ew</t>
  </si>
  <si>
    <t>2024-09-18T17:07:36-04:00</t>
  </si>
  <si>
    <t>vqh7gfxcey</t>
  </si>
  <si>
    <t>2024-08-08T10:12:23-04:00</t>
  </si>
  <si>
    <t>u7tt56x4zn</t>
  </si>
  <si>
    <t>2024-08-08T10:13:41-04:00</t>
  </si>
  <si>
    <t>ugqlglg8o0</t>
  </si>
  <si>
    <t>2024-09-18T17:08:41-04:00</t>
  </si>
  <si>
    <t>lgcbdih7g4</t>
  </si>
  <si>
    <t>2024-09-18T17:09:50-04:00</t>
  </si>
  <si>
    <t>mwwt50zvma</t>
  </si>
  <si>
    <t>2024-08-08T10:14:44-04:00</t>
  </si>
  <si>
    <t>3lbou8hk69</t>
  </si>
  <si>
    <t>2024-09-18T17:10:41-04:00</t>
  </si>
  <si>
    <t>63c7z22k5i</t>
  </si>
  <si>
    <t>2024-08-08T10:15:45-04:00</t>
  </si>
  <si>
    <t>77scmgllqe</t>
  </si>
  <si>
    <t>2024-08-08T10:16:57-04:00</t>
  </si>
  <si>
    <t>mh1er4o7er</t>
  </si>
  <si>
    <t>2024-09-18T17:11:28-04:00</t>
  </si>
  <si>
    <t>4r8z24dj0i</t>
  </si>
  <si>
    <t>2024-09-18T17:12:20-04:00</t>
  </si>
  <si>
    <t>yo3ske4qqn</t>
  </si>
  <si>
    <t>2024-08-08T10:18:01-04:00</t>
  </si>
  <si>
    <t>56g60rpg16</t>
  </si>
  <si>
    <t>2024-09-18T17:13:34-04:00</t>
  </si>
  <si>
    <t>omyuc8kvj5</t>
  </si>
  <si>
    <t>2024-08-08T10:19:06-04:00</t>
  </si>
  <si>
    <t>d6l45fq2ri</t>
  </si>
  <si>
    <t>2024-09-18T17:14:45-04:00</t>
  </si>
  <si>
    <t>tqd8io78y1</t>
  </si>
  <si>
    <t>2024-08-08T10:20:30-04:00</t>
  </si>
  <si>
    <t>fr4p17schn</t>
  </si>
  <si>
    <t>2024-09-18T17:16:34-04:00</t>
  </si>
  <si>
    <t>l9qcvrx9ff</t>
  </si>
  <si>
    <t>2024-08-08T10:21:57-04:00</t>
  </si>
  <si>
    <t>dnokw51592</t>
  </si>
  <si>
    <t>2024-08-08T10:23:27-04:00</t>
  </si>
  <si>
    <t>qlx6imdq79</t>
  </si>
  <si>
    <t>2024-09-18T17:18:04-04:00</t>
  </si>
  <si>
    <t>bzgpdechqj</t>
  </si>
  <si>
    <t>2024-09-18T17:18:58-04:00</t>
  </si>
  <si>
    <t>l4bnh1calr</t>
  </si>
  <si>
    <t>2024-08-08T10:25:04-04:00</t>
  </si>
  <si>
    <t>Asked about written feedback</t>
  </si>
  <si>
    <t>gcxlocm6jn</t>
  </si>
  <si>
    <t>2024-08-08T10:25:56-04:00</t>
  </si>
  <si>
    <t>vgkp8zjqzm</t>
  </si>
  <si>
    <t>2024-09-18T17:19:41-04:00</t>
  </si>
  <si>
    <t>9jzbe1om92</t>
  </si>
  <si>
    <t>2024-08-08T10:27:09-04:00</t>
  </si>
  <si>
    <t>d8x2z310fx</t>
  </si>
  <si>
    <t>2024-09-18T17:20:18-04:00</t>
  </si>
  <si>
    <t>6ucigy2n12</t>
  </si>
  <si>
    <t>2024-08-08T10:28:23-04:00</t>
  </si>
  <si>
    <t>734eninxvv</t>
  </si>
  <si>
    <t>2024-09-18T17:21:23-04:00</t>
  </si>
  <si>
    <t>Caregiver took ~4 sec for feedback</t>
  </si>
  <si>
    <t>maxcjqdrw9</t>
  </si>
  <si>
    <t>2024-09-18T17:23:24-04:00</t>
  </si>
  <si>
    <t>Confederate provided some coaching/feedback to caregiver 23:00</t>
  </si>
  <si>
    <t>nneqyyrric</t>
  </si>
  <si>
    <t>2024-08-08T10:34:09-04:00</t>
  </si>
  <si>
    <t>Had just given verbal feedback</t>
  </si>
  <si>
    <t>jc1k7c9yem</t>
  </si>
  <si>
    <t>2024-08-08T10:35:01-04:00</t>
  </si>
  <si>
    <t>rm8rmwo66j</t>
  </si>
  <si>
    <t>2024-09-18T17:24:26-04:00</t>
  </si>
  <si>
    <t>c9o0v9ykd7</t>
  </si>
  <si>
    <t>2024-08-08T10:36:02-04:00</t>
  </si>
  <si>
    <t>y8rhyubsok</t>
  </si>
  <si>
    <t>2024-09-18T17:25:29-04:00</t>
  </si>
  <si>
    <t>2qwvmm07ui</t>
  </si>
  <si>
    <t>2024-08-08T10:36:47-04:00</t>
  </si>
  <si>
    <t>nd0rmpg3pv</t>
  </si>
  <si>
    <t>2024-09-18T17:26:23-04:00</t>
  </si>
  <si>
    <t>jjm57uwqzt</t>
  </si>
  <si>
    <t>2024-08-08T10:37:54-04:00</t>
  </si>
  <si>
    <t>vioxlffn8a</t>
  </si>
  <si>
    <t>2024-09-18T17:27:41-04:00</t>
  </si>
  <si>
    <t>6jf8x6m65g</t>
  </si>
  <si>
    <t>2024-09-18T17:28:29-04:00</t>
  </si>
  <si>
    <t>iahde57cm8</t>
  </si>
  <si>
    <t>2024-08-08T10:38:53-04:00</t>
  </si>
  <si>
    <t>b2cv0nv2g0</t>
  </si>
  <si>
    <t>2024-09-18T17:30:22-04:00</t>
  </si>
  <si>
    <t>Confederate provided further coaching 33:00</t>
  </si>
  <si>
    <t>xfafelu310</t>
  </si>
  <si>
    <t>2024-08-08T10:41:01-04:00</t>
  </si>
  <si>
    <t>Previous verbal feedback</t>
  </si>
  <si>
    <t>gma9hpwu0p</t>
  </si>
  <si>
    <t>2024-09-18T17:31:15-04:00</t>
  </si>
  <si>
    <t>ylwmempocs</t>
  </si>
  <si>
    <t>2024-08-08T10:42:11-04:00</t>
  </si>
  <si>
    <t>I complied **Addressed 2024.09.16**</t>
  </si>
  <si>
    <t>5af6ra23cu</t>
  </si>
  <si>
    <t>2024-08-08T10:43:38-04:00</t>
  </si>
  <si>
    <t>d58j6dfoi3</t>
  </si>
  <si>
    <t>2024-09-18T17:32:01-04:00</t>
  </si>
  <si>
    <t>hj5bssexha</t>
  </si>
  <si>
    <t>2024-08-08T10:44:27-04:00</t>
  </si>
  <si>
    <t>j0rtbyxbvh</t>
  </si>
  <si>
    <t>2024-09-18T17:33:04-04:00</t>
  </si>
  <si>
    <t>pocntkr3bb</t>
  </si>
  <si>
    <t>2024-09-18T17:33:54-04:00</t>
  </si>
  <si>
    <t>tdquvppn2k</t>
  </si>
  <si>
    <t>2024-08-08T10:45:21-04:00</t>
  </si>
  <si>
    <t>o1n9nyvq1v</t>
  </si>
  <si>
    <t>2024-08-08T10:46:30-04:00</t>
  </si>
  <si>
    <t>q4b896tlmn</t>
  </si>
  <si>
    <t>2024-09-18T17:35:01-04:00</t>
  </si>
  <si>
    <t>20biysgoz7</t>
  </si>
  <si>
    <t>2024-08-19T11:02:31-04:00</t>
  </si>
  <si>
    <t>5_RTB</t>
  </si>
  <si>
    <t>kd25b48510</t>
  </si>
  <si>
    <t>2024-09-18T17:38:41-04:00</t>
  </si>
  <si>
    <t>8ie3mrou4h</t>
  </si>
  <si>
    <t>2024-08-19T11:03:13-04:00</t>
  </si>
  <si>
    <t>Caregiver initiated end of trial</t>
  </si>
  <si>
    <t>mumw92rpde</t>
  </si>
  <si>
    <t>2024-09-18T17:39:52-04:00</t>
  </si>
  <si>
    <t>373cjw34g9</t>
  </si>
  <si>
    <t>2024-09-18T17:41:24-04:00</t>
  </si>
  <si>
    <t>Noticed that the child did eventually comply</t>
  </si>
  <si>
    <t>ezencmrird</t>
  </si>
  <si>
    <t>2024-08-19T11:04:11-04:00</t>
  </si>
  <si>
    <t>ewxfrj18h2</t>
  </si>
  <si>
    <t>2024-09-18T17:43:04-04:00</t>
  </si>
  <si>
    <t>3_T3</t>
  </si>
  <si>
    <t>xd3xahzf81</t>
  </si>
  <si>
    <t>2024-08-14T09:00:53-04:00</t>
  </si>
  <si>
    <t>1t1iowgtpt</t>
  </si>
  <si>
    <t>2024-09-18T17:43:50-04:00</t>
  </si>
  <si>
    <t>rixk768iqu</t>
  </si>
  <si>
    <t>2024-08-14T09:01:54-04:00</t>
  </si>
  <si>
    <t>ctu2c5a2ry</t>
  </si>
  <si>
    <t>2024-09-18T17:45:06-04:00</t>
  </si>
  <si>
    <t>Very neutral tone</t>
  </si>
  <si>
    <t>k0ay8aucra</t>
  </si>
  <si>
    <t>2024-08-14T09:02:59-04:00</t>
  </si>
  <si>
    <t>6gfrzmpdlk</t>
  </si>
  <si>
    <t>2024-09-18T17:45:50-04:00</t>
  </si>
  <si>
    <t>r8ruyihge5</t>
  </si>
  <si>
    <t>2024-08-14T09:03:42-04:00</t>
  </si>
  <si>
    <t>kyy0ibw5h5</t>
  </si>
  <si>
    <t>2024-09-18T17:46:49-04:00</t>
  </si>
  <si>
    <t>m2oc7z1zit</t>
  </si>
  <si>
    <t>2024-08-14T09:04:59-04:00</t>
  </si>
  <si>
    <t>73v7awwxz6</t>
  </si>
  <si>
    <t>2024-08-14T09:05:59-04:00</t>
  </si>
  <si>
    <t>rbbidk7at3</t>
  </si>
  <si>
    <t>2024-09-18T17:48:30-04:00</t>
  </si>
  <si>
    <t>jve0bc8gh8</t>
  </si>
  <si>
    <t>2024-08-14T09:07:47-04:00</t>
  </si>
  <si>
    <t>sf49pxvi6r</t>
  </si>
  <si>
    <t>2024-09-18T17:50:21-04:00</t>
  </si>
  <si>
    <t>very soft tone. This is also supposed to be trial 8, not sure if i fixed the #</t>
  </si>
  <si>
    <t>2rgnz7tcni</t>
  </si>
  <si>
    <t>2024-09-18T17:50:53-04:00</t>
  </si>
  <si>
    <t>esxf9xbcco</t>
  </si>
  <si>
    <t>2024-08-14T09:08:28-04:00</t>
  </si>
  <si>
    <t>ynl71yhho2</t>
  </si>
  <si>
    <t>2024-09-18T17:51:32-04:00</t>
  </si>
  <si>
    <t>zsydrua0kw</t>
  </si>
  <si>
    <t>2024-08-14T09:09:11-04:00</t>
  </si>
  <si>
    <t>5ivcwqnz46</t>
  </si>
  <si>
    <t>2024-09-18T17:52:12-04:00</t>
  </si>
  <si>
    <t>g3ustmig5t</t>
  </si>
  <si>
    <t>2024-08-14T09:10:03-04:00</t>
  </si>
  <si>
    <t>7anv3ijurn</t>
  </si>
  <si>
    <t>2024-08-14T09:10:44-04:00</t>
  </si>
  <si>
    <t>xunm7k7en3</t>
  </si>
  <si>
    <t>2024-09-18T17:52:47-04:00</t>
  </si>
  <si>
    <t>1dd4utxqq0</t>
  </si>
  <si>
    <t>2024-08-14T09:15:50-04:00</t>
  </si>
  <si>
    <t>x4d1cf3xmr</t>
  </si>
  <si>
    <t>2024-09-18T17:53:54-04:00</t>
  </si>
  <si>
    <t>84c2e101cp</t>
  </si>
  <si>
    <t>2024-08-14T09:16:28-04:00</t>
  </si>
  <si>
    <t>g278kkqemr</t>
  </si>
  <si>
    <t>2024-09-18T17:55:02-04:00</t>
  </si>
  <si>
    <t>Questioning tone? 16:15ish</t>
  </si>
  <si>
    <t>1fv3xh81bn</t>
  </si>
  <si>
    <t>2024-08-14T09:17:05-04:00</t>
  </si>
  <si>
    <t>bvczagvhcw</t>
  </si>
  <si>
    <t>2024-09-18T17:55:29-04:00</t>
  </si>
  <si>
    <t>mftqsa41sf</t>
  </si>
  <si>
    <t>2024-08-13T08:59:41-04:00</t>
  </si>
  <si>
    <t>qe93m4qrvs</t>
  </si>
  <si>
    <t>2024-10-15T11:59:20-04:00</t>
  </si>
  <si>
    <t>b6s7qzxy89</t>
  </si>
  <si>
    <t>2024-08-13T09:02:21-04:00</t>
  </si>
  <si>
    <t>rsfxpuknwc</t>
  </si>
  <si>
    <t>2024-10-15T12:00:31-04:00</t>
  </si>
  <si>
    <t>33u71gj78q</t>
  </si>
  <si>
    <t>2024-08-13T09:03:54-04:00</t>
  </si>
  <si>
    <t>83jphwg4n3</t>
  </si>
  <si>
    <t>2024-10-15T12:01:47-04:00</t>
  </si>
  <si>
    <t>3wxuui1ah1</t>
  </si>
  <si>
    <t>2024-10-15T12:04:05-04:00</t>
  </si>
  <si>
    <t>l78puidwmz</t>
  </si>
  <si>
    <t>2024-08-13T09:11:38-04:00</t>
  </si>
  <si>
    <t>assm964nzn</t>
  </si>
  <si>
    <t>2024-08-13T09:12:32-04:00</t>
  </si>
  <si>
    <t>e0z5265xq5</t>
  </si>
  <si>
    <t>2024-10-15T12:04:54-04:00</t>
  </si>
  <si>
    <t>fos43axt8r</t>
  </si>
  <si>
    <t>2024-08-13T09:13:44-04:00</t>
  </si>
  <si>
    <t>gvv8k8t7jh</t>
  </si>
  <si>
    <t>2024-10-15T12:05:53-04:00</t>
  </si>
  <si>
    <t>ea26882t36</t>
  </si>
  <si>
    <t>2024-08-14T09:46:20-04:00</t>
  </si>
  <si>
    <t>xki99w6k2n</t>
  </si>
  <si>
    <t>2024-10-15T12:07:33-04:00</t>
  </si>
  <si>
    <t>4p52jdcygg</t>
  </si>
  <si>
    <t>2024-08-14T09:48:49-04:00</t>
  </si>
  <si>
    <t>iaz4s4xnef</t>
  </si>
  <si>
    <t>2024-10-15T12:10:16-04:00</t>
  </si>
  <si>
    <t>axd74c2h1n</t>
  </si>
  <si>
    <t>2024-10-15T12:12:03-04:00</t>
  </si>
  <si>
    <t>bk9wgqr4ul</t>
  </si>
  <si>
    <t>2024-08-14T09:51:40-04:00</t>
  </si>
  <si>
    <t>1ruj52dgun</t>
  </si>
  <si>
    <t>2024-08-14T09:57:47-04:00</t>
  </si>
  <si>
    <t>474p3aa70a</t>
  </si>
  <si>
    <t>2024-10-15T12:14:38-04:00</t>
  </si>
  <si>
    <t>383ug03yv7</t>
  </si>
  <si>
    <t>2024-10-15T12:16:29-04:00</t>
  </si>
  <si>
    <t>xmvhjmnp8d</t>
  </si>
  <si>
    <t>2024-08-16T09:54:28-04:00</t>
  </si>
  <si>
    <t>evzr333lzv</t>
  </si>
  <si>
    <t>2024-10-15T12:17:37-04:00</t>
  </si>
  <si>
    <t>t74m72d6ox</t>
  </si>
  <si>
    <t>2024-08-16T09:58:10-04:00</t>
  </si>
  <si>
    <t>72avvejb86</t>
  </si>
  <si>
    <t>2024-10-15T12:18:39-04:00</t>
  </si>
  <si>
    <t>mpi2rm6b1i</t>
  </si>
  <si>
    <t>2024-08-16T10:00:45-04:00</t>
  </si>
  <si>
    <t>37po94yfh9</t>
  </si>
  <si>
    <t>2024-10-15T12:22:43-04:00</t>
  </si>
  <si>
    <t>1_T1</t>
  </si>
  <si>
    <t>Looked like some technical difficulties that had to be navigated (1:00)</t>
  </si>
  <si>
    <t>vws0jd4py3</t>
  </si>
  <si>
    <t>2024-08-07T09:36:05-04:00</t>
  </si>
  <si>
    <t>Sent wrong guide. **Addressed 2024.09.16**</t>
  </si>
  <si>
    <t>uhz6scvrcf</t>
  </si>
  <si>
    <t>2024-08-07T09:40:13-04:00</t>
  </si>
  <si>
    <t>x924pt7327</t>
  </si>
  <si>
    <t>2024-10-15T12:25:12-04:00</t>
  </si>
  <si>
    <t>2ef79ggn0j</t>
  </si>
  <si>
    <t>2024-10-15T12:26:34-04:00</t>
  </si>
  <si>
    <t>wobjacr4f0</t>
  </si>
  <si>
    <t>2024-08-07T09:43:56-04:00</t>
  </si>
  <si>
    <t>ssh1t4owvj</t>
  </si>
  <si>
    <t>2024-10-15T12:27:57-04:00</t>
  </si>
  <si>
    <t>x6snutud2j</t>
  </si>
  <si>
    <t>2024-08-07T09:48:46-04:00</t>
  </si>
  <si>
    <t>e9jw781c6q</t>
  </si>
  <si>
    <t>2024-08-07T09:52:50-04:00</t>
  </si>
  <si>
    <t>mexvv32614</t>
  </si>
  <si>
    <t>2024-10-15T12:29:24-04:00</t>
  </si>
  <si>
    <t>8vur3c0n9e</t>
  </si>
  <si>
    <t>2024-10-15T12:30:42-04:00</t>
  </si>
  <si>
    <t>9u24ug994x</t>
  </si>
  <si>
    <t>2024-08-07T09:56:24-04:00</t>
  </si>
  <si>
    <t>g1p4exdh69</t>
  </si>
  <si>
    <t>2024-08-07T10:00:33-04:00</t>
  </si>
  <si>
    <t>hrdysp4y71</t>
  </si>
  <si>
    <t>2024-10-15T12:32:36-04:00</t>
  </si>
  <si>
    <t>lihoshct35</t>
  </si>
  <si>
    <t>2024-08-07T10:04:05-04:00</t>
  </si>
  <si>
    <t>lqhfah8avf</t>
  </si>
  <si>
    <t>2024-10-15T12:34:41-04:00</t>
  </si>
  <si>
    <t>2qbu30g72z</t>
  </si>
  <si>
    <t>2024-10-15T12:36:40-04:00</t>
  </si>
  <si>
    <t>Case4</t>
  </si>
  <si>
    <t>ydcxk6f2tw</t>
  </si>
  <si>
    <t>2024-08-16T09:15:07-04:00</t>
  </si>
  <si>
    <t>jnxcja4xzt</t>
  </si>
  <si>
    <t>2024-10-15T12:38:34-04:00</t>
  </si>
  <si>
    <t>vlkta0y9ks</t>
  </si>
  <si>
    <t>2024-08-16T09:16:59-04:00</t>
  </si>
  <si>
    <t>9pp3uuy11f</t>
  </si>
  <si>
    <t>2024-10-15T12:39:31-04:00</t>
  </si>
  <si>
    <t>kv07tghq0x</t>
  </si>
  <si>
    <t>2024-08-16T09:18:00-04:00</t>
  </si>
  <si>
    <t>0mor6ievy3</t>
  </si>
  <si>
    <t>2024-08-09T09:17:44-04:00</t>
  </si>
  <si>
    <t>0pdyum6h4a</t>
  </si>
  <si>
    <t>2024-08-08T10:10:24-04:00</t>
  </si>
  <si>
    <t>0_CARE</t>
  </si>
  <si>
    <t>0qq8ihmana</t>
  </si>
  <si>
    <t>2024-08-09T09:08:31-04:00</t>
  </si>
  <si>
    <t>0v2i39o502</t>
  </si>
  <si>
    <t>2024-08-07T10:06:03-04:00</t>
  </si>
  <si>
    <t>122bmjl8z9</t>
  </si>
  <si>
    <t>2024-08-07T12:54:01-04:00</t>
  </si>
  <si>
    <t>190h0sg5zi</t>
  </si>
  <si>
    <t>2024-08-13T09:54:05-04:00</t>
  </si>
  <si>
    <t>1a1g5bddgm</t>
  </si>
  <si>
    <t>2024-08-08T10:40:46-04:00</t>
  </si>
  <si>
    <t>1bx298n6re</t>
  </si>
  <si>
    <t>2024-08-15T09:22:34-04:00</t>
  </si>
  <si>
    <t>1m1qkzerov</t>
  </si>
  <si>
    <t>2024-08-09T09:07:39-04:00</t>
  </si>
  <si>
    <t>1o43knm15a</t>
  </si>
  <si>
    <t>2024-08-13T09:03:05-04:00</t>
  </si>
  <si>
    <t>265y3yc7ii</t>
  </si>
  <si>
    <t>2024-08-07T09:49:52-04:00</t>
  </si>
  <si>
    <t>280ri7agrw</t>
  </si>
  <si>
    <t>2024-08-07T12:46:10-04:00</t>
  </si>
  <si>
    <t>28pb47eho7</t>
  </si>
  <si>
    <t>2024-08-07T09:45:14-04:00</t>
  </si>
  <si>
    <t>2bfyuggo1e</t>
  </si>
  <si>
    <t>2024-08-07T10:06:50-04:00</t>
  </si>
  <si>
    <t>2dmnosc3or</t>
  </si>
  <si>
    <t>2024-08-08T10:12:15-04:00</t>
  </si>
  <si>
    <t>2g9vpmc1s4</t>
  </si>
  <si>
    <t>2024-08-15T09:23:25-04:00</t>
  </si>
  <si>
    <t>2ihhrtz5xp</t>
  </si>
  <si>
    <t>2024-08-07T12:51:20-04:00</t>
  </si>
  <si>
    <t>Had to restart caregiver guide **Addressed 2024.09.16**</t>
  </si>
  <si>
    <t>2r8rdssg9b</t>
  </si>
  <si>
    <t>2024-08-08T10:16:41-04:00</t>
  </si>
  <si>
    <t>2wun2e4ikf</t>
  </si>
  <si>
    <t>2024-08-08T10:14:27-04:00</t>
  </si>
  <si>
    <t>31e1dv8c0m</t>
  </si>
  <si>
    <t>2024-08-13T09:01:32-04:00</t>
  </si>
  <si>
    <t>3ah2qrd08p</t>
  </si>
  <si>
    <t>2024-08-09T09:15:07-04:00</t>
  </si>
  <si>
    <t>3ft6sudajf</t>
  </si>
  <si>
    <t>2024-08-07T09:42:24-04:00</t>
  </si>
  <si>
    <t>40ak3djufz</t>
  </si>
  <si>
    <t>2024-08-07T09:37:24-04:00</t>
  </si>
  <si>
    <t>416zc67iv5</t>
  </si>
  <si>
    <t>2024-08-09T10:36:11-04:00</t>
  </si>
  <si>
    <t>45q4d9w8ey</t>
  </si>
  <si>
    <t>2024-08-07T12:44:53-04:00</t>
  </si>
  <si>
    <t>47wjgw3msn</t>
  </si>
  <si>
    <t>2024-08-07T10:02:06-04:00</t>
  </si>
  <si>
    <t>4ai1otljxf</t>
  </si>
  <si>
    <t>2024-08-09T10:38:05-04:00</t>
  </si>
  <si>
    <t>4mceyasf8e</t>
  </si>
  <si>
    <t>2024-08-09T10:36:54-04:00</t>
  </si>
  <si>
    <t>4owdxidw7h</t>
  </si>
  <si>
    <t>2024-08-07T13:02:27-04:00</t>
  </si>
  <si>
    <t>4tmt7tp8k9</t>
  </si>
  <si>
    <t>2024-08-07T11:35:36-04:00</t>
  </si>
  <si>
    <t>5kppsokdd1</t>
  </si>
  <si>
    <t>2024-08-09T10:36:07-04:00</t>
  </si>
  <si>
    <t>5lucgzh833</t>
  </si>
  <si>
    <t>2024-08-08T10:45:33-04:00</t>
  </si>
  <si>
    <t>5zwvb1r8ht</t>
  </si>
  <si>
    <t>2024-08-14T09:08:37-04:00</t>
  </si>
  <si>
    <t>64rb2otz2n</t>
  </si>
  <si>
    <t>2024-08-07T09:47:31-04:00</t>
  </si>
  <si>
    <t>66ecwnierd</t>
  </si>
  <si>
    <t>2024-08-14T09:03:03-04:00</t>
  </si>
  <si>
    <t>6g3o8upj3g</t>
  </si>
  <si>
    <t>2024-08-13T09:50:43-04:00</t>
  </si>
  <si>
    <t>6gerjlplxb</t>
  </si>
  <si>
    <t>2024-08-07T10:03:04-04:00</t>
  </si>
  <si>
    <t>6i9ei5keqi</t>
  </si>
  <si>
    <t>2024-08-07T10:00:23-04:00</t>
  </si>
  <si>
    <t>6jyz2f2iw0</t>
  </si>
  <si>
    <t>2024-08-09T09:17:34-04:00</t>
  </si>
  <si>
    <t>6k8sjxycjs</t>
  </si>
  <si>
    <t>2024-08-09T10:38:01-04:00</t>
  </si>
  <si>
    <t>6m6vsa6s4f</t>
  </si>
  <si>
    <t>2024-08-09T09:12:21-04:00</t>
  </si>
  <si>
    <t>6pgjlig23z</t>
  </si>
  <si>
    <t>2024-08-08T10:24:44-04:00</t>
  </si>
  <si>
    <t>78t6tg7gtu</t>
  </si>
  <si>
    <t>2024-08-13T09:49:53-04:00</t>
  </si>
  <si>
    <t>7a7lq1imeb</t>
  </si>
  <si>
    <t>2024-08-07T13:00:59-04:00</t>
  </si>
  <si>
    <t>7aqf14yysn</t>
  </si>
  <si>
    <t>2024-08-07T13:04:48-04:00</t>
  </si>
  <si>
    <t>7e9kq33mlo</t>
  </si>
  <si>
    <t>2024-08-07T09:47:37-04:00</t>
  </si>
  <si>
    <t>81dosdzuc6</t>
  </si>
  <si>
    <t>2024-08-09T09:16:43-04:00</t>
  </si>
  <si>
    <t>8gqe0yx6i3</t>
  </si>
  <si>
    <t>2024-08-07T12:55:07-04:00</t>
  </si>
  <si>
    <t>8pixojvecd</t>
  </si>
  <si>
    <t>2024-08-13T09:03:49-04:00</t>
  </si>
  <si>
    <t>8r6lv291ff</t>
  </si>
  <si>
    <t>2024-08-07T09:38:48-04:00</t>
  </si>
  <si>
    <t>8wh84yaf60</t>
  </si>
  <si>
    <t>2024-08-07T09:41:15-04:00</t>
  </si>
  <si>
    <t>8x99vdjc9y</t>
  </si>
  <si>
    <t>2024-08-08T10:19:57-04:00</t>
  </si>
  <si>
    <t>91eb9487kp</t>
  </si>
  <si>
    <t>2024-08-09T09:14:12-04:00</t>
  </si>
  <si>
    <t>9b5uesrnaw</t>
  </si>
  <si>
    <t>2024-08-07T13:05:54-04:00</t>
  </si>
  <si>
    <t>9di50wq15n</t>
  </si>
  <si>
    <t>2024-08-14T09:06:07-04:00</t>
  </si>
  <si>
    <t>9dxbve0802</t>
  </si>
  <si>
    <t>2024-08-09T09:09:23-04:00</t>
  </si>
  <si>
    <t>9fawc06387</t>
  </si>
  <si>
    <t>2024-08-07T12:46:12-04:00</t>
  </si>
  <si>
    <t>9jris48ng4</t>
  </si>
  <si>
    <t>2024-08-08T10:28:06-04:00</t>
  </si>
  <si>
    <t>9lpvslr0d4</t>
  </si>
  <si>
    <t>2024-08-07T13:05:52-04:00</t>
  </si>
  <si>
    <t>9s2fbspgnb</t>
  </si>
  <si>
    <t>2024-08-09T10:38:57-04:00</t>
  </si>
  <si>
    <t>9tqvddipvs</t>
  </si>
  <si>
    <t>2024-08-13T09:48:55-04:00</t>
  </si>
  <si>
    <t>Participant, accidently advanced the trial without self monitoring??? **Addressed 2024.09.16**</t>
  </si>
  <si>
    <t>9wu7i8iclo</t>
  </si>
  <si>
    <t>2024-08-13T09:02:19-04:00</t>
  </si>
  <si>
    <t>9xggbf71pt</t>
  </si>
  <si>
    <t>2024-08-08T10:25:57-04:00</t>
  </si>
  <si>
    <t>acoda2l9sc</t>
  </si>
  <si>
    <t>2024-08-13T09:51:54-04:00</t>
  </si>
  <si>
    <t>asaiklcoyp</t>
  </si>
  <si>
    <t>2024-08-09T09:16:40-04:00</t>
  </si>
  <si>
    <t>aucaxt5gqq</t>
  </si>
  <si>
    <t>2024-08-07T09:59:28-04:00</t>
  </si>
  <si>
    <t>Identified use of task specific</t>
  </si>
  <si>
    <t>aynncxlb59</t>
  </si>
  <si>
    <t>2024-08-07T09:56:22-04:00</t>
  </si>
  <si>
    <t>b2yqtkzpa7</t>
  </si>
  <si>
    <t>2024-08-08T10:33:58-04:00</t>
  </si>
  <si>
    <t>bhzp6b8rix</t>
  </si>
  <si>
    <t>2024-08-07T11:37:16-04:00</t>
  </si>
  <si>
    <t>blj1ft9g6a</t>
  </si>
  <si>
    <t>2024-08-07T12:58:36-04:00</t>
  </si>
  <si>
    <t>bot3drnm3i</t>
  </si>
  <si>
    <t>2024-08-07T11:33:36-04:00</t>
  </si>
  <si>
    <t>brtaudln5y</t>
  </si>
  <si>
    <t>2024-08-07T12:57:29-04:00</t>
  </si>
  <si>
    <t>Prompted to place in hand.</t>
  </si>
  <si>
    <t>c6ctz66g56</t>
  </si>
  <si>
    <t>2024-08-07T12:56:43-04:00</t>
  </si>
  <si>
    <t>c7trp6h1on</t>
  </si>
  <si>
    <t>2024-08-15T09:20:53-04:00</t>
  </si>
  <si>
    <t>cn88ay3usm</t>
  </si>
  <si>
    <t>2024-08-07T12:52:29-04:00</t>
  </si>
  <si>
    <t>d5unjrtt0i</t>
  </si>
  <si>
    <t>2024-08-13T09:54:51-04:00</t>
  </si>
  <si>
    <t>db92133qdh</t>
  </si>
  <si>
    <t>2024-08-07T09:43:48-04:00</t>
  </si>
  <si>
    <t>df2gkwblbx</t>
  </si>
  <si>
    <t>2024-08-08T10:42:07-04:00</t>
  </si>
  <si>
    <t>dpi1l0y4v4</t>
  </si>
  <si>
    <t>2024-08-07T09:48:42-04:00</t>
  </si>
  <si>
    <t>dryhawmu93</t>
  </si>
  <si>
    <t>2024-08-13T09:52:46-04:00</t>
  </si>
  <si>
    <t>e2xpk6uyea</t>
  </si>
  <si>
    <t>2024-08-07T09:36:16-04:00</t>
  </si>
  <si>
    <t>e9j5fp5vc9</t>
  </si>
  <si>
    <t>2024-08-07T09:45:12-04:00</t>
  </si>
  <si>
    <t>eelkwu9bs6</t>
  </si>
  <si>
    <t>2024-08-15T09:21:36-04:00</t>
  </si>
  <si>
    <t>ep2dy3ktvg</t>
  </si>
  <si>
    <t>2024-08-07T12:53:42-04:00</t>
  </si>
  <si>
    <t>erudaj2unx</t>
  </si>
  <si>
    <t>ex7zhhy4hk</t>
  </si>
  <si>
    <t>2024-08-13T09:00:40-04:00</t>
  </si>
  <si>
    <t>f15kp3ycdz</t>
  </si>
  <si>
    <t>2024-08-08T10:17:48-04:00</t>
  </si>
  <si>
    <t>f35hc504yx</t>
  </si>
  <si>
    <t>2024-08-07T12:59:54-04:00</t>
  </si>
  <si>
    <t>fgqce5q409</t>
  </si>
  <si>
    <t>2024-08-09T09:13:20-04:00</t>
  </si>
  <si>
    <t>fraw8xfwmz</t>
  </si>
  <si>
    <t>2024-08-09T09:14:13-04:00</t>
  </si>
  <si>
    <t>fs87q3s1ty</t>
  </si>
  <si>
    <t>ghmv00nmh9</t>
  </si>
  <si>
    <t>2024-08-07T09:54:16-04:00</t>
  </si>
  <si>
    <t>gju9tbgqm9</t>
  </si>
  <si>
    <t>2024-08-13T09:00:39-04:00</t>
  </si>
  <si>
    <t>goxj844x7b</t>
  </si>
  <si>
    <t>2024-08-09T09:13:19-04:00</t>
  </si>
  <si>
    <t>gsywb0y6iu</t>
  </si>
  <si>
    <t>2024-08-07T12:59:48-04:00</t>
  </si>
  <si>
    <t>guyh9dm7u2</t>
  </si>
  <si>
    <t>2024-08-14T09:10:05-04:00</t>
  </si>
  <si>
    <t>gy4luaerp0</t>
  </si>
  <si>
    <t>2024-08-09T09:11:28-04:00</t>
  </si>
  <si>
    <t>hinc6hwof3</t>
  </si>
  <si>
    <t>2024-08-08T10:21:39-04:00</t>
  </si>
  <si>
    <t>hr9aj4gu90</t>
  </si>
  <si>
    <t>2024-08-09T10:37:01-04:00</t>
  </si>
  <si>
    <t>hvtgkv9fld</t>
  </si>
  <si>
    <t>2024-08-07T12:58:43-04:00</t>
  </si>
  <si>
    <t>hwwu0nyltn</t>
  </si>
  <si>
    <t>2024-08-13T09:47:04-04:00</t>
  </si>
  <si>
    <t>I made Reference to no comply</t>
  </si>
  <si>
    <t>i84nj8dpwb</t>
  </si>
  <si>
    <t>2024-08-15T09:19:40-04:00</t>
  </si>
  <si>
    <t>iawuqhau3a</t>
  </si>
  <si>
    <t>2024-08-07T13:03:35-04:00</t>
  </si>
  <si>
    <t>ibwmzvdmu9</t>
  </si>
  <si>
    <t>2024-08-14T09:09:18-04:00</t>
  </si>
  <si>
    <t>itxw4jrm38</t>
  </si>
  <si>
    <t>2024-08-07T09:37:10-04:00</t>
  </si>
  <si>
    <t>iurux4d8kk</t>
  </si>
  <si>
    <t>2024-08-09T09:09:34-04:00</t>
  </si>
  <si>
    <t>ixqbg88c9g</t>
  </si>
  <si>
    <t>2024-08-14T09:03:52-04:00</t>
  </si>
  <si>
    <t>j9owpe9u4u</t>
  </si>
  <si>
    <t>2024-08-15T09:22:25-04:00</t>
  </si>
  <si>
    <t>jbq12keg6e</t>
  </si>
  <si>
    <t>2024-08-07T10:04:08-04:00</t>
  </si>
  <si>
    <t>jv9wyewjup</t>
  </si>
  <si>
    <t>k7eqgjr1qd</t>
  </si>
  <si>
    <t>2024-08-08T10:07:09-04:00</t>
  </si>
  <si>
    <t>knmqioic3b</t>
  </si>
  <si>
    <t>2024-08-15T09:19:56-04:00</t>
  </si>
  <si>
    <t>krfupqhwjb</t>
  </si>
  <si>
    <t>2024-08-13T09:55:01-04:00</t>
  </si>
  <si>
    <t>l0dry5jou9</t>
  </si>
  <si>
    <t>2024-08-07T09:59:11-04:00</t>
  </si>
  <si>
    <t>l5f65rcabc</t>
  </si>
  <si>
    <t>2024-08-08T10:44:33-04:00</t>
  </si>
  <si>
    <t>l5j7rvaheg</t>
  </si>
  <si>
    <t>2024-08-08T10:15:39-04:00</t>
  </si>
  <si>
    <t>layupsyiw7</t>
  </si>
  <si>
    <t>2024-08-15T09:18:58-04:00</t>
  </si>
  <si>
    <t>lf2fqwj8vs</t>
  </si>
  <si>
    <t>2024-08-07T13:03:31-04:00</t>
  </si>
  <si>
    <t>lfqkx1p8ft</t>
  </si>
  <si>
    <t>2024-08-13T09:52:51-04:00</t>
  </si>
  <si>
    <t>Reference to no behavior quiet. I did</t>
  </si>
  <si>
    <t>lhit1i4fo9</t>
  </si>
  <si>
    <t>2024-08-07T10:05:00-04:00</t>
  </si>
  <si>
    <t>lo14zq7949</t>
  </si>
  <si>
    <t>2024-08-07T09:51:35-04:00</t>
  </si>
  <si>
    <t>m8uvqwnkrw</t>
  </si>
  <si>
    <t>2024-08-07T09:57:25-04:00</t>
  </si>
  <si>
    <t>mgf1oxau16</t>
  </si>
  <si>
    <t>2024-08-07T11:39:26-04:00</t>
  </si>
  <si>
    <t>mh2e79hmam</t>
  </si>
  <si>
    <t>2024-08-07T12:47:24-04:00</t>
  </si>
  <si>
    <t>mj3xvo3fg6</t>
  </si>
  <si>
    <t>2024-08-07T11:37:03-04:00</t>
  </si>
  <si>
    <t>mlqxvlctuh</t>
  </si>
  <si>
    <t>2024-08-07T09:54:11-04:00</t>
  </si>
  <si>
    <t>mof6vyp5qk</t>
  </si>
  <si>
    <t>2024-08-07T10:05:12-04:00</t>
  </si>
  <si>
    <t>mtoiot0mlo</t>
  </si>
  <si>
    <t>2024-08-07T11:40:29-04:00</t>
  </si>
  <si>
    <t>n1tmf8xdlh</t>
  </si>
  <si>
    <t>2024-08-08T10:46:15-04:00</t>
  </si>
  <si>
    <t>na3xhyfjq0</t>
  </si>
  <si>
    <t>2024-08-14T09:10:52-04:00</t>
  </si>
  <si>
    <t>nkh50lx8bx</t>
  </si>
  <si>
    <t>2024-08-07T10:01:44-04:00</t>
  </si>
  <si>
    <t>noqxhyk78f</t>
  </si>
  <si>
    <t>2024-08-07T11:38:11-04:00</t>
  </si>
  <si>
    <t>nqzlgfxx1e</t>
  </si>
  <si>
    <t>2024-08-07T09:55:18-04:00</t>
  </si>
  <si>
    <t>o06mztpbx5</t>
  </si>
  <si>
    <t>2024-08-07T09:38:51-04:00</t>
  </si>
  <si>
    <t>o37jreo054</t>
  </si>
  <si>
    <t>2024-08-07T12:51:03-04:00</t>
  </si>
  <si>
    <t>o4tal0rc4n</t>
  </si>
  <si>
    <t>2024-08-14T09:06:54-04:00</t>
  </si>
  <si>
    <t>odey4rb8ki</t>
  </si>
  <si>
    <t>2024-08-07T11:35:50-04:00</t>
  </si>
  <si>
    <t>oxtkhpea58</t>
  </si>
  <si>
    <t>2024-08-08T10:37:44-04:00</t>
  </si>
  <si>
    <t>pkrx6si17k</t>
  </si>
  <si>
    <t>2024-08-13T09:01:24-04:00</t>
  </si>
  <si>
    <t>pkzpxxj2fl</t>
  </si>
  <si>
    <t>2024-08-09T09:08:34-04:00</t>
  </si>
  <si>
    <t>pnivt4y7d8</t>
  </si>
  <si>
    <t>2024-08-07T11:34:38-04:00</t>
  </si>
  <si>
    <t>ppjmtwz8m8</t>
  </si>
  <si>
    <t>2024-08-08T10:08:13-04:00</t>
  </si>
  <si>
    <t>q06bh3bc90</t>
  </si>
  <si>
    <t>2024-08-07T13:08:06-04:00</t>
  </si>
  <si>
    <t>qao6a1by8c</t>
  </si>
  <si>
    <t>2024-08-08T10:38:45-04:00</t>
  </si>
  <si>
    <t>qix107791i</t>
  </si>
  <si>
    <t>2024-08-07T12:52:28-04:00</t>
  </si>
  <si>
    <t>qzb5wd74ef</t>
  </si>
  <si>
    <t>2024-08-07T11:40:45-04:00</t>
  </si>
  <si>
    <t>ridf1c4523</t>
  </si>
  <si>
    <t>2024-08-07T12:47:23-04:00</t>
  </si>
  <si>
    <t>ry7d39loyt</t>
  </si>
  <si>
    <t>2024-08-09T09:10:33-04:00</t>
  </si>
  <si>
    <t>s3sqtwfzej</t>
  </si>
  <si>
    <t>s4jsuyllfb</t>
  </si>
  <si>
    <t>2024-08-07T12:55:15-04:00</t>
  </si>
  <si>
    <t>s90dxx6k2z</t>
  </si>
  <si>
    <t>2024-08-08T10:34:57-04:00</t>
  </si>
  <si>
    <t>s994g7q0au</t>
  </si>
  <si>
    <t>2024-08-13T09:50:57-04:00</t>
  </si>
  <si>
    <t>sdjs9nutpu</t>
  </si>
  <si>
    <t>2024-08-13T09:49:55-04:00</t>
  </si>
  <si>
    <t>sr634l2a95</t>
  </si>
  <si>
    <t>2024-08-07T09:55:09-04:00</t>
  </si>
  <si>
    <t>sv2pe6n20d</t>
  </si>
  <si>
    <t>2024-08-15T09:18:44-04:00</t>
  </si>
  <si>
    <t>syuqgspuqo</t>
  </si>
  <si>
    <t>t3ew3axhcu</t>
  </si>
  <si>
    <t>2024-08-07T09:46:24-04:00</t>
  </si>
  <si>
    <t>t86zqgev6s</t>
  </si>
  <si>
    <t>2024-08-08T10:18:51-04:00</t>
  </si>
  <si>
    <t>t8pxhyu9up</t>
  </si>
  <si>
    <t>2024-08-14T09:01:09-04:00</t>
  </si>
  <si>
    <t>tf8xbov0s1</t>
  </si>
  <si>
    <t>2024-08-08T10:43:23-04:00</t>
  </si>
  <si>
    <t>thoyygpc64</t>
  </si>
  <si>
    <t>2024-08-07T09:51:45-04:00</t>
  </si>
  <si>
    <t>tp429hjgiw</t>
  </si>
  <si>
    <t>2024-08-07T13:04:53-04:00</t>
  </si>
  <si>
    <t>tsm3wlfqx9</t>
  </si>
  <si>
    <t>2024-08-09T10:38:50-04:00</t>
  </si>
  <si>
    <t>u0l91fxfeu</t>
  </si>
  <si>
    <t>2024-08-08T10:13:18-04:00</t>
  </si>
  <si>
    <t>u21qlmt7u5</t>
  </si>
  <si>
    <t>2024-08-13T09:53:52-04:00</t>
  </si>
  <si>
    <t>u4353xrlsu</t>
  </si>
  <si>
    <t>2024-08-15T09:21:43-04:00</t>
  </si>
  <si>
    <t>upxk8sxqd3</t>
  </si>
  <si>
    <t>2024-08-07T11:38:30-04:00</t>
  </si>
  <si>
    <t>uxwhzgm5of</t>
  </si>
  <si>
    <t>2024-08-09T09:12:20-04:00</t>
  </si>
  <si>
    <t>v2ypy1id3l</t>
  </si>
  <si>
    <t>2024-08-07T10:05:53-04:00</t>
  </si>
  <si>
    <t>v55kb026yw</t>
  </si>
  <si>
    <t>2024-08-08T10:26:51-04:00</t>
  </si>
  <si>
    <t>vbc6cmb9b3</t>
  </si>
  <si>
    <t>2024-08-09T09:10:34-04:00</t>
  </si>
  <si>
    <t>vl3bg5qopv</t>
  </si>
  <si>
    <t>2024-08-07T09:49:46-04:00</t>
  </si>
  <si>
    <t>vlptq344o1</t>
  </si>
  <si>
    <t>2024-08-15T09:20:36-04:00</t>
  </si>
  <si>
    <t>vm4ie0s1ad</t>
  </si>
  <si>
    <t>2024-08-14T09:07:51-04:00</t>
  </si>
  <si>
    <t>vmfqt8wmtu</t>
  </si>
  <si>
    <t>2024-08-13T09:48:27-04:00</t>
  </si>
  <si>
    <t>vrj74kr1el</t>
  </si>
  <si>
    <t>2024-08-07T12:45:05-04:00</t>
  </si>
  <si>
    <t>vsuw7vxozh</t>
  </si>
  <si>
    <t>2024-08-07T11:39:29-04:00</t>
  </si>
  <si>
    <t>vx85tlxdqt</t>
  </si>
  <si>
    <t>2024-08-14T09:05:13-04:00</t>
  </si>
  <si>
    <t>w21rrczo9f</t>
  </si>
  <si>
    <t>2024-08-07T13:00:54-04:00</t>
  </si>
  <si>
    <t>wl39z8c185</t>
  </si>
  <si>
    <t>2024-08-07T13:08:08-04:00</t>
  </si>
  <si>
    <t>wntpo8qsgw</t>
  </si>
  <si>
    <t>2024-08-14T09:06:58-04:00</t>
  </si>
  <si>
    <t>wvll5g54y3</t>
  </si>
  <si>
    <t>2024-08-07T13:02:23-04:00</t>
  </si>
  <si>
    <t>wxr90ecf8k</t>
  </si>
  <si>
    <t>2024-08-08T10:35:53-04:00</t>
  </si>
  <si>
    <t>wylueur6u0</t>
  </si>
  <si>
    <t>2024-08-07T09:41:16-04:00</t>
  </si>
  <si>
    <t>x9cdau2e3l</t>
  </si>
  <si>
    <t>2024-08-13T09:51:45-04:00</t>
  </si>
  <si>
    <t>xb5ofe84wo</t>
  </si>
  <si>
    <t>2024-08-07T09:46:20-04:00</t>
  </si>
  <si>
    <t>xcoeaa4dt1</t>
  </si>
  <si>
    <t>2024-08-09T09:11:27-04:00</t>
  </si>
  <si>
    <t>y0drtplb83</t>
  </si>
  <si>
    <t>y87yhj0qb8</t>
  </si>
  <si>
    <t>2024-08-13T09:03:04-04:00</t>
  </si>
  <si>
    <t>ybi4hhvybk</t>
  </si>
  <si>
    <t>2024-08-14T09:02:03-04:00</t>
  </si>
  <si>
    <t>ybmr7xnnip</t>
  </si>
  <si>
    <t>yjhemw8xzy</t>
  </si>
  <si>
    <t>2024-08-09T10:35:18-04:00</t>
  </si>
  <si>
    <t>yl2cz1l96w</t>
  </si>
  <si>
    <t>yya54tly2x</t>
  </si>
  <si>
    <t>2024-08-07T09:42:45-04:00</t>
  </si>
  <si>
    <t>zabc500npc</t>
  </si>
  <si>
    <t>2024-08-09T10:35:17-04:00</t>
  </si>
  <si>
    <t>zczbte79pl</t>
  </si>
  <si>
    <t>zfhczmbu3u</t>
  </si>
  <si>
    <t>2024-08-08T10:22:53-04:00</t>
  </si>
  <si>
    <t>zghd1m82d9</t>
  </si>
  <si>
    <t>2024-08-08T10:09:28-04:00</t>
  </si>
  <si>
    <t>zm2zuxrtrb</t>
  </si>
  <si>
    <t>2024-08-07T13:07:01-04:00</t>
  </si>
  <si>
    <t>zo3z42afvc</t>
  </si>
  <si>
    <t>2024-08-07T13:06:58-04:00</t>
  </si>
  <si>
    <t>zyqwop1bol</t>
  </si>
  <si>
    <t>2024-08-07T09:40:05-04:00</t>
  </si>
  <si>
    <t>1phcqur8wf</t>
  </si>
  <si>
    <t>InstanceID_CONF</t>
  </si>
  <si>
    <t>InstanceID_CARE</t>
  </si>
  <si>
    <t>7_CONFxCARE</t>
  </si>
  <si>
    <t>Section</t>
  </si>
  <si>
    <t>Cohen's Kappa</t>
  </si>
  <si>
    <t>Percentage Agreement (%)</t>
  </si>
  <si>
    <t>Number of Observations</t>
  </si>
  <si>
    <t>Entire Set</t>
  </si>
  <si>
    <t>ConfMonitoring1 vs SelfMonitoring1</t>
  </si>
  <si>
    <t>ConfMonitoring2 vs SelfMonitoring2</t>
  </si>
  <si>
    <t>ConfMonitoring3 vs SelfMonitoring3</t>
  </si>
  <si>
    <t>ConfMonitoring4 vs SelfMonitoring4</t>
  </si>
  <si>
    <t>ConfMonitoring5 vs SelfMonitoring5</t>
  </si>
  <si>
    <t>ConfMonitoring6 vs SelfMonitoring6</t>
  </si>
  <si>
    <t>ConfMonitoring6a_1 vs SelfMonitoring6a_1</t>
  </si>
  <si>
    <t>ConfMonitoring6a_2 vs SelfMonitoring6a_2</t>
  </si>
  <si>
    <t>ConfMonitoring6a_3 vs SelfMonitoring6a_3</t>
  </si>
  <si>
    <t>CaregiverID Case1, StudyPhase 1_T1</t>
  </si>
  <si>
    <t>CaregiverID Case1, StudyPhase 2_T2</t>
  </si>
  <si>
    <t>CaregiverID Case1, StudyPhase 3_T3</t>
  </si>
  <si>
    <t>CaregiverID Case2, StudyPhase 1_T1</t>
  </si>
  <si>
    <t>CaregiverID Case2, StudyPhase 2_T2</t>
  </si>
  <si>
    <t>CaregiverID Case2, StudyPhase 3_T3</t>
  </si>
  <si>
    <t>CaregiverID Case3, StudyPhase 1_T1</t>
  </si>
  <si>
    <t>CaregiverID Case3, StudyPhase 2_T2</t>
  </si>
  <si>
    <t>CaregiverID Case3, StudyPhase 3_T3</t>
  </si>
  <si>
    <t>InstanceID_IOA</t>
  </si>
  <si>
    <t>Matrix Score</t>
  </si>
  <si>
    <t>Matrix_A</t>
  </si>
  <si>
    <t>Matrix_B</t>
  </si>
  <si>
    <t>Matrix_C</t>
  </si>
  <si>
    <t>Matrix_D</t>
  </si>
  <si>
    <t>AD_Count</t>
  </si>
  <si>
    <t>ABCD_Count</t>
  </si>
  <si>
    <t>P_o</t>
  </si>
  <si>
    <t>((A+B)*(A+C))/n</t>
  </si>
  <si>
    <t>((B+D)*(C+D))/n</t>
  </si>
  <si>
    <t>p_e</t>
  </si>
  <si>
    <t>P_o - P_e</t>
  </si>
  <si>
    <t>1 - P_e</t>
  </si>
  <si>
    <t>k</t>
  </si>
  <si>
    <t>CARE</t>
  </si>
  <si>
    <t>% Comply</t>
  </si>
  <si>
    <t>Researcher</t>
  </si>
  <si>
    <t>Comply</t>
  </si>
  <si>
    <t>No Comply</t>
  </si>
  <si>
    <t>monitoring 6</t>
  </si>
  <si>
    <t>True Positive</t>
  </si>
  <si>
    <t>False Positive</t>
  </si>
  <si>
    <t>False Negative</t>
  </si>
  <si>
    <t>True Negative</t>
  </si>
  <si>
    <t>Total Agreement Count</t>
  </si>
  <si>
    <t>Total Observation Count</t>
  </si>
  <si>
    <t>Expected Agreement</t>
  </si>
  <si>
    <t>1_T1 - ConfMonitoring1 vs SelfMonitoring1</t>
  </si>
  <si>
    <t>1_T1 - ConfMonitoring2 vs SelfMonitoring2</t>
  </si>
  <si>
    <t>1_T1 - ConfMonitoring6a_1 vs SelfMonitoring6a_1</t>
  </si>
  <si>
    <t>1_T1 - ConfMonitoring6a_2 vs SelfMonitoring6a_2</t>
  </si>
  <si>
    <t>1_T1 - ConfMonitoring6a_3 vs SelfMonitoring6a_3</t>
  </si>
  <si>
    <t>1_T1 - Entire Set</t>
  </si>
  <si>
    <t>2_T2 - ConfMonitoring3 vs SelfMonitoring3</t>
  </si>
  <si>
    <t>2_T2 - ConfMonitoring4 vs SelfMonitoring4</t>
  </si>
  <si>
    <t>2_T2 - ConfMonitoring5 vs SelfMonitoring5</t>
  </si>
  <si>
    <t>2_T2 - Entire Set</t>
  </si>
  <si>
    <t>3_T3 - ConfMonitoring1 vs SelfMonitoring1</t>
  </si>
  <si>
    <t>3_T3 - ConfMonitoring2 vs SelfMonitoring2</t>
  </si>
  <si>
    <t>3_T3 - ConfMonitoring3 vs SelfMonitoring3</t>
  </si>
  <si>
    <t>3_T3 - ConfMonitoring4 vs SelfMonitoring4</t>
  </si>
  <si>
    <t>3_T3 - ConfMonitoring5 vs SelfMonitoring5</t>
  </si>
  <si>
    <t>3_T3 - ConfMonitoring6a_1 vs SelfMonitoring6a_1</t>
  </si>
  <si>
    <t>3_T3 - ConfMonitoring6a_2 vs SelfMonitoring6a_2</t>
  </si>
  <si>
    <t>3_T3 - ConfMonitoring6a_3 vs SelfMonitoring6a_3</t>
  </si>
  <si>
    <t>3_T3 - Entire Set</t>
  </si>
  <si>
    <t>Omnibus - Entire Set</t>
  </si>
  <si>
    <t>TechPT - 2024.10.20 - Script - CARExCONF - SelfMonitoring -  sklearn Kappa CARExCARE No_Mon6 - Omnibus-  V5 copy</t>
  </si>
  <si>
    <t>Confmonitor6 Count</t>
  </si>
  <si>
    <t>Case1 - ConfMonitoring1 vs SelfMonitoring1</t>
  </si>
  <si>
    <t>Case1 - ConfMonitoring2 vs SelfMonitoring2</t>
  </si>
  <si>
    <t>Case1 - ConfMonitoring6a_1 vs SelfMonitoring6a_1</t>
  </si>
  <si>
    <t>Case1 - ConfMonitoring6a_2 vs SelfMonitoring6a_2</t>
  </si>
  <si>
    <t>Case1 - ConfMonitoring6a_3 vs SelfMonitoring6a_3</t>
  </si>
  <si>
    <t>Case2 - ConfMonitoring3 vs SelfMonitoring3</t>
  </si>
  <si>
    <t>Case2 - ConfMonitoring4 vs SelfMonitoring4</t>
  </si>
  <si>
    <t>Case2 - ConfMonitoring5 vs SelfMonitoring5</t>
  </si>
  <si>
    <t>Case3 - ConfMonitoring1 vs SelfMonitoring1</t>
  </si>
  <si>
    <t>Case3 - ConfMonitoring2 vs SelfMonitoring2</t>
  </si>
  <si>
    <t>Case3 - ConfMonitoring3 vs SelfMonitoring3</t>
  </si>
  <si>
    <t>Case3 - ConfMonitoring4 vs SelfMonitoring4</t>
  </si>
  <si>
    <t>Case3 - ConfMonitoring5 vs SelfMonitoring5</t>
  </si>
  <si>
    <t>Case3 - ConfMonitoring6a_1 vs SelfMonitoring6a_1</t>
  </si>
  <si>
    <t>Case3 - ConfMonitoring6a_2 vs SelfMonitoring6a_2</t>
  </si>
  <si>
    <t>Case3 - ConfMonitoring6a_3 vs SelfMonitoring6a_3</t>
  </si>
  <si>
    <t>Case1 - ConfMonitoring3 vs SelfMonitoring3</t>
  </si>
  <si>
    <t>Case1 - ConfMonitoring4 vs SelfMonitoring4</t>
  </si>
  <si>
    <t>Case1 - ConfMonitoring5 vs SelfMonitoring5</t>
  </si>
  <si>
    <t>Case1 - ConfMonitoring6 vs SelfMonitoring6</t>
  </si>
  <si>
    <t>Case2 - ConfMonitoring1 vs SelfMonitoring1</t>
  </si>
  <si>
    <t>Case2 - ConfMonitoring2 vs SelfMonitoring2</t>
  </si>
  <si>
    <t>Case2 - ConfMonitoring6 vs SelfMonitoring6</t>
  </si>
  <si>
    <t>Case2 - ConfMonitoring6a_1 vs SelfMonitoring6a_1</t>
  </si>
  <si>
    <t>Case2 - ConfMonitoring6a_2 vs SelfMonitoring6a_2</t>
  </si>
  <si>
    <t>Case2 - ConfMonitoring6a_3 vs SelfMonitoring6a_3</t>
  </si>
  <si>
    <t>Case3 - ConfMonitoring6 vs SelfMonitoring6</t>
  </si>
  <si>
    <t>TechPT - 2024.10.20 - Script - CARExCONF - SelfMonitoring - CaseX - Monitoringx_VS_Monitoringx.py</t>
  </si>
  <si>
    <t>T1</t>
  </si>
  <si>
    <t>T2</t>
  </si>
  <si>
    <t>T3</t>
  </si>
  <si>
    <t>Case</t>
  </si>
  <si>
    <t>Phase</t>
  </si>
  <si>
    <t>Monitor</t>
  </si>
  <si>
    <t>CaregiverID Case2, StudyPhase 1_T1 - ConfMonitoring6 vs SelfMonitoring6</t>
  </si>
  <si>
    <t>Monitoring6</t>
  </si>
  <si>
    <t>CaregiverID Case2, StudyPhase 3_T3 - ConfMonitoring6 vs SelfMonitoring6</t>
  </si>
  <si>
    <t>CaregiverID Case1, StudyPhase 1_T1 - ConfMonitoring6 vs SelfMonitoring6</t>
  </si>
  <si>
    <t>CaregiverID Case1, StudyPhase 2_T2 - ConfMonitoring3 vs SelfMonitoring3</t>
  </si>
  <si>
    <t>Monitoring3</t>
  </si>
  <si>
    <t>CaregiverID Case1, StudyPhase 2_T2 - ConfMonitoring4 vs SelfMonitoring4</t>
  </si>
  <si>
    <t>Monitoring4</t>
  </si>
  <si>
    <t>CaregiverID Case1, StudyPhase 3_T3 - ConfMonitoring6 vs SelfMonitoring6</t>
  </si>
  <si>
    <t>CaregiverID Case1, StudyPhase 1_T1 - ConfMonitoring6a_1 vs SelfMonitoring6a_1</t>
  </si>
  <si>
    <t>Monitoring6a_1</t>
  </si>
  <si>
    <t>CaregiverID Case1, StudyPhase 1_T1 - ConfMonitoring6a_2 vs SelfMonitoring6a_2</t>
  </si>
  <si>
    <t>Monitoring6a_2</t>
  </si>
  <si>
    <t>CaregiverID Case3, StudyPhase 1_T1 - ConfMonitoring6a_3 vs SelfMonitoring6a_3</t>
  </si>
  <si>
    <t>Monitoring6a_3</t>
  </si>
  <si>
    <t>CaregiverID Case3, StudyPhase 1_T1 - ConfMonitoring6a_1 vs SelfMonitoring6a_1</t>
  </si>
  <si>
    <t>CaregiverID Case2, StudyPhase 3_T3 - ConfMonitoring6a_2 vs SelfMonitoring6a_2</t>
  </si>
  <si>
    <t>CaregiverID Case1, StudyPhase 1_T1 - ConfMonitoring6a_3 vs SelfMonitoring6a_3</t>
  </si>
  <si>
    <t>CaregiverID Case3, StudyPhase 3_T3 - ConfMonitoring3 vs SelfMonitoring3</t>
  </si>
  <si>
    <t>CaregiverID Case3, StudyPhase 3_T3 - ConfMonitoring6a_1 vs SelfMonitoring6a_1</t>
  </si>
  <si>
    <t>CaregiverID Case3, StudyPhase 1_T1 - ConfMonitoring6 vs SelfMonitoring6</t>
  </si>
  <si>
    <t>CaregiverID Case1, StudyPhase 2_T2 - ConfMonitoring5 vs SelfMonitoring5</t>
  </si>
  <si>
    <t>Monitoring5</t>
  </si>
  <si>
    <t>CaregiverID Case1, StudyPhase 1_T1 - ConfMonitoring1 vs SelfMonitoring1</t>
  </si>
  <si>
    <t>Monitoring1</t>
  </si>
  <si>
    <t>CaregiverID Case1, StudyPhase 1_T1 - ConfMonitoring2 vs SelfMonitoring2</t>
  </si>
  <si>
    <t>Monitoring2</t>
  </si>
  <si>
    <t>CaregiverID Case1, StudyPhase 3_T3 - ConfMonitoring1 vs SelfMonitoring1</t>
  </si>
  <si>
    <t>CaregiverID Case1, StudyPhase 3_T3 - ConfMonitoring2 vs SelfMonitoring2</t>
  </si>
  <si>
    <t>CaregiverID Case1, StudyPhase 3_T3 - ConfMonitoring3 vs SelfMonitoring3</t>
  </si>
  <si>
    <t>CaregiverID Case1, StudyPhase 3_T3 - ConfMonitoring4 vs SelfMonitoring4</t>
  </si>
  <si>
    <t>CaregiverID Case1, StudyPhase 3_T3 - ConfMonitoring5 vs SelfMonitoring5</t>
  </si>
  <si>
    <t>CaregiverID Case1, StudyPhase 3_T3 - ConfMonitoring6a_1 vs SelfMonitoring6a_1</t>
  </si>
  <si>
    <t>CaregiverID Case1, StudyPhase 3_T3 - ConfMonitoring6a_2 vs SelfMonitoring6a_2</t>
  </si>
  <si>
    <t>CaregiverID Case1, StudyPhase 3_T3 - ConfMonitoring6a_3 vs SelfMonitoring6a_3</t>
  </si>
  <si>
    <t>CaregiverID Case2, StudyPhase 1_T1 - ConfMonitoring1 vs SelfMonitoring1</t>
  </si>
  <si>
    <t>CaregiverID Case2, StudyPhase 1_T1 - ConfMonitoring2 vs SelfMonitoring2</t>
  </si>
  <si>
    <t>CaregiverID Case2, StudyPhase 1_T1 - ConfMonitoring6a_1 vs SelfMonitoring6a_1</t>
  </si>
  <si>
    <t>CaregiverID Case2, StudyPhase 1_T1 - ConfMonitoring6a_2 vs SelfMonitoring6a_2</t>
  </si>
  <si>
    <t>CaregiverID Case2, StudyPhase 1_T1 - ConfMonitoring6a_3 vs SelfMonitoring6a_3</t>
  </si>
  <si>
    <t>CaregiverID Case2, StudyPhase 2_T2 - ConfMonitoring3 vs SelfMonitoring3</t>
  </si>
  <si>
    <t>CaregiverID Case2, StudyPhase 2_T2 - ConfMonitoring4 vs SelfMonitoring4</t>
  </si>
  <si>
    <t>CaregiverID Case2, StudyPhase 2_T2 - ConfMonitoring5 vs SelfMonitoring5</t>
  </si>
  <si>
    <t>CaregiverID Case2, StudyPhase 3_T3 - ConfMonitoring1 vs SelfMonitoring1</t>
  </si>
  <si>
    <t>CaregiverID Case2, StudyPhase 3_T3 - ConfMonitoring2 vs SelfMonitoring2</t>
  </si>
  <si>
    <t>CaregiverID Case2, StudyPhase 3_T3 - ConfMonitoring3 vs SelfMonitoring3</t>
  </si>
  <si>
    <t>CaregiverID Case2, StudyPhase 3_T3 - ConfMonitoring4 vs SelfMonitoring4</t>
  </si>
  <si>
    <t>CaregiverID Case2, StudyPhase 3_T3 - ConfMonitoring5 vs SelfMonitoring5</t>
  </si>
  <si>
    <t>CaregiverID Case2, StudyPhase 3_T3 - ConfMonitoring6a_1 vs SelfMonitoring6a_1</t>
  </si>
  <si>
    <t>CaregiverID Case2, StudyPhase 3_T3 - ConfMonitoring6a_3 vs SelfMonitoring6a_3</t>
  </si>
  <si>
    <t>CaregiverID Case3, StudyPhase 2_T2 - ConfMonitoring4 vs SelfMonitoring4</t>
  </si>
  <si>
    <t>CaregiverID Case3, StudyPhase 2_T2 - ConfMonitoring5 vs SelfMonitoring5</t>
  </si>
  <si>
    <t>CaregiverID Case3, StudyPhase 3_T3 - ConfMonitoring1 vs SelfMonitoring1</t>
  </si>
  <si>
    <t>CaregiverID Case3, StudyPhase 3_T3 - ConfMonitoring2 vs SelfMonitoring2</t>
  </si>
  <si>
    <t>CaregiverID Case3, StudyPhase 3_T3 - ConfMonitoring4 vs SelfMonitoring4</t>
  </si>
  <si>
    <t>CaregiverID Case3, StudyPhase 3_T3 - ConfMonitoring5 vs SelfMonitoring5</t>
  </si>
  <si>
    <t>CaregiverID Case3, StudyPhase 3_T3 - ConfMonitoring6 vs SelfMonitoring6</t>
  </si>
  <si>
    <t>CaregiverID Case3, StudyPhase 3_T3 - ConfMonitoring6a_2 vs SelfMonitoring6a_2</t>
  </si>
  <si>
    <t>CaregiverID Case3, StudyPhase 3_T3 - ConfMonitoring6a_3 vs SelfMonitoring6a_3</t>
  </si>
  <si>
    <t>CaregiverID Case3, StudyPhase 1_T1 - ConfMonitoring1 vs SelfMonitoring1</t>
  </si>
  <si>
    <t>CaregiverID Case3, StudyPhase 1_T1 - ConfMonitoring2 vs SelfMonitoring2</t>
  </si>
  <si>
    <t>CaregiverID Case3, StudyPhase 1_T1 - ConfMonitoring6a_2 vs SelfMonitoring6a_2</t>
  </si>
  <si>
    <t>CaregiverID Case3, StudyPhase 2_T2 - ConfMonitoring3 vs SelfMonitoring3</t>
  </si>
  <si>
    <t>TechPT - 2024.10.20 - Script - CARExCONF - SelfMonitoring - PythonOutPut - CaseX-MonitorX by PhaseX - V1.py</t>
  </si>
  <si>
    <t>1_T1 - ConfMonitoring3 vs SelfMonitoring6</t>
  </si>
  <si>
    <t>1_T1 - ConfMonitoring4 vs SelfMonitoring6a_1</t>
  </si>
  <si>
    <t>1_T1 - ConfMonitoring5 vs SelfMonitoring6a_2</t>
  </si>
  <si>
    <t>1_T1 - ConfMonitoring6 vs SelfMonitoring6a_3</t>
  </si>
  <si>
    <t>3_T3 - ConfMonitoring6 vs SelfMonitoring6</t>
  </si>
  <si>
    <t>TechPT - 2024.10.20 - Script - CARExCONF - SelfMonitoring -  PhaseX - monitoringX.py</t>
  </si>
  <si>
    <t>1_T1 - ConfMonitoring6 vs SelfMonitoring6</t>
  </si>
  <si>
    <t>TechPT - 2024.10.20 - Script - CARExCONF - SelfMonitoring - Phase by Monitoring and Omnibus V1</t>
  </si>
  <si>
    <t>TechPT - 2024.10.20 - Script - CARExCONF - SelfMonitoring - PythonOutPut- Omnibus.py</t>
  </si>
  <si>
    <t>TechPT - 2024.10.20 - Script - CARExCONF - SelfMonitoring - PythonOutPut- Omnibus_NO monitor6.py</t>
  </si>
  <si>
    <t>Move Close</t>
  </si>
  <si>
    <t>Say Name</t>
  </si>
  <si>
    <t>Task-Specific Feedback</t>
  </si>
  <si>
    <t>Verbal Feedback</t>
  </si>
  <si>
    <t>Reward Delivery</t>
  </si>
  <si>
    <t>Assertive</t>
  </si>
  <si>
    <t>Concise</t>
  </si>
  <si>
    <t>Neutral</t>
  </si>
  <si>
    <t>Total</t>
  </si>
  <si>
    <t xml:space="preserve">False Positive </t>
  </si>
  <si>
    <t xml:space="preserve">False Negative </t>
  </si>
  <si>
    <t xml:space="preserve">True Negative </t>
  </si>
  <si>
    <r>
      <t>P</t>
    </r>
    <r>
      <rPr>
        <vertAlign val="subscript"/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: Observed Agreement</t>
    </r>
  </si>
  <si>
    <r>
      <t>P</t>
    </r>
    <r>
      <rPr>
        <vertAlign val="subscript"/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: Expected Agreement</t>
    </r>
  </si>
  <si>
    <t>Cohen’s κ</t>
  </si>
  <si>
    <t>Case 1 Pooled EDC Self-Monitoring</t>
  </si>
  <si>
    <t>Case 2 Pooled EDC Self-Monitoring</t>
  </si>
  <si>
    <t>Case3 Pooled EDC Self-Monitoring</t>
  </si>
  <si>
    <t>Table 13: Distribution of Cohen’s Kappa across Caregivers– Researcher and Caregiver Agreement</t>
  </si>
  <si>
    <t>Case 1</t>
  </si>
  <si>
    <t>Mon3</t>
  </si>
  <si>
    <t>Mon4</t>
  </si>
  <si>
    <t>Mon5</t>
  </si>
  <si>
    <t>Mon6a_1</t>
  </si>
  <si>
    <t>Mon6a_2</t>
  </si>
  <si>
    <t>Mon6a_3</t>
  </si>
  <si>
    <t>Assertive Deliver</t>
  </si>
  <si>
    <t>Concise Delivery</t>
  </si>
  <si>
    <t>Task Specific Feedback</t>
  </si>
  <si>
    <t>Assertive Delivery</t>
  </si>
  <si>
    <t>Neutral Delivery</t>
  </si>
  <si>
    <t>Total Agreement</t>
  </si>
  <si>
    <t>Total Observation</t>
  </si>
  <si>
    <r>
      <t>P</t>
    </r>
    <r>
      <rPr>
        <vertAlign val="subscript"/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: Observed</t>
    </r>
  </si>
  <si>
    <r>
      <t>P</t>
    </r>
    <r>
      <rPr>
        <vertAlign val="subscript"/>
        <sz val="11"/>
        <color rgb="FF000000"/>
        <rFont val="Times New Roman"/>
        <family val="1"/>
      </rPr>
      <t>e</t>
    </r>
    <r>
      <rPr>
        <sz val="11"/>
        <color rgb="FF000000"/>
        <rFont val="Times New Roman"/>
        <family val="1"/>
      </rPr>
      <t>: Expected</t>
    </r>
  </si>
  <si>
    <t>Conf</t>
  </si>
  <si>
    <t>Ioa</t>
  </si>
  <si>
    <t xml:space="preserve">Graduate student </t>
  </si>
  <si>
    <t>Caregiver</t>
  </si>
  <si>
    <t>TechPT - 2024.10.21 - Data - CARExIOA - SelfMonitoring - CSV - V1.csv</t>
  </si>
  <si>
    <t>CareXResearcher</t>
  </si>
  <si>
    <t>IOA x Care</t>
  </si>
  <si>
    <t>IOA x Researcher</t>
  </si>
  <si>
    <t>Care</t>
  </si>
  <si>
    <t xml:space="preserve">x  </t>
  </si>
  <si>
    <t>IOA</t>
  </si>
  <si>
    <t xml:space="preserve"> x</t>
  </si>
  <si>
    <t>x</t>
  </si>
  <si>
    <t xml:space="preserve"> Researcher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</si>
</sst>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rgb="FF000000"/>
      <name val="Times New Roman"/>
      <family val="1"/>
    </font>
    <font>
      <sz val="11"/>
      <color rgb="FF000000"/>
      <name val="Times New Roman"/>
      <family val="1"/>
    </font>
    <font>
      <vertAlign val="subscript"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right" vertical="center"/>
    </xf>
    <xf numFmtId="0" fontId="22" fillId="0" borderId="0" xfId="0" applyFont="1" applyAlignment="1">
      <alignment horizontal="right" vertical="center"/>
    </xf>
    <xf numFmtId="2" fontId="0" fillId="0" borderId="0" xfId="0" applyNumberFormat="1"/>
    <xf numFmtId="0" fontId="16" fillId="0" borderId="0" xfId="0" applyFont="1"/>
    <xf numFmtId="0" fontId="22" fillId="0" borderId="0" xfId="0" applyFont="1"/>
    <xf numFmtId="2" fontId="22" fillId="0" borderId="0" xfId="0" applyNumberFormat="1" applyFont="1"/>
    <xf numFmtId="0" fontId="19" fillId="0" borderId="0" xfId="0" applyFont="1" applyAlignment="1">
      <alignment horizontal="center" vertical="center"/>
    </xf>
    <xf numFmtId="0" fontId="0" fillId="0" borderId="0" xfId="0" applyNumberFormat="1"/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Types" Target="richData/rdRichValueTypes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7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EA6F-B903-429C-828E-07FE27E2D6F6}">
  <dimension ref="A1:AR476"/>
  <sheetViews>
    <sheetView topLeftCell="A322" workbookViewId="0">
      <selection activeCell="X339" sqref="X339"/>
    </sheetView>
  </sheetViews>
  <sheetFormatPr defaultRowHeight="15" x14ac:dyDescent="0.25"/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>
        <v>1</v>
      </c>
      <c r="H2">
        <v>1</v>
      </c>
      <c r="I2">
        <v>0.5</v>
      </c>
      <c r="S2">
        <v>1</v>
      </c>
      <c r="T2">
        <v>1</v>
      </c>
      <c r="U2">
        <v>0</v>
      </c>
      <c r="V2">
        <v>0</v>
      </c>
      <c r="W2">
        <v>1</v>
      </c>
      <c r="X2">
        <v>1</v>
      </c>
      <c r="Y2">
        <v>0</v>
      </c>
      <c r="Z2">
        <v>1</v>
      </c>
      <c r="AA2">
        <v>0</v>
      </c>
      <c r="AB2">
        <v>1</v>
      </c>
      <c r="AC2" t="s">
        <v>50</v>
      </c>
      <c r="AQ2">
        <v>1</v>
      </c>
    </row>
    <row r="3" spans="1:44" x14ac:dyDescent="0.25">
      <c r="A3" t="s">
        <v>51</v>
      </c>
      <c r="B3" t="s">
        <v>52</v>
      </c>
      <c r="C3" t="s">
        <v>53</v>
      </c>
      <c r="D3" t="s">
        <v>47</v>
      </c>
      <c r="E3" t="s">
        <v>48</v>
      </c>
      <c r="F3" t="s">
        <v>49</v>
      </c>
      <c r="G3">
        <v>1</v>
      </c>
      <c r="H3">
        <v>1</v>
      </c>
      <c r="AD3">
        <v>0</v>
      </c>
      <c r="AE3">
        <v>1</v>
      </c>
      <c r="AF3">
        <v>0</v>
      </c>
      <c r="AG3">
        <v>0</v>
      </c>
      <c r="AH3">
        <v>1</v>
      </c>
      <c r="AI3">
        <v>1</v>
      </c>
      <c r="AJ3">
        <v>0</v>
      </c>
      <c r="AK3">
        <v>1</v>
      </c>
      <c r="AL3">
        <v>0</v>
      </c>
      <c r="AM3">
        <v>0</v>
      </c>
      <c r="AN3" t="s">
        <v>54</v>
      </c>
      <c r="AQ3">
        <v>1</v>
      </c>
    </row>
    <row r="4" spans="1:44" x14ac:dyDescent="0.25">
      <c r="A4" t="s">
        <v>55</v>
      </c>
      <c r="B4" t="s">
        <v>56</v>
      </c>
      <c r="C4" t="s">
        <v>46</v>
      </c>
      <c r="D4" t="s">
        <v>47</v>
      </c>
      <c r="E4" t="s">
        <v>48</v>
      </c>
      <c r="F4" t="s">
        <v>57</v>
      </c>
      <c r="G4">
        <v>1</v>
      </c>
      <c r="H4">
        <v>1</v>
      </c>
      <c r="I4">
        <v>0.5</v>
      </c>
      <c r="S4">
        <v>1</v>
      </c>
      <c r="T4">
        <v>1</v>
      </c>
      <c r="U4">
        <v>0</v>
      </c>
      <c r="V4">
        <v>0</v>
      </c>
      <c r="W4">
        <v>1</v>
      </c>
      <c r="X4">
        <v>1</v>
      </c>
      <c r="Y4">
        <v>0</v>
      </c>
      <c r="Z4">
        <v>1</v>
      </c>
      <c r="AA4">
        <v>0</v>
      </c>
      <c r="AB4">
        <v>0</v>
      </c>
      <c r="AQ4">
        <v>2</v>
      </c>
    </row>
    <row r="5" spans="1:44" x14ac:dyDescent="0.25">
      <c r="A5" t="s">
        <v>58</v>
      </c>
      <c r="B5" t="s">
        <v>59</v>
      </c>
      <c r="C5" t="s">
        <v>53</v>
      </c>
      <c r="D5" t="s">
        <v>47</v>
      </c>
      <c r="E5" t="s">
        <v>48</v>
      </c>
      <c r="F5" t="s">
        <v>57</v>
      </c>
      <c r="G5">
        <v>1</v>
      </c>
      <c r="H5">
        <v>1</v>
      </c>
      <c r="AD5">
        <v>0</v>
      </c>
      <c r="AE5">
        <v>1</v>
      </c>
      <c r="AF5">
        <v>0</v>
      </c>
      <c r="AG5">
        <v>0</v>
      </c>
      <c r="AH5">
        <v>1</v>
      </c>
      <c r="AI5">
        <v>1</v>
      </c>
      <c r="AJ5">
        <v>0</v>
      </c>
      <c r="AK5">
        <v>1</v>
      </c>
      <c r="AL5">
        <v>0</v>
      </c>
      <c r="AM5">
        <v>1</v>
      </c>
      <c r="AN5" t="s">
        <v>60</v>
      </c>
      <c r="AQ5">
        <v>2</v>
      </c>
    </row>
    <row r="6" spans="1:44" x14ac:dyDescent="0.25">
      <c r="A6" t="s">
        <v>61</v>
      </c>
      <c r="B6" t="s">
        <v>62</v>
      </c>
      <c r="C6" t="s">
        <v>53</v>
      </c>
      <c r="D6" t="s">
        <v>47</v>
      </c>
      <c r="E6" t="s">
        <v>48</v>
      </c>
      <c r="F6" t="s">
        <v>57</v>
      </c>
      <c r="G6">
        <v>1</v>
      </c>
      <c r="H6">
        <v>2</v>
      </c>
      <c r="AD6">
        <v>0</v>
      </c>
      <c r="AE6">
        <v>1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1</v>
      </c>
      <c r="AN6" t="s">
        <v>63</v>
      </c>
      <c r="AQ6">
        <v>3</v>
      </c>
    </row>
    <row r="7" spans="1:44" x14ac:dyDescent="0.25">
      <c r="A7" t="s">
        <v>64</v>
      </c>
      <c r="B7" t="s">
        <v>65</v>
      </c>
      <c r="C7" t="s">
        <v>46</v>
      </c>
      <c r="D7" t="s">
        <v>47</v>
      </c>
      <c r="E7" t="s">
        <v>48</v>
      </c>
      <c r="F7" t="s">
        <v>57</v>
      </c>
      <c r="G7">
        <v>1</v>
      </c>
      <c r="H7">
        <v>2</v>
      </c>
      <c r="I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 t="s">
        <v>66</v>
      </c>
      <c r="AQ7">
        <v>3</v>
      </c>
    </row>
    <row r="8" spans="1:44" x14ac:dyDescent="0.25">
      <c r="A8" t="s">
        <v>67</v>
      </c>
      <c r="B8" t="s">
        <v>68</v>
      </c>
      <c r="C8" t="s">
        <v>46</v>
      </c>
      <c r="D8" t="s">
        <v>47</v>
      </c>
      <c r="E8" t="s">
        <v>48</v>
      </c>
      <c r="F8" t="s">
        <v>57</v>
      </c>
      <c r="G8">
        <v>1</v>
      </c>
      <c r="H8">
        <v>3</v>
      </c>
      <c r="I8">
        <v>1.5</v>
      </c>
      <c r="S8">
        <v>1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Q8">
        <v>4</v>
      </c>
    </row>
    <row r="9" spans="1:44" x14ac:dyDescent="0.25">
      <c r="A9" t="s">
        <v>69</v>
      </c>
      <c r="B9" t="s">
        <v>70</v>
      </c>
      <c r="C9" t="s">
        <v>53</v>
      </c>
      <c r="D9" t="s">
        <v>47</v>
      </c>
      <c r="E9" t="s">
        <v>48</v>
      </c>
      <c r="F9" t="s">
        <v>57</v>
      </c>
      <c r="G9">
        <v>1</v>
      </c>
      <c r="H9">
        <v>3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1</v>
      </c>
      <c r="AM9">
        <v>0</v>
      </c>
      <c r="AQ9">
        <v>4</v>
      </c>
    </row>
    <row r="10" spans="1:44" x14ac:dyDescent="0.25">
      <c r="A10" t="s">
        <v>71</v>
      </c>
      <c r="B10" t="s">
        <v>72</v>
      </c>
      <c r="C10" t="s">
        <v>53</v>
      </c>
      <c r="D10" t="s">
        <v>47</v>
      </c>
      <c r="E10" t="s">
        <v>48</v>
      </c>
      <c r="F10" t="s">
        <v>57</v>
      </c>
      <c r="G10">
        <v>1</v>
      </c>
      <c r="H10">
        <v>4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0</v>
      </c>
      <c r="AQ10">
        <v>5</v>
      </c>
    </row>
    <row r="11" spans="1:44" x14ac:dyDescent="0.25">
      <c r="A11" t="s">
        <v>73</v>
      </c>
      <c r="B11" t="s">
        <v>74</v>
      </c>
      <c r="C11" t="s">
        <v>46</v>
      </c>
      <c r="D11" t="s">
        <v>47</v>
      </c>
      <c r="E11" t="s">
        <v>48</v>
      </c>
      <c r="F11" t="s">
        <v>57</v>
      </c>
      <c r="G11">
        <v>1</v>
      </c>
      <c r="H11">
        <v>4</v>
      </c>
      <c r="I11">
        <v>2</v>
      </c>
      <c r="S11">
        <v>1</v>
      </c>
      <c r="T11">
        <v>1</v>
      </c>
      <c r="U11">
        <v>0</v>
      </c>
      <c r="V11">
        <v>1</v>
      </c>
      <c r="W11">
        <v>1</v>
      </c>
      <c r="X11">
        <v>1</v>
      </c>
      <c r="Y11">
        <v>0</v>
      </c>
      <c r="Z11">
        <v>1</v>
      </c>
      <c r="AA11">
        <v>0</v>
      </c>
      <c r="AB11">
        <v>0</v>
      </c>
      <c r="AQ11">
        <v>5</v>
      </c>
    </row>
    <row r="12" spans="1:44" x14ac:dyDescent="0.25">
      <c r="A12" t="s">
        <v>75</v>
      </c>
      <c r="B12" t="s">
        <v>76</v>
      </c>
      <c r="C12" t="s">
        <v>53</v>
      </c>
      <c r="D12" t="s">
        <v>47</v>
      </c>
      <c r="E12" t="s">
        <v>48</v>
      </c>
      <c r="F12" t="s">
        <v>57</v>
      </c>
      <c r="G12">
        <v>1</v>
      </c>
      <c r="H12">
        <v>5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1</v>
      </c>
      <c r="AL12">
        <v>1</v>
      </c>
      <c r="AM12">
        <v>1</v>
      </c>
      <c r="AN12" t="s">
        <v>77</v>
      </c>
      <c r="AQ12">
        <v>6</v>
      </c>
    </row>
    <row r="13" spans="1:44" x14ac:dyDescent="0.25">
      <c r="A13" t="s">
        <v>78</v>
      </c>
      <c r="B13" t="s">
        <v>79</v>
      </c>
      <c r="C13" t="s">
        <v>46</v>
      </c>
      <c r="D13" t="s">
        <v>47</v>
      </c>
      <c r="E13" t="s">
        <v>48</v>
      </c>
      <c r="F13" t="s">
        <v>57</v>
      </c>
      <c r="G13">
        <v>1</v>
      </c>
      <c r="H13">
        <v>5</v>
      </c>
      <c r="I13">
        <v>2.5</v>
      </c>
      <c r="S13">
        <v>1</v>
      </c>
      <c r="T13">
        <v>1</v>
      </c>
      <c r="U13">
        <v>0</v>
      </c>
      <c r="V13">
        <v>1</v>
      </c>
      <c r="W13">
        <v>1</v>
      </c>
      <c r="X13">
        <v>0</v>
      </c>
      <c r="Y13">
        <v>1</v>
      </c>
      <c r="Z13">
        <v>1</v>
      </c>
      <c r="AA13">
        <v>1</v>
      </c>
      <c r="AB13">
        <v>1</v>
      </c>
      <c r="AC13" t="s">
        <v>80</v>
      </c>
      <c r="AQ13">
        <v>6</v>
      </c>
    </row>
    <row r="14" spans="1:44" x14ac:dyDescent="0.25">
      <c r="A14" t="s">
        <v>81</v>
      </c>
      <c r="B14" t="s">
        <v>82</v>
      </c>
      <c r="C14" t="s">
        <v>46</v>
      </c>
      <c r="D14" t="s">
        <v>47</v>
      </c>
      <c r="E14" t="s">
        <v>48</v>
      </c>
      <c r="F14" t="s">
        <v>57</v>
      </c>
      <c r="G14">
        <v>1</v>
      </c>
      <c r="H14">
        <v>6</v>
      </c>
      <c r="I14">
        <v>3</v>
      </c>
      <c r="S14">
        <v>1</v>
      </c>
      <c r="T14">
        <v>1</v>
      </c>
      <c r="U14">
        <v>0</v>
      </c>
      <c r="V14">
        <v>1</v>
      </c>
      <c r="W14">
        <v>1</v>
      </c>
      <c r="X14">
        <v>1</v>
      </c>
      <c r="Y14">
        <v>0</v>
      </c>
      <c r="Z14">
        <v>1</v>
      </c>
      <c r="AA14">
        <v>0</v>
      </c>
      <c r="AB14">
        <v>0</v>
      </c>
      <c r="AQ14">
        <v>7</v>
      </c>
    </row>
    <row r="15" spans="1:44" x14ac:dyDescent="0.25">
      <c r="A15" t="s">
        <v>83</v>
      </c>
      <c r="B15" t="s">
        <v>84</v>
      </c>
      <c r="C15" t="s">
        <v>53</v>
      </c>
      <c r="D15" t="s">
        <v>47</v>
      </c>
      <c r="E15" t="s">
        <v>48</v>
      </c>
      <c r="F15" t="s">
        <v>57</v>
      </c>
      <c r="G15">
        <v>1</v>
      </c>
      <c r="H15">
        <v>6</v>
      </c>
      <c r="AD15">
        <v>0</v>
      </c>
      <c r="AE15">
        <v>1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1</v>
      </c>
      <c r="AL15">
        <v>0</v>
      </c>
      <c r="AM15">
        <v>0</v>
      </c>
      <c r="AN15" t="s">
        <v>85</v>
      </c>
      <c r="AQ15">
        <v>7</v>
      </c>
    </row>
    <row r="16" spans="1:44" x14ac:dyDescent="0.25">
      <c r="A16" t="s">
        <v>86</v>
      </c>
      <c r="B16" t="s">
        <v>87</v>
      </c>
      <c r="C16" t="s">
        <v>53</v>
      </c>
      <c r="D16" t="s">
        <v>47</v>
      </c>
      <c r="E16" t="s">
        <v>48</v>
      </c>
      <c r="F16" t="s">
        <v>57</v>
      </c>
      <c r="G16">
        <v>1</v>
      </c>
      <c r="H16">
        <v>7</v>
      </c>
      <c r="AD16">
        <v>1</v>
      </c>
      <c r="AE16">
        <v>1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1</v>
      </c>
      <c r="AL16">
        <v>0</v>
      </c>
      <c r="AM16">
        <v>1</v>
      </c>
      <c r="AN16" t="s">
        <v>88</v>
      </c>
      <c r="AQ16">
        <v>8</v>
      </c>
    </row>
    <row r="17" spans="1:43" x14ac:dyDescent="0.25">
      <c r="A17" t="s">
        <v>89</v>
      </c>
      <c r="B17" t="s">
        <v>90</v>
      </c>
      <c r="C17" t="s">
        <v>46</v>
      </c>
      <c r="D17" t="s">
        <v>47</v>
      </c>
      <c r="E17" t="s">
        <v>48</v>
      </c>
      <c r="F17" t="s">
        <v>57</v>
      </c>
      <c r="G17">
        <v>1</v>
      </c>
      <c r="H17">
        <v>7</v>
      </c>
      <c r="I17">
        <v>3.5</v>
      </c>
      <c r="S17">
        <v>1</v>
      </c>
      <c r="T17">
        <v>1</v>
      </c>
      <c r="U17">
        <v>0</v>
      </c>
      <c r="V17">
        <v>1</v>
      </c>
      <c r="W17">
        <v>1</v>
      </c>
      <c r="X17">
        <v>0</v>
      </c>
      <c r="Y17">
        <v>0</v>
      </c>
      <c r="Z17">
        <v>1</v>
      </c>
      <c r="AA17">
        <v>0</v>
      </c>
      <c r="AB17">
        <v>0</v>
      </c>
      <c r="AQ17">
        <v>8</v>
      </c>
    </row>
    <row r="18" spans="1:43" x14ac:dyDescent="0.25">
      <c r="A18" t="s">
        <v>91</v>
      </c>
      <c r="B18" t="s">
        <v>92</v>
      </c>
      <c r="C18" t="s">
        <v>46</v>
      </c>
      <c r="D18" t="s">
        <v>47</v>
      </c>
      <c r="E18" t="s">
        <v>48</v>
      </c>
      <c r="F18" t="s">
        <v>57</v>
      </c>
      <c r="G18">
        <v>1</v>
      </c>
      <c r="H18">
        <v>8</v>
      </c>
      <c r="I18">
        <v>4</v>
      </c>
      <c r="S18">
        <v>1</v>
      </c>
      <c r="T18">
        <v>1</v>
      </c>
      <c r="U18">
        <v>0</v>
      </c>
      <c r="V18">
        <v>1</v>
      </c>
      <c r="W18">
        <v>1</v>
      </c>
      <c r="X18">
        <v>1</v>
      </c>
      <c r="Y18">
        <v>0</v>
      </c>
      <c r="Z18">
        <v>1</v>
      </c>
      <c r="AA18">
        <v>0</v>
      </c>
      <c r="AB18">
        <v>0</v>
      </c>
      <c r="AQ18">
        <v>9</v>
      </c>
    </row>
    <row r="19" spans="1:43" x14ac:dyDescent="0.25">
      <c r="A19" t="s">
        <v>93</v>
      </c>
      <c r="B19" t="s">
        <v>94</v>
      </c>
      <c r="C19" t="s">
        <v>53</v>
      </c>
      <c r="D19" t="s">
        <v>47</v>
      </c>
      <c r="E19" t="s">
        <v>48</v>
      </c>
      <c r="F19" t="s">
        <v>57</v>
      </c>
      <c r="G19">
        <v>1</v>
      </c>
      <c r="H19">
        <v>8</v>
      </c>
      <c r="AD19">
        <v>0</v>
      </c>
      <c r="AE19">
        <v>1</v>
      </c>
      <c r="AF19">
        <v>0</v>
      </c>
      <c r="AG19">
        <v>0</v>
      </c>
      <c r="AH19">
        <v>1</v>
      </c>
      <c r="AI19">
        <v>1</v>
      </c>
      <c r="AJ19">
        <v>0</v>
      </c>
      <c r="AK19">
        <v>1</v>
      </c>
      <c r="AL19">
        <v>0</v>
      </c>
      <c r="AM19">
        <v>0</v>
      </c>
      <c r="AQ19">
        <v>9</v>
      </c>
    </row>
    <row r="20" spans="1:43" x14ac:dyDescent="0.25">
      <c r="A20" t="s">
        <v>95</v>
      </c>
      <c r="B20" t="s">
        <v>96</v>
      </c>
      <c r="C20" t="s">
        <v>53</v>
      </c>
      <c r="D20" t="s">
        <v>47</v>
      </c>
      <c r="E20" t="s">
        <v>48</v>
      </c>
      <c r="F20" t="s">
        <v>57</v>
      </c>
      <c r="G20">
        <v>1</v>
      </c>
      <c r="H20">
        <v>9</v>
      </c>
      <c r="AD20">
        <v>0</v>
      </c>
      <c r="AE20">
        <v>1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1</v>
      </c>
      <c r="AL20">
        <v>0</v>
      </c>
      <c r="AM20">
        <v>0</v>
      </c>
      <c r="AQ20">
        <v>10</v>
      </c>
    </row>
    <row r="21" spans="1:43" x14ac:dyDescent="0.25">
      <c r="A21" t="s">
        <v>97</v>
      </c>
      <c r="B21" t="s">
        <v>98</v>
      </c>
      <c r="C21" t="s">
        <v>46</v>
      </c>
      <c r="D21" t="s">
        <v>47</v>
      </c>
      <c r="E21" t="s">
        <v>48</v>
      </c>
      <c r="F21" t="s">
        <v>57</v>
      </c>
      <c r="G21">
        <v>1</v>
      </c>
      <c r="H21">
        <v>9</v>
      </c>
      <c r="I21">
        <v>4.5</v>
      </c>
      <c r="S21">
        <v>1</v>
      </c>
      <c r="T21">
        <v>1</v>
      </c>
      <c r="U21">
        <v>0</v>
      </c>
      <c r="V21">
        <v>1</v>
      </c>
      <c r="W21">
        <v>1</v>
      </c>
      <c r="X21">
        <v>1</v>
      </c>
      <c r="Y21">
        <v>0</v>
      </c>
      <c r="Z21">
        <v>1</v>
      </c>
      <c r="AA21">
        <v>0</v>
      </c>
      <c r="AB21">
        <v>0</v>
      </c>
      <c r="AQ21">
        <v>10</v>
      </c>
    </row>
    <row r="22" spans="1:43" x14ac:dyDescent="0.25">
      <c r="A22" t="s">
        <v>99</v>
      </c>
      <c r="B22" t="s">
        <v>100</v>
      </c>
      <c r="C22" t="s">
        <v>53</v>
      </c>
      <c r="D22" t="s">
        <v>47</v>
      </c>
      <c r="E22" t="s">
        <v>48</v>
      </c>
      <c r="F22" t="s">
        <v>57</v>
      </c>
      <c r="G22">
        <v>1</v>
      </c>
      <c r="H22">
        <v>10</v>
      </c>
      <c r="AD22">
        <v>0</v>
      </c>
      <c r="AE22">
        <v>1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1</v>
      </c>
      <c r="AN22" t="s">
        <v>101</v>
      </c>
      <c r="AQ22">
        <v>11</v>
      </c>
    </row>
    <row r="23" spans="1:43" x14ac:dyDescent="0.25">
      <c r="A23" t="s">
        <v>102</v>
      </c>
      <c r="B23" t="s">
        <v>103</v>
      </c>
      <c r="C23" t="s">
        <v>46</v>
      </c>
      <c r="D23" t="s">
        <v>47</v>
      </c>
      <c r="E23" t="s">
        <v>48</v>
      </c>
      <c r="F23" t="s">
        <v>57</v>
      </c>
      <c r="G23">
        <v>1</v>
      </c>
      <c r="H23">
        <v>10</v>
      </c>
      <c r="I23">
        <v>5</v>
      </c>
      <c r="S23">
        <v>1</v>
      </c>
      <c r="T23">
        <v>1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  <c r="AA23">
        <v>1</v>
      </c>
      <c r="AB23">
        <v>1</v>
      </c>
      <c r="AC23" t="s">
        <v>104</v>
      </c>
      <c r="AQ23">
        <v>11</v>
      </c>
    </row>
    <row r="24" spans="1:43" x14ac:dyDescent="0.25">
      <c r="A24" t="s">
        <v>105</v>
      </c>
      <c r="B24" t="s">
        <v>106</v>
      </c>
      <c r="C24" t="s">
        <v>53</v>
      </c>
      <c r="D24" t="s">
        <v>47</v>
      </c>
      <c r="E24" t="s">
        <v>48</v>
      </c>
      <c r="F24" t="s">
        <v>57</v>
      </c>
      <c r="G24">
        <v>1</v>
      </c>
      <c r="H24">
        <v>11</v>
      </c>
      <c r="AD24">
        <v>0</v>
      </c>
      <c r="AE24">
        <v>1</v>
      </c>
      <c r="AF24">
        <v>0</v>
      </c>
      <c r="AG24">
        <v>0</v>
      </c>
      <c r="AH24">
        <v>1</v>
      </c>
      <c r="AI24">
        <v>1</v>
      </c>
      <c r="AJ24">
        <v>0</v>
      </c>
      <c r="AK24">
        <v>1</v>
      </c>
      <c r="AL24">
        <v>0</v>
      </c>
      <c r="AM24">
        <v>0</v>
      </c>
      <c r="AQ24">
        <v>12</v>
      </c>
    </row>
    <row r="25" spans="1:43" x14ac:dyDescent="0.25">
      <c r="A25" t="s">
        <v>107</v>
      </c>
      <c r="B25" t="s">
        <v>108</v>
      </c>
      <c r="C25" t="s">
        <v>46</v>
      </c>
      <c r="D25" t="s">
        <v>47</v>
      </c>
      <c r="E25" t="s">
        <v>48</v>
      </c>
      <c r="F25" t="s">
        <v>57</v>
      </c>
      <c r="G25">
        <v>1</v>
      </c>
      <c r="H25">
        <v>11</v>
      </c>
      <c r="I25">
        <v>5.5</v>
      </c>
      <c r="S25">
        <v>1</v>
      </c>
      <c r="T25">
        <v>1</v>
      </c>
      <c r="U25">
        <v>0</v>
      </c>
      <c r="V25">
        <v>1</v>
      </c>
      <c r="W25">
        <v>1</v>
      </c>
      <c r="X25">
        <v>0</v>
      </c>
      <c r="Y25">
        <v>0</v>
      </c>
      <c r="Z25">
        <v>1</v>
      </c>
      <c r="AA25">
        <v>0</v>
      </c>
      <c r="AB25">
        <v>0</v>
      </c>
      <c r="AC25" t="s">
        <v>109</v>
      </c>
      <c r="AQ25">
        <v>12</v>
      </c>
    </row>
    <row r="26" spans="1:43" x14ac:dyDescent="0.25">
      <c r="A26" t="s">
        <v>110</v>
      </c>
      <c r="B26" t="s">
        <v>111</v>
      </c>
      <c r="C26" t="s">
        <v>53</v>
      </c>
      <c r="D26" t="s">
        <v>47</v>
      </c>
      <c r="E26" t="s">
        <v>48</v>
      </c>
      <c r="F26" t="s">
        <v>57</v>
      </c>
      <c r="G26">
        <v>1</v>
      </c>
      <c r="H26">
        <v>12</v>
      </c>
      <c r="AD26">
        <v>0</v>
      </c>
      <c r="AE26">
        <v>1</v>
      </c>
      <c r="AF26">
        <v>0</v>
      </c>
      <c r="AG26">
        <v>0</v>
      </c>
      <c r="AH26">
        <v>1</v>
      </c>
      <c r="AI26">
        <v>1</v>
      </c>
      <c r="AJ26">
        <v>0</v>
      </c>
      <c r="AK26">
        <v>1</v>
      </c>
      <c r="AL26">
        <v>0</v>
      </c>
      <c r="AM26">
        <v>0</v>
      </c>
      <c r="AQ26">
        <v>13</v>
      </c>
    </row>
    <row r="27" spans="1:43" x14ac:dyDescent="0.25">
      <c r="A27" t="s">
        <v>112</v>
      </c>
      <c r="B27" t="s">
        <v>113</v>
      </c>
      <c r="C27" t="s">
        <v>46</v>
      </c>
      <c r="D27" t="s">
        <v>47</v>
      </c>
      <c r="E27" t="s">
        <v>48</v>
      </c>
      <c r="F27" t="s">
        <v>57</v>
      </c>
      <c r="G27">
        <v>1</v>
      </c>
      <c r="H27">
        <v>12</v>
      </c>
      <c r="I27">
        <v>6</v>
      </c>
      <c r="S27">
        <v>1</v>
      </c>
      <c r="T27">
        <v>1</v>
      </c>
      <c r="U27">
        <v>0</v>
      </c>
      <c r="V27">
        <v>1</v>
      </c>
      <c r="W27">
        <v>1</v>
      </c>
      <c r="X27">
        <v>1</v>
      </c>
      <c r="Y27">
        <v>0</v>
      </c>
      <c r="Z27">
        <v>1</v>
      </c>
      <c r="AA27">
        <v>0</v>
      </c>
      <c r="AB27">
        <v>0</v>
      </c>
      <c r="AQ27">
        <v>13</v>
      </c>
    </row>
    <row r="28" spans="1:43" x14ac:dyDescent="0.25">
      <c r="A28" t="s">
        <v>114</v>
      </c>
      <c r="B28" t="s">
        <v>115</v>
      </c>
      <c r="C28" t="s">
        <v>46</v>
      </c>
      <c r="D28" t="s">
        <v>47</v>
      </c>
      <c r="E28" t="s">
        <v>48</v>
      </c>
      <c r="F28" t="s">
        <v>49</v>
      </c>
      <c r="G28">
        <v>1</v>
      </c>
      <c r="H28">
        <v>2</v>
      </c>
      <c r="I28">
        <v>0.5</v>
      </c>
      <c r="S28">
        <v>1</v>
      </c>
      <c r="T28">
        <v>1</v>
      </c>
      <c r="U28">
        <v>0</v>
      </c>
      <c r="V28">
        <v>1</v>
      </c>
      <c r="W28">
        <v>1</v>
      </c>
      <c r="X28">
        <v>1</v>
      </c>
      <c r="Y28">
        <v>0</v>
      </c>
      <c r="Z28">
        <v>1</v>
      </c>
      <c r="AA28">
        <v>0</v>
      </c>
      <c r="AB28">
        <v>1</v>
      </c>
      <c r="AC28" t="s">
        <v>116</v>
      </c>
      <c r="AQ28">
        <v>14</v>
      </c>
    </row>
    <row r="29" spans="1:43" x14ac:dyDescent="0.25">
      <c r="A29" t="s">
        <v>117</v>
      </c>
      <c r="B29" t="s">
        <v>118</v>
      </c>
      <c r="C29" t="s">
        <v>53</v>
      </c>
      <c r="D29" t="s">
        <v>47</v>
      </c>
      <c r="E29" t="s">
        <v>48</v>
      </c>
      <c r="F29" t="s">
        <v>49</v>
      </c>
      <c r="G29">
        <v>1</v>
      </c>
      <c r="H29">
        <v>2</v>
      </c>
      <c r="AD29">
        <v>1</v>
      </c>
      <c r="AE29">
        <v>1</v>
      </c>
      <c r="AF29">
        <v>0</v>
      </c>
      <c r="AG29">
        <v>0</v>
      </c>
      <c r="AH29">
        <v>1</v>
      </c>
      <c r="AI29">
        <v>1</v>
      </c>
      <c r="AJ29">
        <v>0</v>
      </c>
      <c r="AK29">
        <v>1</v>
      </c>
      <c r="AL29">
        <v>0</v>
      </c>
      <c r="AM29">
        <v>0</v>
      </c>
      <c r="AQ29">
        <v>14</v>
      </c>
    </row>
    <row r="30" spans="1:43" x14ac:dyDescent="0.25">
      <c r="A30" t="s">
        <v>119</v>
      </c>
      <c r="B30" t="s">
        <v>120</v>
      </c>
      <c r="C30" t="s">
        <v>53</v>
      </c>
      <c r="D30" t="s">
        <v>47</v>
      </c>
      <c r="E30" t="s">
        <v>48</v>
      </c>
      <c r="F30" t="s">
        <v>57</v>
      </c>
      <c r="G30">
        <v>1</v>
      </c>
      <c r="H30">
        <v>13</v>
      </c>
      <c r="AD30">
        <v>1</v>
      </c>
      <c r="AE30">
        <v>1</v>
      </c>
      <c r="AF30">
        <v>0</v>
      </c>
      <c r="AG30">
        <v>0</v>
      </c>
      <c r="AH30">
        <v>1</v>
      </c>
      <c r="AI30">
        <v>1</v>
      </c>
      <c r="AJ30">
        <v>0</v>
      </c>
      <c r="AK30">
        <v>1</v>
      </c>
      <c r="AL30">
        <v>0</v>
      </c>
      <c r="AM30">
        <v>0</v>
      </c>
      <c r="AQ30">
        <v>15</v>
      </c>
    </row>
    <row r="31" spans="1:43" x14ac:dyDescent="0.25">
      <c r="A31" t="s">
        <v>121</v>
      </c>
      <c r="B31" t="s">
        <v>122</v>
      </c>
      <c r="C31" t="s">
        <v>46</v>
      </c>
      <c r="D31" t="s">
        <v>47</v>
      </c>
      <c r="E31" t="s">
        <v>48</v>
      </c>
      <c r="F31" t="s">
        <v>57</v>
      </c>
      <c r="G31">
        <v>1</v>
      </c>
      <c r="H31">
        <v>13</v>
      </c>
      <c r="I31">
        <v>0.5</v>
      </c>
      <c r="S31">
        <v>1</v>
      </c>
      <c r="T31">
        <v>1</v>
      </c>
      <c r="U31">
        <v>0</v>
      </c>
      <c r="V31">
        <v>1</v>
      </c>
      <c r="W31">
        <v>1</v>
      </c>
      <c r="X31">
        <v>1</v>
      </c>
      <c r="Y31">
        <v>0</v>
      </c>
      <c r="Z31">
        <v>1</v>
      </c>
      <c r="AA31">
        <v>0</v>
      </c>
      <c r="AB31">
        <v>0</v>
      </c>
      <c r="AQ31">
        <v>15</v>
      </c>
    </row>
    <row r="32" spans="1:43" x14ac:dyDescent="0.25">
      <c r="A32" t="s">
        <v>123</v>
      </c>
      <c r="B32" t="s">
        <v>124</v>
      </c>
      <c r="C32" t="s">
        <v>53</v>
      </c>
      <c r="D32" t="s">
        <v>47</v>
      </c>
      <c r="E32" t="s">
        <v>48</v>
      </c>
      <c r="F32" t="s">
        <v>57</v>
      </c>
      <c r="G32">
        <v>1</v>
      </c>
      <c r="H32">
        <v>14</v>
      </c>
      <c r="AD32">
        <v>0</v>
      </c>
      <c r="AE32">
        <v>1</v>
      </c>
      <c r="AF32">
        <v>0</v>
      </c>
      <c r="AG32">
        <v>0</v>
      </c>
      <c r="AH32">
        <v>1</v>
      </c>
      <c r="AI32">
        <v>1</v>
      </c>
      <c r="AJ32">
        <v>0</v>
      </c>
      <c r="AK32">
        <v>1</v>
      </c>
      <c r="AL32">
        <v>0</v>
      </c>
      <c r="AM32">
        <v>0</v>
      </c>
      <c r="AQ32">
        <v>16</v>
      </c>
    </row>
    <row r="33" spans="1:43" x14ac:dyDescent="0.25">
      <c r="A33" t="s">
        <v>125</v>
      </c>
      <c r="B33" t="s">
        <v>126</v>
      </c>
      <c r="C33" t="s">
        <v>46</v>
      </c>
      <c r="D33" t="s">
        <v>47</v>
      </c>
      <c r="E33" t="s">
        <v>48</v>
      </c>
      <c r="F33" t="s">
        <v>57</v>
      </c>
      <c r="G33">
        <v>1</v>
      </c>
      <c r="H33">
        <v>14</v>
      </c>
      <c r="I33">
        <v>1</v>
      </c>
      <c r="S33">
        <v>1</v>
      </c>
      <c r="T33">
        <v>1</v>
      </c>
      <c r="U33">
        <v>0</v>
      </c>
      <c r="V33">
        <v>1</v>
      </c>
      <c r="W33">
        <v>1</v>
      </c>
      <c r="X33">
        <v>1</v>
      </c>
      <c r="Y33">
        <v>0</v>
      </c>
      <c r="Z33">
        <v>1</v>
      </c>
      <c r="AA33">
        <v>0</v>
      </c>
      <c r="AB33">
        <v>0</v>
      </c>
      <c r="AC33" t="s">
        <v>127</v>
      </c>
      <c r="AQ33">
        <v>16</v>
      </c>
    </row>
    <row r="34" spans="1:43" x14ac:dyDescent="0.25">
      <c r="A34" t="s">
        <v>128</v>
      </c>
      <c r="B34" t="s">
        <v>129</v>
      </c>
      <c r="C34" t="s">
        <v>53</v>
      </c>
      <c r="D34" t="s">
        <v>47</v>
      </c>
      <c r="E34" t="s">
        <v>48</v>
      </c>
      <c r="F34" t="s">
        <v>57</v>
      </c>
      <c r="G34">
        <v>1</v>
      </c>
      <c r="H34">
        <v>15</v>
      </c>
      <c r="AD34">
        <v>1</v>
      </c>
      <c r="AE34">
        <v>1</v>
      </c>
      <c r="AF34">
        <v>0</v>
      </c>
      <c r="AG34">
        <v>0</v>
      </c>
      <c r="AH34">
        <v>1</v>
      </c>
      <c r="AI34">
        <v>0</v>
      </c>
      <c r="AJ34">
        <v>1</v>
      </c>
      <c r="AK34">
        <v>1</v>
      </c>
      <c r="AL34">
        <v>1</v>
      </c>
      <c r="AM34">
        <v>0</v>
      </c>
      <c r="AQ34">
        <v>17</v>
      </c>
    </row>
    <row r="35" spans="1:43" x14ac:dyDescent="0.25">
      <c r="A35" t="s">
        <v>130</v>
      </c>
      <c r="B35" t="s">
        <v>131</v>
      </c>
      <c r="C35" t="s">
        <v>46</v>
      </c>
      <c r="D35" t="s">
        <v>47</v>
      </c>
      <c r="E35" t="s">
        <v>48</v>
      </c>
      <c r="F35" t="s">
        <v>57</v>
      </c>
      <c r="G35">
        <v>1</v>
      </c>
      <c r="H35">
        <v>15</v>
      </c>
      <c r="I35">
        <v>1.5</v>
      </c>
      <c r="S35">
        <v>1</v>
      </c>
      <c r="T35">
        <v>1</v>
      </c>
      <c r="U35">
        <v>0</v>
      </c>
      <c r="V35">
        <v>1</v>
      </c>
      <c r="W35">
        <v>1</v>
      </c>
      <c r="X35">
        <v>0</v>
      </c>
      <c r="Y35">
        <v>1</v>
      </c>
      <c r="Z35">
        <v>1</v>
      </c>
      <c r="AA35">
        <v>1</v>
      </c>
      <c r="AB35">
        <v>0</v>
      </c>
      <c r="AQ35">
        <v>17</v>
      </c>
    </row>
    <row r="36" spans="1:43" x14ac:dyDescent="0.25">
      <c r="A36" t="s">
        <v>132</v>
      </c>
      <c r="B36" t="s">
        <v>133</v>
      </c>
      <c r="C36" t="s">
        <v>53</v>
      </c>
      <c r="D36" t="s">
        <v>47</v>
      </c>
      <c r="E36" t="s">
        <v>48</v>
      </c>
      <c r="F36" t="s">
        <v>57</v>
      </c>
      <c r="G36">
        <v>1</v>
      </c>
      <c r="H36">
        <v>16</v>
      </c>
      <c r="AD36">
        <v>1</v>
      </c>
      <c r="AE36">
        <v>1</v>
      </c>
      <c r="AF36">
        <v>0</v>
      </c>
      <c r="AG36">
        <v>0</v>
      </c>
      <c r="AH36">
        <v>1</v>
      </c>
      <c r="AI36">
        <v>1</v>
      </c>
      <c r="AJ36">
        <v>0</v>
      </c>
      <c r="AK36">
        <v>1</v>
      </c>
      <c r="AL36">
        <v>0</v>
      </c>
      <c r="AM36">
        <v>0</v>
      </c>
      <c r="AQ36">
        <v>18</v>
      </c>
    </row>
    <row r="37" spans="1:43" x14ac:dyDescent="0.25">
      <c r="A37" t="s">
        <v>134</v>
      </c>
      <c r="B37" t="s">
        <v>135</v>
      </c>
      <c r="C37" t="s">
        <v>46</v>
      </c>
      <c r="D37" t="s">
        <v>47</v>
      </c>
      <c r="E37" t="s">
        <v>48</v>
      </c>
      <c r="F37" t="s">
        <v>57</v>
      </c>
      <c r="G37">
        <v>1</v>
      </c>
      <c r="H37">
        <v>16</v>
      </c>
      <c r="I37">
        <v>2</v>
      </c>
      <c r="S37">
        <v>1</v>
      </c>
      <c r="T37">
        <v>1</v>
      </c>
      <c r="U37">
        <v>0</v>
      </c>
      <c r="V37">
        <v>1</v>
      </c>
      <c r="W37">
        <v>1</v>
      </c>
      <c r="X37">
        <v>1</v>
      </c>
      <c r="Y37">
        <v>0</v>
      </c>
      <c r="Z37">
        <v>1</v>
      </c>
      <c r="AA37">
        <v>0</v>
      </c>
      <c r="AB37">
        <v>0</v>
      </c>
      <c r="AQ37">
        <v>18</v>
      </c>
    </row>
    <row r="38" spans="1:43" x14ac:dyDescent="0.25">
      <c r="A38" t="s">
        <v>136</v>
      </c>
      <c r="B38" t="s">
        <v>137</v>
      </c>
      <c r="C38" t="s">
        <v>53</v>
      </c>
      <c r="D38" t="s">
        <v>47</v>
      </c>
      <c r="E38" t="s">
        <v>48</v>
      </c>
      <c r="F38" t="s">
        <v>49</v>
      </c>
      <c r="G38">
        <v>1</v>
      </c>
      <c r="H38">
        <v>3</v>
      </c>
      <c r="AD38">
        <v>1</v>
      </c>
      <c r="AE38">
        <v>1</v>
      </c>
      <c r="AF38">
        <v>0</v>
      </c>
      <c r="AG38">
        <v>0</v>
      </c>
      <c r="AH38">
        <v>1</v>
      </c>
      <c r="AI38">
        <v>1</v>
      </c>
      <c r="AJ38">
        <v>0</v>
      </c>
      <c r="AK38">
        <v>1</v>
      </c>
      <c r="AL38">
        <v>0</v>
      </c>
      <c r="AM38">
        <v>0</v>
      </c>
      <c r="AN38" t="s">
        <v>138</v>
      </c>
      <c r="AQ38">
        <v>19</v>
      </c>
    </row>
    <row r="39" spans="1:43" x14ac:dyDescent="0.25">
      <c r="A39" t="s">
        <v>139</v>
      </c>
      <c r="B39" t="s">
        <v>140</v>
      </c>
      <c r="C39" t="s">
        <v>46</v>
      </c>
      <c r="D39" t="s">
        <v>47</v>
      </c>
      <c r="E39" t="s">
        <v>48</v>
      </c>
      <c r="F39" t="s">
        <v>49</v>
      </c>
      <c r="G39">
        <v>1</v>
      </c>
      <c r="H39">
        <v>3</v>
      </c>
      <c r="I39">
        <v>0.5</v>
      </c>
      <c r="S39">
        <v>1</v>
      </c>
      <c r="T39">
        <v>1</v>
      </c>
      <c r="U39">
        <v>0</v>
      </c>
      <c r="V39">
        <v>1</v>
      </c>
      <c r="W39">
        <v>1</v>
      </c>
      <c r="X39">
        <v>1</v>
      </c>
      <c r="Y39">
        <v>0</v>
      </c>
      <c r="Z39">
        <v>1</v>
      </c>
      <c r="AA39">
        <v>0</v>
      </c>
      <c r="AB39">
        <v>0</v>
      </c>
      <c r="AQ39">
        <v>19</v>
      </c>
    </row>
    <row r="40" spans="1:43" x14ac:dyDescent="0.25">
      <c r="A40" t="s">
        <v>141</v>
      </c>
      <c r="B40" t="s">
        <v>142</v>
      </c>
      <c r="C40" t="s">
        <v>53</v>
      </c>
      <c r="D40" t="s">
        <v>47</v>
      </c>
      <c r="E40" t="s">
        <v>48</v>
      </c>
      <c r="F40" t="s">
        <v>57</v>
      </c>
      <c r="G40">
        <v>1</v>
      </c>
      <c r="H40">
        <v>17</v>
      </c>
      <c r="AD40">
        <v>1</v>
      </c>
      <c r="AE40">
        <v>1</v>
      </c>
      <c r="AF40">
        <v>0</v>
      </c>
      <c r="AG40">
        <v>0</v>
      </c>
      <c r="AH40">
        <v>1</v>
      </c>
      <c r="AI40">
        <v>0</v>
      </c>
      <c r="AJ40">
        <v>1</v>
      </c>
      <c r="AK40">
        <v>1</v>
      </c>
      <c r="AL40">
        <v>1</v>
      </c>
      <c r="AM40">
        <v>0</v>
      </c>
      <c r="AN40" t="s">
        <v>143</v>
      </c>
      <c r="AQ40">
        <v>20</v>
      </c>
    </row>
    <row r="41" spans="1:43" x14ac:dyDescent="0.25">
      <c r="A41" t="s">
        <v>144</v>
      </c>
      <c r="B41" t="s">
        <v>145</v>
      </c>
      <c r="C41" t="s">
        <v>46</v>
      </c>
      <c r="D41" t="s">
        <v>47</v>
      </c>
      <c r="E41" t="s">
        <v>48</v>
      </c>
      <c r="F41" t="s">
        <v>57</v>
      </c>
      <c r="G41">
        <v>1</v>
      </c>
      <c r="H41">
        <v>17</v>
      </c>
      <c r="I41">
        <v>0.5</v>
      </c>
      <c r="S41">
        <v>1</v>
      </c>
      <c r="T41">
        <v>1</v>
      </c>
      <c r="U41">
        <v>0</v>
      </c>
      <c r="V41">
        <v>1</v>
      </c>
      <c r="W41">
        <v>1</v>
      </c>
      <c r="X41">
        <v>0</v>
      </c>
      <c r="Y41">
        <v>0</v>
      </c>
      <c r="Z41">
        <v>0</v>
      </c>
      <c r="AA41">
        <v>1</v>
      </c>
      <c r="AB41">
        <v>0</v>
      </c>
      <c r="AQ41">
        <v>20</v>
      </c>
    </row>
    <row r="42" spans="1:43" x14ac:dyDescent="0.25">
      <c r="A42" t="s">
        <v>146</v>
      </c>
      <c r="B42" t="s">
        <v>147</v>
      </c>
      <c r="C42" t="s">
        <v>53</v>
      </c>
      <c r="D42" t="s">
        <v>47</v>
      </c>
      <c r="E42" t="s">
        <v>48</v>
      </c>
      <c r="F42" t="s">
        <v>57</v>
      </c>
      <c r="G42">
        <v>1</v>
      </c>
      <c r="H42">
        <v>18</v>
      </c>
      <c r="AD42">
        <v>1</v>
      </c>
      <c r="AE42">
        <v>1</v>
      </c>
      <c r="AF42">
        <v>0</v>
      </c>
      <c r="AG42">
        <v>0</v>
      </c>
      <c r="AH42">
        <v>1</v>
      </c>
      <c r="AI42">
        <v>1</v>
      </c>
      <c r="AJ42">
        <v>0</v>
      </c>
      <c r="AK42">
        <v>1</v>
      </c>
      <c r="AL42">
        <v>0</v>
      </c>
      <c r="AM42">
        <v>0</v>
      </c>
      <c r="AQ42">
        <v>21</v>
      </c>
    </row>
    <row r="43" spans="1:43" x14ac:dyDescent="0.25">
      <c r="A43" t="s">
        <v>148</v>
      </c>
      <c r="B43" t="s">
        <v>149</v>
      </c>
      <c r="C43" t="s">
        <v>46</v>
      </c>
      <c r="D43" t="s">
        <v>47</v>
      </c>
      <c r="E43" t="s">
        <v>48</v>
      </c>
      <c r="F43" t="s">
        <v>57</v>
      </c>
      <c r="G43">
        <v>1</v>
      </c>
      <c r="H43">
        <v>18</v>
      </c>
      <c r="I43">
        <v>1</v>
      </c>
      <c r="S43">
        <v>1</v>
      </c>
      <c r="T43">
        <v>1</v>
      </c>
      <c r="U43">
        <v>0</v>
      </c>
      <c r="V43">
        <v>1</v>
      </c>
      <c r="W43">
        <v>1</v>
      </c>
      <c r="X43">
        <v>1</v>
      </c>
      <c r="Y43">
        <v>0</v>
      </c>
      <c r="Z43">
        <v>1</v>
      </c>
      <c r="AA43">
        <v>0</v>
      </c>
      <c r="AB43">
        <v>1</v>
      </c>
      <c r="AQ43">
        <v>21</v>
      </c>
    </row>
    <row r="44" spans="1:43" x14ac:dyDescent="0.25">
      <c r="A44" t="s">
        <v>150</v>
      </c>
      <c r="B44" t="s">
        <v>151</v>
      </c>
      <c r="C44" t="s">
        <v>46</v>
      </c>
      <c r="D44" t="s">
        <v>47</v>
      </c>
      <c r="E44" t="s">
        <v>48</v>
      </c>
      <c r="F44" t="s">
        <v>49</v>
      </c>
      <c r="G44">
        <v>1</v>
      </c>
      <c r="H44">
        <v>4</v>
      </c>
      <c r="I44">
        <v>0.5</v>
      </c>
      <c r="S44">
        <v>1</v>
      </c>
      <c r="T44">
        <v>1</v>
      </c>
      <c r="U44">
        <v>0</v>
      </c>
      <c r="V44">
        <v>1</v>
      </c>
      <c r="W44">
        <v>1</v>
      </c>
      <c r="X44">
        <v>1</v>
      </c>
      <c r="Y44">
        <v>0</v>
      </c>
      <c r="Z44">
        <v>1</v>
      </c>
      <c r="AA44">
        <v>0</v>
      </c>
      <c r="AB44">
        <v>0</v>
      </c>
      <c r="AQ44">
        <v>22</v>
      </c>
    </row>
    <row r="45" spans="1:43" x14ac:dyDescent="0.25">
      <c r="A45" t="s">
        <v>152</v>
      </c>
      <c r="B45" t="s">
        <v>153</v>
      </c>
      <c r="C45" t="s">
        <v>53</v>
      </c>
      <c r="D45" t="s">
        <v>47</v>
      </c>
      <c r="E45" t="s">
        <v>48</v>
      </c>
      <c r="F45" t="s">
        <v>49</v>
      </c>
      <c r="G45">
        <v>1</v>
      </c>
      <c r="H45">
        <v>4</v>
      </c>
      <c r="AD45">
        <v>1</v>
      </c>
      <c r="AE45">
        <v>1</v>
      </c>
      <c r="AF45">
        <v>0</v>
      </c>
      <c r="AG45">
        <v>0</v>
      </c>
      <c r="AH45">
        <v>1</v>
      </c>
      <c r="AI45">
        <v>1</v>
      </c>
      <c r="AJ45">
        <v>0</v>
      </c>
      <c r="AK45">
        <v>1</v>
      </c>
      <c r="AL45">
        <v>0</v>
      </c>
      <c r="AM45">
        <v>0</v>
      </c>
      <c r="AQ45">
        <v>22</v>
      </c>
    </row>
    <row r="46" spans="1:43" x14ac:dyDescent="0.25">
      <c r="A46" t="s">
        <v>154</v>
      </c>
      <c r="B46" t="s">
        <v>155</v>
      </c>
      <c r="C46" t="s">
        <v>53</v>
      </c>
      <c r="D46" t="s">
        <v>156</v>
      </c>
      <c r="E46" t="s">
        <v>48</v>
      </c>
      <c r="F46" t="s">
        <v>49</v>
      </c>
      <c r="G46">
        <v>1</v>
      </c>
      <c r="H46">
        <v>1</v>
      </c>
      <c r="AD46">
        <v>0</v>
      </c>
      <c r="AE46">
        <v>1</v>
      </c>
      <c r="AF46">
        <v>0</v>
      </c>
      <c r="AG46">
        <v>0</v>
      </c>
      <c r="AH46">
        <v>1</v>
      </c>
      <c r="AI46">
        <v>1</v>
      </c>
      <c r="AJ46">
        <v>1</v>
      </c>
      <c r="AK46">
        <v>1</v>
      </c>
      <c r="AL46">
        <v>0</v>
      </c>
      <c r="AM46">
        <v>0</v>
      </c>
      <c r="AN46" t="s">
        <v>157</v>
      </c>
      <c r="AQ46">
        <v>23</v>
      </c>
    </row>
    <row r="47" spans="1:43" x14ac:dyDescent="0.25">
      <c r="A47" t="s">
        <v>158</v>
      </c>
      <c r="B47" t="s">
        <v>159</v>
      </c>
      <c r="C47" t="s">
        <v>46</v>
      </c>
      <c r="D47" t="s">
        <v>156</v>
      </c>
      <c r="E47" t="s">
        <v>48</v>
      </c>
      <c r="F47" t="s">
        <v>49</v>
      </c>
      <c r="G47">
        <v>1</v>
      </c>
      <c r="H47">
        <v>1</v>
      </c>
      <c r="I47">
        <v>0.5</v>
      </c>
      <c r="S47">
        <v>1</v>
      </c>
      <c r="T47">
        <v>0</v>
      </c>
      <c r="U47">
        <v>0</v>
      </c>
      <c r="V47">
        <v>0</v>
      </c>
      <c r="W47">
        <v>1</v>
      </c>
      <c r="X47">
        <v>1</v>
      </c>
      <c r="Y47">
        <v>0</v>
      </c>
      <c r="Z47">
        <v>1</v>
      </c>
      <c r="AA47">
        <v>0</v>
      </c>
      <c r="AB47">
        <v>1</v>
      </c>
      <c r="AC47" t="s">
        <v>160</v>
      </c>
      <c r="AQ47">
        <v>23</v>
      </c>
    </row>
    <row r="48" spans="1:43" x14ac:dyDescent="0.25">
      <c r="A48" t="s">
        <v>161</v>
      </c>
      <c r="B48" t="s">
        <v>162</v>
      </c>
      <c r="C48" t="s">
        <v>53</v>
      </c>
      <c r="D48" t="s">
        <v>156</v>
      </c>
      <c r="E48" t="s">
        <v>48</v>
      </c>
      <c r="F48" t="s">
        <v>57</v>
      </c>
      <c r="G48">
        <v>1</v>
      </c>
      <c r="H48">
        <v>1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Q48">
        <v>24</v>
      </c>
    </row>
    <row r="49" spans="1:43" x14ac:dyDescent="0.25">
      <c r="A49" t="s">
        <v>163</v>
      </c>
      <c r="B49" t="s">
        <v>164</v>
      </c>
      <c r="C49" t="s">
        <v>46</v>
      </c>
      <c r="D49" t="s">
        <v>156</v>
      </c>
      <c r="E49" t="s">
        <v>48</v>
      </c>
      <c r="F49" t="s">
        <v>57</v>
      </c>
      <c r="G49">
        <v>1</v>
      </c>
      <c r="H49">
        <v>1</v>
      </c>
      <c r="I49">
        <v>0.5</v>
      </c>
      <c r="S49">
        <v>1</v>
      </c>
      <c r="T49">
        <v>1</v>
      </c>
      <c r="U49">
        <v>0</v>
      </c>
      <c r="V49">
        <v>0</v>
      </c>
      <c r="W49">
        <v>1</v>
      </c>
      <c r="X49">
        <v>1</v>
      </c>
      <c r="Y49">
        <v>0</v>
      </c>
      <c r="Z49">
        <v>0</v>
      </c>
      <c r="AA49">
        <v>0</v>
      </c>
      <c r="AB49">
        <v>0</v>
      </c>
      <c r="AQ49">
        <v>24</v>
      </c>
    </row>
    <row r="50" spans="1:43" x14ac:dyDescent="0.25">
      <c r="A50" t="s">
        <v>165</v>
      </c>
      <c r="B50" t="s">
        <v>166</v>
      </c>
      <c r="C50" t="s">
        <v>46</v>
      </c>
      <c r="D50" t="s">
        <v>156</v>
      </c>
      <c r="E50" t="s">
        <v>48</v>
      </c>
      <c r="F50" t="s">
        <v>57</v>
      </c>
      <c r="G50">
        <v>1</v>
      </c>
      <c r="H50">
        <v>2</v>
      </c>
      <c r="I50">
        <v>1</v>
      </c>
      <c r="S50">
        <v>1</v>
      </c>
      <c r="T50">
        <v>1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1</v>
      </c>
      <c r="AB50">
        <v>1</v>
      </c>
      <c r="AC50" t="s">
        <v>167</v>
      </c>
      <c r="AQ50">
        <v>25</v>
      </c>
    </row>
    <row r="51" spans="1:43" x14ac:dyDescent="0.25">
      <c r="A51" t="s">
        <v>168</v>
      </c>
      <c r="B51" t="s">
        <v>169</v>
      </c>
      <c r="C51" t="s">
        <v>53</v>
      </c>
      <c r="D51" t="s">
        <v>156</v>
      </c>
      <c r="E51" t="s">
        <v>48</v>
      </c>
      <c r="F51" t="s">
        <v>57</v>
      </c>
      <c r="G51">
        <v>1</v>
      </c>
      <c r="H51">
        <v>2</v>
      </c>
      <c r="AD51">
        <v>0</v>
      </c>
      <c r="AE51">
        <v>1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Q51">
        <v>25</v>
      </c>
    </row>
    <row r="52" spans="1:43" x14ac:dyDescent="0.25">
      <c r="A52" t="s">
        <v>170</v>
      </c>
      <c r="B52" t="s">
        <v>171</v>
      </c>
      <c r="C52" t="s">
        <v>53</v>
      </c>
      <c r="D52" t="s">
        <v>156</v>
      </c>
      <c r="E52" t="s">
        <v>48</v>
      </c>
      <c r="F52" t="s">
        <v>57</v>
      </c>
      <c r="G52">
        <v>1</v>
      </c>
      <c r="H52">
        <v>3</v>
      </c>
      <c r="AD52">
        <v>1</v>
      </c>
      <c r="AE52">
        <v>1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0</v>
      </c>
      <c r="AQ52">
        <v>26</v>
      </c>
    </row>
    <row r="53" spans="1:43" x14ac:dyDescent="0.25">
      <c r="A53" t="s">
        <v>172</v>
      </c>
      <c r="B53" t="s">
        <v>173</v>
      </c>
      <c r="C53" t="s">
        <v>46</v>
      </c>
      <c r="D53" t="s">
        <v>156</v>
      </c>
      <c r="E53" t="s">
        <v>48</v>
      </c>
      <c r="F53" t="s">
        <v>57</v>
      </c>
      <c r="G53">
        <v>1</v>
      </c>
      <c r="H53">
        <v>3</v>
      </c>
      <c r="I53">
        <v>1.5</v>
      </c>
      <c r="S53">
        <v>1</v>
      </c>
      <c r="T53">
        <v>1</v>
      </c>
      <c r="U53">
        <v>0</v>
      </c>
      <c r="V53">
        <v>0</v>
      </c>
      <c r="W53">
        <v>1</v>
      </c>
      <c r="X53">
        <v>1</v>
      </c>
      <c r="Y53">
        <v>0</v>
      </c>
      <c r="Z53">
        <v>1</v>
      </c>
      <c r="AA53">
        <v>0</v>
      </c>
      <c r="AB53">
        <v>0</v>
      </c>
      <c r="AQ53">
        <v>26</v>
      </c>
    </row>
    <row r="54" spans="1:43" x14ac:dyDescent="0.25">
      <c r="A54" t="s">
        <v>174</v>
      </c>
      <c r="B54" t="s">
        <v>175</v>
      </c>
      <c r="C54" t="s">
        <v>53</v>
      </c>
      <c r="D54" t="s">
        <v>156</v>
      </c>
      <c r="E54" t="s">
        <v>48</v>
      </c>
      <c r="F54" t="s">
        <v>57</v>
      </c>
      <c r="G54">
        <v>1</v>
      </c>
      <c r="H54">
        <v>4</v>
      </c>
      <c r="AD54">
        <v>0</v>
      </c>
      <c r="AE54">
        <v>1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1</v>
      </c>
      <c r="AN54" t="s">
        <v>176</v>
      </c>
      <c r="AQ54">
        <v>27</v>
      </c>
    </row>
    <row r="55" spans="1:43" x14ac:dyDescent="0.25">
      <c r="A55" t="s">
        <v>177</v>
      </c>
      <c r="B55" t="s">
        <v>178</v>
      </c>
      <c r="C55" t="s">
        <v>46</v>
      </c>
      <c r="D55" t="s">
        <v>156</v>
      </c>
      <c r="E55" t="s">
        <v>48</v>
      </c>
      <c r="F55" t="s">
        <v>57</v>
      </c>
      <c r="G55">
        <v>1</v>
      </c>
      <c r="H55">
        <v>4</v>
      </c>
      <c r="I55">
        <v>2</v>
      </c>
      <c r="S55">
        <v>0</v>
      </c>
      <c r="T55">
        <v>1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1</v>
      </c>
      <c r="AB55">
        <v>0</v>
      </c>
      <c r="AQ55">
        <v>27</v>
      </c>
    </row>
    <row r="56" spans="1:43" x14ac:dyDescent="0.25">
      <c r="A56" t="s">
        <v>179</v>
      </c>
      <c r="B56" t="s">
        <v>180</v>
      </c>
      <c r="C56" t="s">
        <v>53</v>
      </c>
      <c r="D56" t="s">
        <v>156</v>
      </c>
      <c r="E56" t="s">
        <v>48</v>
      </c>
      <c r="F56" t="s">
        <v>57</v>
      </c>
      <c r="G56">
        <v>1</v>
      </c>
      <c r="H56">
        <v>5</v>
      </c>
      <c r="AD56">
        <v>0</v>
      </c>
      <c r="AE56">
        <v>1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1</v>
      </c>
      <c r="AL56">
        <v>0</v>
      </c>
      <c r="AM56">
        <v>0</v>
      </c>
      <c r="AQ56">
        <v>28</v>
      </c>
    </row>
    <row r="57" spans="1:43" x14ac:dyDescent="0.25">
      <c r="A57" t="s">
        <v>181</v>
      </c>
      <c r="B57" t="s">
        <v>182</v>
      </c>
      <c r="C57" t="s">
        <v>46</v>
      </c>
      <c r="D57" t="s">
        <v>156</v>
      </c>
      <c r="E57" t="s">
        <v>48</v>
      </c>
      <c r="F57" t="s">
        <v>57</v>
      </c>
      <c r="G57">
        <v>1</v>
      </c>
      <c r="H57">
        <v>5</v>
      </c>
      <c r="I57">
        <v>2.5</v>
      </c>
      <c r="S57">
        <v>0</v>
      </c>
      <c r="T57">
        <v>1</v>
      </c>
      <c r="U57">
        <v>0</v>
      </c>
      <c r="V57">
        <v>0</v>
      </c>
      <c r="W57">
        <v>1</v>
      </c>
      <c r="X57">
        <v>1</v>
      </c>
      <c r="Y57">
        <v>0</v>
      </c>
      <c r="Z57">
        <v>0</v>
      </c>
      <c r="AA57">
        <v>0</v>
      </c>
      <c r="AB57">
        <v>0</v>
      </c>
      <c r="AQ57">
        <v>28</v>
      </c>
    </row>
    <row r="58" spans="1:43" x14ac:dyDescent="0.25">
      <c r="A58" t="s">
        <v>183</v>
      </c>
      <c r="B58" t="s">
        <v>184</v>
      </c>
      <c r="C58" t="s">
        <v>46</v>
      </c>
      <c r="D58" t="s">
        <v>156</v>
      </c>
      <c r="E58" t="s">
        <v>48</v>
      </c>
      <c r="F58" t="s">
        <v>57</v>
      </c>
      <c r="G58">
        <v>1</v>
      </c>
      <c r="H58">
        <v>6</v>
      </c>
      <c r="I58">
        <v>3</v>
      </c>
      <c r="S58">
        <v>0</v>
      </c>
      <c r="T58">
        <v>1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1</v>
      </c>
      <c r="AB58">
        <v>0</v>
      </c>
      <c r="AQ58">
        <v>29</v>
      </c>
    </row>
    <row r="59" spans="1:43" x14ac:dyDescent="0.25">
      <c r="A59" t="s">
        <v>185</v>
      </c>
      <c r="B59" t="s">
        <v>186</v>
      </c>
      <c r="C59" t="s">
        <v>53</v>
      </c>
      <c r="D59" t="s">
        <v>156</v>
      </c>
      <c r="E59" t="s">
        <v>48</v>
      </c>
      <c r="F59" t="s">
        <v>57</v>
      </c>
      <c r="G59">
        <v>1</v>
      </c>
      <c r="H59">
        <v>6</v>
      </c>
      <c r="AD59">
        <v>0</v>
      </c>
      <c r="AE59">
        <v>1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1</v>
      </c>
      <c r="AM59">
        <v>0</v>
      </c>
      <c r="AQ59">
        <v>29</v>
      </c>
    </row>
    <row r="60" spans="1:43" x14ac:dyDescent="0.25">
      <c r="A60" t="s">
        <v>187</v>
      </c>
      <c r="B60" t="s">
        <v>188</v>
      </c>
      <c r="C60" t="s">
        <v>53</v>
      </c>
      <c r="D60" t="s">
        <v>156</v>
      </c>
      <c r="E60" t="s">
        <v>48</v>
      </c>
      <c r="F60" t="s">
        <v>57</v>
      </c>
      <c r="G60">
        <v>1</v>
      </c>
      <c r="H60">
        <v>7</v>
      </c>
      <c r="AD60">
        <v>0</v>
      </c>
      <c r="AE60">
        <v>1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1</v>
      </c>
      <c r="AM60">
        <v>0</v>
      </c>
      <c r="AQ60">
        <v>30</v>
      </c>
    </row>
    <row r="61" spans="1:43" x14ac:dyDescent="0.25">
      <c r="A61" t="s">
        <v>189</v>
      </c>
      <c r="B61" t="s">
        <v>190</v>
      </c>
      <c r="C61" t="s">
        <v>46</v>
      </c>
      <c r="D61" t="s">
        <v>156</v>
      </c>
      <c r="E61" t="s">
        <v>48</v>
      </c>
      <c r="F61" t="s">
        <v>57</v>
      </c>
      <c r="G61">
        <v>1</v>
      </c>
      <c r="H61">
        <v>7</v>
      </c>
      <c r="I61">
        <v>3.5</v>
      </c>
      <c r="S61">
        <v>0</v>
      </c>
      <c r="T61">
        <v>1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1</v>
      </c>
      <c r="AB61">
        <v>0</v>
      </c>
      <c r="AQ61">
        <v>30</v>
      </c>
    </row>
    <row r="62" spans="1:43" x14ac:dyDescent="0.25">
      <c r="A62" t="s">
        <v>191</v>
      </c>
      <c r="B62" t="s">
        <v>192</v>
      </c>
      <c r="C62" t="s">
        <v>53</v>
      </c>
      <c r="D62" t="s">
        <v>156</v>
      </c>
      <c r="E62" t="s">
        <v>48</v>
      </c>
      <c r="F62" t="s">
        <v>57</v>
      </c>
      <c r="G62">
        <v>1</v>
      </c>
      <c r="H62">
        <v>8</v>
      </c>
      <c r="AD62">
        <v>0</v>
      </c>
      <c r="AE62">
        <v>1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0</v>
      </c>
      <c r="AM62">
        <v>1</v>
      </c>
      <c r="AN62" t="s">
        <v>193</v>
      </c>
      <c r="AQ62">
        <v>34</v>
      </c>
    </row>
    <row r="63" spans="1:43" x14ac:dyDescent="0.25">
      <c r="A63" t="s">
        <v>194</v>
      </c>
      <c r="B63" t="s">
        <v>195</v>
      </c>
      <c r="C63" t="s">
        <v>46</v>
      </c>
      <c r="D63" t="s">
        <v>156</v>
      </c>
      <c r="E63" t="s">
        <v>48</v>
      </c>
      <c r="F63" t="s">
        <v>57</v>
      </c>
      <c r="G63">
        <v>1</v>
      </c>
      <c r="H63">
        <v>8</v>
      </c>
      <c r="I63">
        <v>4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v>0</v>
      </c>
      <c r="Z63">
        <v>1</v>
      </c>
      <c r="AA63">
        <v>0</v>
      </c>
      <c r="AB63">
        <v>1</v>
      </c>
      <c r="AC63" t="s">
        <v>196</v>
      </c>
      <c r="AQ63">
        <v>34</v>
      </c>
    </row>
    <row r="64" spans="1:43" x14ac:dyDescent="0.25">
      <c r="A64" t="s">
        <v>197</v>
      </c>
      <c r="B64" t="s">
        <v>198</v>
      </c>
      <c r="C64" t="s">
        <v>53</v>
      </c>
      <c r="D64" t="s">
        <v>156</v>
      </c>
      <c r="E64" t="s">
        <v>48</v>
      </c>
      <c r="F64" t="s">
        <v>57</v>
      </c>
      <c r="G64">
        <v>1</v>
      </c>
      <c r="H64">
        <v>9</v>
      </c>
      <c r="AD64">
        <v>0</v>
      </c>
      <c r="AE64">
        <v>1</v>
      </c>
      <c r="AF64">
        <v>0</v>
      </c>
      <c r="AG64">
        <v>0</v>
      </c>
      <c r="AH64">
        <v>1</v>
      </c>
      <c r="AI64">
        <v>1</v>
      </c>
      <c r="AJ64">
        <v>0</v>
      </c>
      <c r="AK64">
        <v>1</v>
      </c>
      <c r="AL64">
        <v>0</v>
      </c>
      <c r="AM64">
        <v>0</v>
      </c>
      <c r="AQ64">
        <v>35</v>
      </c>
    </row>
    <row r="65" spans="1:43" x14ac:dyDescent="0.25">
      <c r="A65" t="s">
        <v>199</v>
      </c>
      <c r="B65" t="s">
        <v>200</v>
      </c>
      <c r="C65" t="s">
        <v>46</v>
      </c>
      <c r="D65" t="s">
        <v>156</v>
      </c>
      <c r="E65" t="s">
        <v>48</v>
      </c>
      <c r="F65" t="s">
        <v>57</v>
      </c>
      <c r="G65">
        <v>1</v>
      </c>
      <c r="H65">
        <v>9</v>
      </c>
      <c r="I65">
        <v>4.5</v>
      </c>
      <c r="S65">
        <v>0</v>
      </c>
      <c r="T65">
        <v>1</v>
      </c>
      <c r="U65">
        <v>0</v>
      </c>
      <c r="V65">
        <v>0</v>
      </c>
      <c r="W65">
        <v>1</v>
      </c>
      <c r="X65">
        <v>1</v>
      </c>
      <c r="Y65">
        <v>0</v>
      </c>
      <c r="Z65">
        <v>1</v>
      </c>
      <c r="AA65">
        <v>0</v>
      </c>
      <c r="AB65">
        <v>0</v>
      </c>
      <c r="AQ65">
        <v>35</v>
      </c>
    </row>
    <row r="66" spans="1:43" x14ac:dyDescent="0.25">
      <c r="A66" t="s">
        <v>201</v>
      </c>
      <c r="B66" t="s">
        <v>202</v>
      </c>
      <c r="C66" t="s">
        <v>53</v>
      </c>
      <c r="D66" t="s">
        <v>156</v>
      </c>
      <c r="E66" t="s">
        <v>48</v>
      </c>
      <c r="F66" t="s">
        <v>57</v>
      </c>
      <c r="G66">
        <v>1</v>
      </c>
      <c r="H66">
        <v>10</v>
      </c>
      <c r="AD66">
        <v>0</v>
      </c>
      <c r="AE66">
        <v>1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1</v>
      </c>
      <c r="AM66">
        <v>0</v>
      </c>
      <c r="AQ66">
        <v>36</v>
      </c>
    </row>
    <row r="67" spans="1:43" x14ac:dyDescent="0.25">
      <c r="A67" t="s">
        <v>203</v>
      </c>
      <c r="B67" t="s">
        <v>204</v>
      </c>
      <c r="C67" t="s">
        <v>46</v>
      </c>
      <c r="D67" t="s">
        <v>156</v>
      </c>
      <c r="E67" t="s">
        <v>48</v>
      </c>
      <c r="F67" t="s">
        <v>57</v>
      </c>
      <c r="G67">
        <v>1</v>
      </c>
      <c r="H67">
        <v>10</v>
      </c>
      <c r="I67">
        <v>5</v>
      </c>
      <c r="S67">
        <v>1</v>
      </c>
      <c r="T67">
        <v>1</v>
      </c>
      <c r="U67">
        <v>0</v>
      </c>
      <c r="V67">
        <v>1</v>
      </c>
      <c r="W67">
        <v>1</v>
      </c>
      <c r="X67">
        <v>0</v>
      </c>
      <c r="Y67">
        <v>0</v>
      </c>
      <c r="Z67">
        <v>0</v>
      </c>
      <c r="AA67">
        <v>1</v>
      </c>
      <c r="AB67">
        <v>0</v>
      </c>
      <c r="AQ67">
        <v>36</v>
      </c>
    </row>
    <row r="68" spans="1:43" x14ac:dyDescent="0.25">
      <c r="A68" t="s">
        <v>205</v>
      </c>
      <c r="B68" t="s">
        <v>206</v>
      </c>
      <c r="C68" t="s">
        <v>53</v>
      </c>
      <c r="D68" t="s">
        <v>156</v>
      </c>
      <c r="E68" t="s">
        <v>48</v>
      </c>
      <c r="F68" t="s">
        <v>57</v>
      </c>
      <c r="G68">
        <v>1</v>
      </c>
      <c r="H68">
        <v>11</v>
      </c>
      <c r="AD68">
        <v>1</v>
      </c>
      <c r="AE68">
        <v>1</v>
      </c>
      <c r="AF68">
        <v>0</v>
      </c>
      <c r="AG68">
        <v>0</v>
      </c>
      <c r="AH68">
        <v>1</v>
      </c>
      <c r="AI68">
        <v>1</v>
      </c>
      <c r="AJ68">
        <v>1</v>
      </c>
      <c r="AK68">
        <v>0</v>
      </c>
      <c r="AL68">
        <v>0</v>
      </c>
      <c r="AM68">
        <v>0</v>
      </c>
      <c r="AQ68">
        <v>37</v>
      </c>
    </row>
    <row r="69" spans="1:43" x14ac:dyDescent="0.25">
      <c r="A69" t="s">
        <v>207</v>
      </c>
      <c r="B69" t="s">
        <v>208</v>
      </c>
      <c r="C69" t="s">
        <v>46</v>
      </c>
      <c r="D69" t="s">
        <v>156</v>
      </c>
      <c r="E69" t="s">
        <v>48</v>
      </c>
      <c r="F69" t="s">
        <v>57</v>
      </c>
      <c r="G69">
        <v>1</v>
      </c>
      <c r="H69">
        <v>11</v>
      </c>
      <c r="I69">
        <v>5.5</v>
      </c>
      <c r="S69">
        <v>1</v>
      </c>
      <c r="T69">
        <v>1</v>
      </c>
      <c r="U69">
        <v>0</v>
      </c>
      <c r="V69">
        <v>0</v>
      </c>
      <c r="W69">
        <v>1</v>
      </c>
      <c r="X69">
        <v>1</v>
      </c>
      <c r="Y69">
        <v>0</v>
      </c>
      <c r="Z69">
        <v>1</v>
      </c>
      <c r="AA69">
        <v>0</v>
      </c>
      <c r="AB69">
        <v>0</v>
      </c>
      <c r="AQ69">
        <v>37</v>
      </c>
    </row>
    <row r="70" spans="1:43" x14ac:dyDescent="0.25">
      <c r="A70" t="s">
        <v>209</v>
      </c>
      <c r="B70" t="s">
        <v>210</v>
      </c>
      <c r="C70" t="s">
        <v>53</v>
      </c>
      <c r="D70" t="s">
        <v>156</v>
      </c>
      <c r="E70" t="s">
        <v>48</v>
      </c>
      <c r="F70" t="s">
        <v>57</v>
      </c>
      <c r="G70">
        <v>1</v>
      </c>
      <c r="H70">
        <v>12</v>
      </c>
      <c r="AD70">
        <v>0</v>
      </c>
      <c r="AE70">
        <v>1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1</v>
      </c>
      <c r="AM70">
        <v>0</v>
      </c>
      <c r="AQ70">
        <v>38</v>
      </c>
    </row>
    <row r="71" spans="1:43" x14ac:dyDescent="0.25">
      <c r="A71" t="s">
        <v>211</v>
      </c>
      <c r="B71" t="s">
        <v>212</v>
      </c>
      <c r="C71" t="s">
        <v>46</v>
      </c>
      <c r="D71" t="s">
        <v>156</v>
      </c>
      <c r="E71" t="s">
        <v>48</v>
      </c>
      <c r="F71" t="s">
        <v>57</v>
      </c>
      <c r="G71">
        <v>1</v>
      </c>
      <c r="H71">
        <v>12</v>
      </c>
      <c r="I71">
        <v>6</v>
      </c>
      <c r="S71">
        <v>0</v>
      </c>
      <c r="T71">
        <v>1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1</v>
      </c>
      <c r="AB71">
        <v>0</v>
      </c>
      <c r="AQ71">
        <v>38</v>
      </c>
    </row>
    <row r="72" spans="1:43" x14ac:dyDescent="0.25">
      <c r="A72" t="s">
        <v>213</v>
      </c>
      <c r="B72" t="s">
        <v>214</v>
      </c>
      <c r="C72" t="s">
        <v>46</v>
      </c>
      <c r="D72" t="s">
        <v>156</v>
      </c>
      <c r="E72" t="s">
        <v>48</v>
      </c>
      <c r="F72" t="s">
        <v>57</v>
      </c>
      <c r="G72">
        <v>1</v>
      </c>
      <c r="H72">
        <v>13</v>
      </c>
      <c r="I72">
        <v>6.5</v>
      </c>
      <c r="S72">
        <v>0</v>
      </c>
      <c r="T72">
        <v>1</v>
      </c>
      <c r="U72">
        <v>0</v>
      </c>
      <c r="V72">
        <v>0</v>
      </c>
      <c r="W72">
        <v>1</v>
      </c>
      <c r="X72">
        <v>1</v>
      </c>
      <c r="Y72">
        <v>0</v>
      </c>
      <c r="Z72">
        <v>1</v>
      </c>
      <c r="AA72">
        <v>0</v>
      </c>
      <c r="AB72">
        <v>1</v>
      </c>
      <c r="AC72" t="s">
        <v>215</v>
      </c>
      <c r="AQ72">
        <v>39</v>
      </c>
    </row>
    <row r="73" spans="1:43" x14ac:dyDescent="0.25">
      <c r="A73" t="s">
        <v>216</v>
      </c>
      <c r="B73" t="s">
        <v>217</v>
      </c>
      <c r="C73" t="s">
        <v>53</v>
      </c>
      <c r="D73" t="s">
        <v>156</v>
      </c>
      <c r="E73" t="s">
        <v>48</v>
      </c>
      <c r="F73" t="s">
        <v>57</v>
      </c>
      <c r="G73">
        <v>1</v>
      </c>
      <c r="H73">
        <v>13</v>
      </c>
      <c r="AD73">
        <v>0</v>
      </c>
      <c r="AE73">
        <v>1</v>
      </c>
      <c r="AF73">
        <v>0</v>
      </c>
      <c r="AG73">
        <v>0</v>
      </c>
      <c r="AH73">
        <v>1</v>
      </c>
      <c r="AI73">
        <v>1</v>
      </c>
      <c r="AJ73">
        <v>1</v>
      </c>
      <c r="AK73">
        <v>1</v>
      </c>
      <c r="AL73">
        <v>0</v>
      </c>
      <c r="AM73">
        <v>1</v>
      </c>
      <c r="AN73" t="s">
        <v>218</v>
      </c>
      <c r="AQ73">
        <v>39</v>
      </c>
    </row>
    <row r="74" spans="1:43" x14ac:dyDescent="0.25">
      <c r="A74" t="s">
        <v>219</v>
      </c>
      <c r="B74" t="s">
        <v>220</v>
      </c>
      <c r="C74" t="s">
        <v>53</v>
      </c>
      <c r="D74" t="s">
        <v>156</v>
      </c>
      <c r="E74" t="s">
        <v>48</v>
      </c>
      <c r="F74" t="s">
        <v>57</v>
      </c>
      <c r="G74">
        <v>1</v>
      </c>
      <c r="H74">
        <v>14</v>
      </c>
      <c r="AD74">
        <v>0</v>
      </c>
      <c r="AE74">
        <v>1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1</v>
      </c>
      <c r="AM74">
        <v>0</v>
      </c>
      <c r="AQ74">
        <v>40</v>
      </c>
    </row>
    <row r="75" spans="1:43" x14ac:dyDescent="0.25">
      <c r="A75" t="s">
        <v>221</v>
      </c>
      <c r="B75" t="s">
        <v>222</v>
      </c>
      <c r="C75" t="s">
        <v>46</v>
      </c>
      <c r="D75" t="s">
        <v>156</v>
      </c>
      <c r="E75" t="s">
        <v>48</v>
      </c>
      <c r="F75" t="s">
        <v>57</v>
      </c>
      <c r="G75">
        <v>1</v>
      </c>
      <c r="H75">
        <v>14</v>
      </c>
      <c r="I75">
        <v>7</v>
      </c>
      <c r="S75">
        <v>0</v>
      </c>
      <c r="T75">
        <v>1</v>
      </c>
      <c r="U75">
        <v>0</v>
      </c>
      <c r="V75">
        <v>0</v>
      </c>
      <c r="W75">
        <v>1</v>
      </c>
      <c r="X75">
        <v>0</v>
      </c>
      <c r="Y75">
        <v>1</v>
      </c>
      <c r="Z75">
        <v>1</v>
      </c>
      <c r="AA75">
        <v>1</v>
      </c>
      <c r="AB75">
        <v>0</v>
      </c>
      <c r="AQ75">
        <v>40</v>
      </c>
    </row>
    <row r="76" spans="1:43" x14ac:dyDescent="0.25">
      <c r="A76" t="s">
        <v>223</v>
      </c>
      <c r="B76" t="s">
        <v>224</v>
      </c>
      <c r="C76" t="s">
        <v>53</v>
      </c>
      <c r="D76" t="s">
        <v>156</v>
      </c>
      <c r="E76" t="s">
        <v>48</v>
      </c>
      <c r="F76" t="s">
        <v>57</v>
      </c>
      <c r="G76">
        <v>1</v>
      </c>
      <c r="H76">
        <v>15</v>
      </c>
      <c r="AD76">
        <v>0</v>
      </c>
      <c r="AE76">
        <v>1</v>
      </c>
      <c r="AF76">
        <v>0</v>
      </c>
      <c r="AG76">
        <v>0</v>
      </c>
      <c r="AH76">
        <v>1</v>
      </c>
      <c r="AI76">
        <v>1</v>
      </c>
      <c r="AJ76">
        <v>0</v>
      </c>
      <c r="AK76">
        <v>1</v>
      </c>
      <c r="AL76">
        <v>0</v>
      </c>
      <c r="AM76">
        <v>0</v>
      </c>
      <c r="AQ76">
        <v>41</v>
      </c>
    </row>
    <row r="77" spans="1:43" x14ac:dyDescent="0.25">
      <c r="A77" t="s">
        <v>225</v>
      </c>
      <c r="B77" t="s">
        <v>226</v>
      </c>
      <c r="C77" t="s">
        <v>46</v>
      </c>
      <c r="D77" t="s">
        <v>156</v>
      </c>
      <c r="E77" t="s">
        <v>48</v>
      </c>
      <c r="F77" t="s">
        <v>57</v>
      </c>
      <c r="G77">
        <v>1</v>
      </c>
      <c r="H77">
        <v>15</v>
      </c>
      <c r="I77">
        <v>7.5</v>
      </c>
      <c r="S77">
        <v>0</v>
      </c>
      <c r="T77">
        <v>1</v>
      </c>
      <c r="U77">
        <v>0</v>
      </c>
      <c r="V77">
        <v>0</v>
      </c>
      <c r="W77">
        <v>1</v>
      </c>
      <c r="X77">
        <v>1</v>
      </c>
      <c r="Y77">
        <v>0</v>
      </c>
      <c r="Z77">
        <v>1</v>
      </c>
      <c r="AA77">
        <v>0</v>
      </c>
      <c r="AB77">
        <v>0</v>
      </c>
      <c r="AQ77">
        <v>41</v>
      </c>
    </row>
    <row r="78" spans="1:43" x14ac:dyDescent="0.25">
      <c r="A78" t="s">
        <v>227</v>
      </c>
      <c r="B78" t="s">
        <v>228</v>
      </c>
      <c r="C78" t="s">
        <v>46</v>
      </c>
      <c r="D78" t="s">
        <v>156</v>
      </c>
      <c r="E78" t="s">
        <v>48</v>
      </c>
      <c r="F78" t="s">
        <v>57</v>
      </c>
      <c r="G78">
        <v>1</v>
      </c>
      <c r="H78">
        <v>16</v>
      </c>
      <c r="I78">
        <v>8</v>
      </c>
      <c r="S78">
        <v>0</v>
      </c>
      <c r="T78">
        <v>1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1</v>
      </c>
      <c r="AB78">
        <v>0</v>
      </c>
      <c r="AQ78">
        <v>42</v>
      </c>
    </row>
    <row r="79" spans="1:43" x14ac:dyDescent="0.25">
      <c r="A79" t="s">
        <v>229</v>
      </c>
      <c r="B79" t="s">
        <v>230</v>
      </c>
      <c r="C79" t="s">
        <v>53</v>
      </c>
      <c r="D79" t="s">
        <v>156</v>
      </c>
      <c r="E79" t="s">
        <v>48</v>
      </c>
      <c r="F79" t="s">
        <v>57</v>
      </c>
      <c r="G79">
        <v>1</v>
      </c>
      <c r="H79">
        <v>16</v>
      </c>
      <c r="AD79">
        <v>0</v>
      </c>
      <c r="AE79">
        <v>1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1</v>
      </c>
      <c r="AM79">
        <v>0</v>
      </c>
      <c r="AQ79">
        <v>42</v>
      </c>
    </row>
    <row r="80" spans="1:43" x14ac:dyDescent="0.25">
      <c r="A80" t="s">
        <v>231</v>
      </c>
      <c r="B80" t="s">
        <v>232</v>
      </c>
      <c r="C80" t="s">
        <v>53</v>
      </c>
      <c r="D80" t="s">
        <v>156</v>
      </c>
      <c r="E80" t="s">
        <v>48</v>
      </c>
      <c r="F80" t="s">
        <v>49</v>
      </c>
      <c r="G80">
        <v>1</v>
      </c>
      <c r="H80">
        <v>2</v>
      </c>
      <c r="AD80">
        <v>0</v>
      </c>
      <c r="AE80">
        <v>1</v>
      </c>
      <c r="AF80">
        <v>0</v>
      </c>
      <c r="AG80">
        <v>0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0</v>
      </c>
      <c r="AQ80">
        <v>43</v>
      </c>
    </row>
    <row r="81" spans="1:43" x14ac:dyDescent="0.25">
      <c r="A81" t="s">
        <v>233</v>
      </c>
      <c r="B81" t="s">
        <v>234</v>
      </c>
      <c r="C81" t="s">
        <v>46</v>
      </c>
      <c r="D81" t="s">
        <v>156</v>
      </c>
      <c r="E81" t="s">
        <v>48</v>
      </c>
      <c r="F81" t="s">
        <v>49</v>
      </c>
      <c r="G81">
        <v>1</v>
      </c>
      <c r="H81">
        <v>2</v>
      </c>
      <c r="I81">
        <v>0.5</v>
      </c>
      <c r="S81">
        <v>1</v>
      </c>
      <c r="T81">
        <v>0</v>
      </c>
      <c r="U81">
        <v>0</v>
      </c>
      <c r="V81">
        <v>0</v>
      </c>
      <c r="W81">
        <v>1</v>
      </c>
      <c r="X81">
        <v>1</v>
      </c>
      <c r="Y81">
        <v>0</v>
      </c>
      <c r="Z81">
        <v>0</v>
      </c>
      <c r="AA81">
        <v>0</v>
      </c>
      <c r="AB81">
        <v>0</v>
      </c>
      <c r="AQ81">
        <v>43</v>
      </c>
    </row>
    <row r="82" spans="1:43" x14ac:dyDescent="0.25">
      <c r="A82" t="s">
        <v>235</v>
      </c>
      <c r="B82" t="s">
        <v>236</v>
      </c>
      <c r="C82" t="s">
        <v>46</v>
      </c>
      <c r="D82" t="s">
        <v>156</v>
      </c>
      <c r="E82" t="s">
        <v>48</v>
      </c>
      <c r="F82" t="s">
        <v>57</v>
      </c>
      <c r="G82">
        <v>1</v>
      </c>
      <c r="H82">
        <v>18</v>
      </c>
      <c r="I82">
        <v>1</v>
      </c>
      <c r="S82">
        <v>0</v>
      </c>
      <c r="T82">
        <v>1</v>
      </c>
      <c r="U82">
        <v>0</v>
      </c>
      <c r="V82">
        <v>0</v>
      </c>
      <c r="W82">
        <v>1</v>
      </c>
      <c r="X82">
        <v>1</v>
      </c>
      <c r="Y82">
        <v>0</v>
      </c>
      <c r="Z82">
        <v>1</v>
      </c>
      <c r="AA82">
        <v>0</v>
      </c>
      <c r="AB82">
        <v>0</v>
      </c>
      <c r="AQ82">
        <v>48</v>
      </c>
    </row>
    <row r="83" spans="1:43" x14ac:dyDescent="0.25">
      <c r="A83" t="s">
        <v>237</v>
      </c>
      <c r="B83" t="s">
        <v>238</v>
      </c>
      <c r="C83" t="s">
        <v>53</v>
      </c>
      <c r="D83" t="s">
        <v>156</v>
      </c>
      <c r="E83" t="s">
        <v>48</v>
      </c>
      <c r="F83" t="s">
        <v>57</v>
      </c>
      <c r="G83">
        <v>1</v>
      </c>
      <c r="H83">
        <v>18</v>
      </c>
      <c r="AD83">
        <v>0</v>
      </c>
      <c r="AE83">
        <v>1</v>
      </c>
      <c r="AF83">
        <v>0</v>
      </c>
      <c r="AG83">
        <v>0</v>
      </c>
      <c r="AH83">
        <v>1</v>
      </c>
      <c r="AI83">
        <v>1</v>
      </c>
      <c r="AJ83">
        <v>1</v>
      </c>
      <c r="AK83">
        <v>1</v>
      </c>
      <c r="AL83">
        <v>0</v>
      </c>
      <c r="AM83">
        <v>0</v>
      </c>
      <c r="AQ83">
        <v>48</v>
      </c>
    </row>
    <row r="84" spans="1:43" x14ac:dyDescent="0.25">
      <c r="A84" t="s">
        <v>239</v>
      </c>
      <c r="B84" t="s">
        <v>240</v>
      </c>
      <c r="C84" t="s">
        <v>53</v>
      </c>
      <c r="D84" t="s">
        <v>156</v>
      </c>
      <c r="E84" t="s">
        <v>48</v>
      </c>
      <c r="F84" t="s">
        <v>57</v>
      </c>
      <c r="G84">
        <v>1</v>
      </c>
      <c r="H84">
        <v>19</v>
      </c>
      <c r="AD84">
        <v>0</v>
      </c>
      <c r="AE84">
        <v>1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Q84">
        <v>49</v>
      </c>
    </row>
    <row r="85" spans="1:43" x14ac:dyDescent="0.25">
      <c r="A85" t="s">
        <v>241</v>
      </c>
      <c r="B85" t="s">
        <v>242</v>
      </c>
      <c r="C85" t="s">
        <v>46</v>
      </c>
      <c r="D85" t="s">
        <v>156</v>
      </c>
      <c r="E85" t="s">
        <v>48</v>
      </c>
      <c r="F85" t="s">
        <v>57</v>
      </c>
      <c r="G85">
        <v>1</v>
      </c>
      <c r="H85">
        <v>19</v>
      </c>
      <c r="I85">
        <v>1.5</v>
      </c>
      <c r="S85">
        <v>0</v>
      </c>
      <c r="T85">
        <v>1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1</v>
      </c>
      <c r="AB85">
        <v>0</v>
      </c>
      <c r="AQ85">
        <v>49</v>
      </c>
    </row>
    <row r="86" spans="1:43" x14ac:dyDescent="0.25">
      <c r="A86" t="s">
        <v>243</v>
      </c>
      <c r="B86" t="s">
        <v>244</v>
      </c>
      <c r="C86" t="s">
        <v>53</v>
      </c>
      <c r="D86" t="s">
        <v>156</v>
      </c>
      <c r="E86" t="s">
        <v>48</v>
      </c>
      <c r="F86" t="s">
        <v>57</v>
      </c>
      <c r="G86">
        <v>1</v>
      </c>
      <c r="H86">
        <v>20</v>
      </c>
      <c r="AD86">
        <v>0</v>
      </c>
      <c r="AE86">
        <v>1</v>
      </c>
      <c r="AF86">
        <v>0</v>
      </c>
      <c r="AG86">
        <v>0</v>
      </c>
      <c r="AH86">
        <v>1</v>
      </c>
      <c r="AI86">
        <v>1</v>
      </c>
      <c r="AJ86">
        <v>1</v>
      </c>
      <c r="AK86">
        <v>1</v>
      </c>
      <c r="AL86">
        <v>0</v>
      </c>
      <c r="AM86">
        <v>1</v>
      </c>
      <c r="AN86" t="s">
        <v>245</v>
      </c>
      <c r="AQ86">
        <v>50</v>
      </c>
    </row>
    <row r="87" spans="1:43" x14ac:dyDescent="0.25">
      <c r="A87" t="s">
        <v>246</v>
      </c>
      <c r="B87" t="s">
        <v>247</v>
      </c>
      <c r="C87" t="s">
        <v>46</v>
      </c>
      <c r="D87" t="s">
        <v>156</v>
      </c>
      <c r="E87" t="s">
        <v>48</v>
      </c>
      <c r="F87" t="s">
        <v>57</v>
      </c>
      <c r="G87">
        <v>1</v>
      </c>
      <c r="H87">
        <v>20</v>
      </c>
      <c r="I87">
        <v>2</v>
      </c>
      <c r="S87">
        <v>0</v>
      </c>
      <c r="T87">
        <v>0</v>
      </c>
      <c r="U87">
        <v>0</v>
      </c>
      <c r="V87">
        <v>0</v>
      </c>
      <c r="W87">
        <v>1</v>
      </c>
      <c r="X87">
        <v>1</v>
      </c>
      <c r="Y87">
        <v>0</v>
      </c>
      <c r="Z87">
        <v>1</v>
      </c>
      <c r="AA87">
        <v>0</v>
      </c>
      <c r="AB87">
        <v>0</v>
      </c>
      <c r="AQ87">
        <v>50</v>
      </c>
    </row>
    <row r="88" spans="1:43" x14ac:dyDescent="0.25">
      <c r="A88" t="s">
        <v>248</v>
      </c>
      <c r="B88" t="s">
        <v>249</v>
      </c>
      <c r="C88" t="s">
        <v>46</v>
      </c>
      <c r="D88" t="s">
        <v>156</v>
      </c>
      <c r="E88" t="s">
        <v>48</v>
      </c>
      <c r="F88" t="s">
        <v>57</v>
      </c>
      <c r="G88">
        <v>1</v>
      </c>
      <c r="H88">
        <v>21</v>
      </c>
      <c r="I88">
        <v>2.5</v>
      </c>
      <c r="S88">
        <v>1</v>
      </c>
      <c r="T88">
        <v>1</v>
      </c>
      <c r="U88">
        <v>0</v>
      </c>
      <c r="V88">
        <v>0</v>
      </c>
      <c r="W88">
        <v>1</v>
      </c>
      <c r="X88">
        <v>1</v>
      </c>
      <c r="Y88">
        <v>1</v>
      </c>
      <c r="Z88">
        <v>1</v>
      </c>
      <c r="AA88">
        <v>0</v>
      </c>
      <c r="AB88">
        <v>0</v>
      </c>
      <c r="AQ88">
        <v>51</v>
      </c>
    </row>
    <row r="89" spans="1:43" x14ac:dyDescent="0.25">
      <c r="A89" t="s">
        <v>250</v>
      </c>
      <c r="B89" t="s">
        <v>251</v>
      </c>
      <c r="C89" t="s">
        <v>53</v>
      </c>
      <c r="D89" t="s">
        <v>156</v>
      </c>
      <c r="E89" t="s">
        <v>48</v>
      </c>
      <c r="F89" t="s">
        <v>57</v>
      </c>
      <c r="G89">
        <v>1</v>
      </c>
      <c r="H89">
        <v>21</v>
      </c>
      <c r="AD89">
        <v>0</v>
      </c>
      <c r="AE89">
        <v>1</v>
      </c>
      <c r="AF89">
        <v>0</v>
      </c>
      <c r="AG89">
        <v>0</v>
      </c>
      <c r="AH89">
        <v>1</v>
      </c>
      <c r="AI89">
        <v>1</v>
      </c>
      <c r="AJ89">
        <v>1</v>
      </c>
      <c r="AK89">
        <v>1</v>
      </c>
      <c r="AL89">
        <v>0</v>
      </c>
      <c r="AM89">
        <v>0</v>
      </c>
      <c r="AQ89">
        <v>51</v>
      </c>
    </row>
    <row r="90" spans="1:43" x14ac:dyDescent="0.25">
      <c r="A90" t="s">
        <v>252</v>
      </c>
      <c r="B90" t="s">
        <v>253</v>
      </c>
      <c r="C90" t="s">
        <v>46</v>
      </c>
      <c r="D90" t="s">
        <v>156</v>
      </c>
      <c r="E90" t="s">
        <v>48</v>
      </c>
      <c r="F90" t="s">
        <v>57</v>
      </c>
      <c r="G90">
        <v>1</v>
      </c>
      <c r="H90">
        <v>22</v>
      </c>
      <c r="I90">
        <v>3</v>
      </c>
      <c r="S90">
        <v>0</v>
      </c>
      <c r="T90">
        <v>1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1</v>
      </c>
      <c r="AB90">
        <v>0</v>
      </c>
      <c r="AQ90">
        <v>52</v>
      </c>
    </row>
    <row r="91" spans="1:43" x14ac:dyDescent="0.25">
      <c r="A91" t="s">
        <v>254</v>
      </c>
      <c r="B91" t="s">
        <v>255</v>
      </c>
      <c r="C91" t="s">
        <v>53</v>
      </c>
      <c r="D91" t="s">
        <v>156</v>
      </c>
      <c r="E91" t="s">
        <v>48</v>
      </c>
      <c r="F91" t="s">
        <v>57</v>
      </c>
      <c r="G91">
        <v>1</v>
      </c>
      <c r="H91">
        <v>22</v>
      </c>
      <c r="AD91">
        <v>0</v>
      </c>
      <c r="AE91">
        <v>1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Q91">
        <v>52</v>
      </c>
    </row>
    <row r="92" spans="1:43" x14ac:dyDescent="0.25">
      <c r="A92" t="s">
        <v>256</v>
      </c>
      <c r="B92" t="s">
        <v>257</v>
      </c>
      <c r="C92" t="s">
        <v>53</v>
      </c>
      <c r="D92" t="s">
        <v>156</v>
      </c>
      <c r="E92" t="s">
        <v>48</v>
      </c>
      <c r="F92" t="s">
        <v>49</v>
      </c>
      <c r="G92">
        <v>1</v>
      </c>
      <c r="H92">
        <v>3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1</v>
      </c>
      <c r="AJ92">
        <v>0</v>
      </c>
      <c r="AK92">
        <v>1</v>
      </c>
      <c r="AL92">
        <v>0</v>
      </c>
      <c r="AM92">
        <v>0</v>
      </c>
      <c r="AQ92">
        <v>53</v>
      </c>
    </row>
    <row r="93" spans="1:43" x14ac:dyDescent="0.25">
      <c r="A93" t="s">
        <v>258</v>
      </c>
      <c r="B93" t="s">
        <v>259</v>
      </c>
      <c r="C93" t="s">
        <v>46</v>
      </c>
      <c r="D93" t="s">
        <v>156</v>
      </c>
      <c r="E93" t="s">
        <v>48</v>
      </c>
      <c r="F93" t="s">
        <v>49</v>
      </c>
      <c r="G93">
        <v>1</v>
      </c>
      <c r="H93">
        <v>3</v>
      </c>
      <c r="I93">
        <v>0.5</v>
      </c>
      <c r="S93">
        <v>1</v>
      </c>
      <c r="T93">
        <v>1</v>
      </c>
      <c r="U93">
        <v>0</v>
      </c>
      <c r="V93">
        <v>1</v>
      </c>
      <c r="W93">
        <v>1</v>
      </c>
      <c r="X93">
        <v>1</v>
      </c>
      <c r="Y93">
        <v>0</v>
      </c>
      <c r="Z93">
        <v>1</v>
      </c>
      <c r="AA93">
        <v>0</v>
      </c>
      <c r="AB93">
        <v>0</v>
      </c>
      <c r="AQ93">
        <v>53</v>
      </c>
    </row>
    <row r="94" spans="1:43" x14ac:dyDescent="0.25">
      <c r="A94" t="s">
        <v>260</v>
      </c>
      <c r="B94" t="s">
        <v>261</v>
      </c>
      <c r="C94" t="s">
        <v>53</v>
      </c>
      <c r="D94" t="s">
        <v>156</v>
      </c>
      <c r="E94" t="s">
        <v>48</v>
      </c>
      <c r="F94" t="s">
        <v>57</v>
      </c>
      <c r="G94">
        <v>1</v>
      </c>
      <c r="H94">
        <v>23</v>
      </c>
      <c r="AD94">
        <v>0</v>
      </c>
      <c r="AE94">
        <v>1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1</v>
      </c>
      <c r="AM94">
        <v>0</v>
      </c>
      <c r="AQ94">
        <v>54</v>
      </c>
    </row>
    <row r="95" spans="1:43" x14ac:dyDescent="0.25">
      <c r="A95" t="s">
        <v>262</v>
      </c>
      <c r="B95" t="s">
        <v>263</v>
      </c>
      <c r="C95" t="s">
        <v>46</v>
      </c>
      <c r="D95" t="s">
        <v>156</v>
      </c>
      <c r="E95" t="s">
        <v>48</v>
      </c>
      <c r="F95" t="s">
        <v>57</v>
      </c>
      <c r="G95">
        <v>1</v>
      </c>
      <c r="H95">
        <v>23</v>
      </c>
      <c r="I95">
        <v>0.5</v>
      </c>
      <c r="S95">
        <v>0</v>
      </c>
      <c r="T95">
        <v>1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1</v>
      </c>
      <c r="AB95">
        <v>0</v>
      </c>
      <c r="AQ95">
        <v>54</v>
      </c>
    </row>
    <row r="96" spans="1:43" x14ac:dyDescent="0.25">
      <c r="A96" t="s">
        <v>264</v>
      </c>
      <c r="B96" t="s">
        <v>265</v>
      </c>
      <c r="C96" t="s">
        <v>46</v>
      </c>
      <c r="D96" t="s">
        <v>156</v>
      </c>
      <c r="E96" t="s">
        <v>48</v>
      </c>
      <c r="F96" t="s">
        <v>57</v>
      </c>
      <c r="G96">
        <v>1</v>
      </c>
      <c r="H96">
        <v>24</v>
      </c>
      <c r="I96">
        <v>1</v>
      </c>
      <c r="S96">
        <v>1</v>
      </c>
      <c r="T96">
        <v>1</v>
      </c>
      <c r="U96">
        <v>0</v>
      </c>
      <c r="V96">
        <v>0</v>
      </c>
      <c r="W96">
        <v>1</v>
      </c>
      <c r="X96">
        <v>1</v>
      </c>
      <c r="Y96">
        <v>0</v>
      </c>
      <c r="Z96">
        <v>1</v>
      </c>
      <c r="AA96">
        <v>0</v>
      </c>
      <c r="AB96">
        <v>0</v>
      </c>
      <c r="AQ96">
        <v>55</v>
      </c>
    </row>
    <row r="97" spans="1:43" x14ac:dyDescent="0.25">
      <c r="A97" t="s">
        <v>266</v>
      </c>
      <c r="B97" t="s">
        <v>267</v>
      </c>
      <c r="C97" t="s">
        <v>53</v>
      </c>
      <c r="D97" t="s">
        <v>156</v>
      </c>
      <c r="E97" t="s">
        <v>48</v>
      </c>
      <c r="F97" t="s">
        <v>57</v>
      </c>
      <c r="G97">
        <v>1</v>
      </c>
      <c r="H97">
        <v>24</v>
      </c>
      <c r="AD97">
        <v>0</v>
      </c>
      <c r="AE97">
        <v>1</v>
      </c>
      <c r="AF97">
        <v>0</v>
      </c>
      <c r="AG97">
        <v>0</v>
      </c>
      <c r="AH97">
        <v>1</v>
      </c>
      <c r="AI97">
        <v>1</v>
      </c>
      <c r="AJ97">
        <v>0</v>
      </c>
      <c r="AK97">
        <v>1</v>
      </c>
      <c r="AL97">
        <v>0</v>
      </c>
      <c r="AM97">
        <v>0</v>
      </c>
      <c r="AN97" t="s">
        <v>268</v>
      </c>
      <c r="AQ97">
        <v>55</v>
      </c>
    </row>
    <row r="98" spans="1:43" x14ac:dyDescent="0.25">
      <c r="A98" t="s">
        <v>269</v>
      </c>
      <c r="B98" t="s">
        <v>270</v>
      </c>
      <c r="C98" t="s">
        <v>53</v>
      </c>
      <c r="D98" t="s">
        <v>156</v>
      </c>
      <c r="E98" t="s">
        <v>48</v>
      </c>
      <c r="F98" t="s">
        <v>57</v>
      </c>
      <c r="G98">
        <v>1</v>
      </c>
      <c r="H98">
        <v>25</v>
      </c>
      <c r="AD98">
        <v>0</v>
      </c>
      <c r="AE98">
        <v>1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Q98">
        <v>56</v>
      </c>
    </row>
    <row r="99" spans="1:43" x14ac:dyDescent="0.25">
      <c r="A99" t="s">
        <v>271</v>
      </c>
      <c r="B99" t="s">
        <v>272</v>
      </c>
      <c r="C99" t="s">
        <v>46</v>
      </c>
      <c r="D99" t="s">
        <v>156</v>
      </c>
      <c r="E99" t="s">
        <v>48</v>
      </c>
      <c r="F99" t="s">
        <v>57</v>
      </c>
      <c r="G99">
        <v>1</v>
      </c>
      <c r="H99">
        <v>25</v>
      </c>
      <c r="I99">
        <v>1.5</v>
      </c>
      <c r="S99">
        <v>1</v>
      </c>
      <c r="T99">
        <v>1</v>
      </c>
      <c r="U99">
        <v>0</v>
      </c>
      <c r="V99">
        <v>1</v>
      </c>
      <c r="W99">
        <v>1</v>
      </c>
      <c r="X99">
        <v>0</v>
      </c>
      <c r="Y99">
        <v>0</v>
      </c>
      <c r="Z99">
        <v>0</v>
      </c>
      <c r="AA99">
        <v>1</v>
      </c>
      <c r="AB99">
        <v>0</v>
      </c>
      <c r="AQ99">
        <v>56</v>
      </c>
    </row>
    <row r="100" spans="1:43" x14ac:dyDescent="0.25">
      <c r="A100" t="s">
        <v>273</v>
      </c>
      <c r="B100" t="s">
        <v>274</v>
      </c>
      <c r="C100" t="s">
        <v>46</v>
      </c>
      <c r="D100" t="s">
        <v>156</v>
      </c>
      <c r="E100" t="s">
        <v>48</v>
      </c>
      <c r="F100" t="s">
        <v>57</v>
      </c>
      <c r="G100">
        <v>1</v>
      </c>
      <c r="H100">
        <v>26</v>
      </c>
      <c r="I100">
        <v>2</v>
      </c>
      <c r="S100">
        <v>1</v>
      </c>
      <c r="T100">
        <v>1</v>
      </c>
      <c r="U100">
        <v>0</v>
      </c>
      <c r="V100">
        <v>1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0</v>
      </c>
      <c r="AC100" t="s">
        <v>275</v>
      </c>
      <c r="AQ100">
        <v>57</v>
      </c>
    </row>
    <row r="101" spans="1:43" x14ac:dyDescent="0.25">
      <c r="A101" t="s">
        <v>276</v>
      </c>
      <c r="B101" t="s">
        <v>277</v>
      </c>
      <c r="C101" t="s">
        <v>53</v>
      </c>
      <c r="D101" t="s">
        <v>156</v>
      </c>
      <c r="E101" t="s">
        <v>48</v>
      </c>
      <c r="F101" t="s">
        <v>57</v>
      </c>
      <c r="G101">
        <v>1</v>
      </c>
      <c r="H101">
        <v>26</v>
      </c>
      <c r="AD101">
        <v>1</v>
      </c>
      <c r="AE101">
        <v>1</v>
      </c>
      <c r="AF101">
        <v>0</v>
      </c>
      <c r="AG101">
        <v>0</v>
      </c>
      <c r="AH101">
        <v>1</v>
      </c>
      <c r="AI101">
        <v>1</v>
      </c>
      <c r="AJ101">
        <v>0</v>
      </c>
      <c r="AK101">
        <v>1</v>
      </c>
      <c r="AL101">
        <v>0</v>
      </c>
      <c r="AM101">
        <v>0</v>
      </c>
      <c r="AQ101">
        <v>57</v>
      </c>
    </row>
    <row r="102" spans="1:43" x14ac:dyDescent="0.25">
      <c r="A102" t="s">
        <v>278</v>
      </c>
      <c r="B102" t="s">
        <v>279</v>
      </c>
      <c r="C102" t="s">
        <v>46</v>
      </c>
      <c r="D102" t="s">
        <v>156</v>
      </c>
      <c r="E102" t="s">
        <v>48</v>
      </c>
      <c r="F102" t="s">
        <v>49</v>
      </c>
      <c r="G102">
        <v>1</v>
      </c>
      <c r="H102">
        <v>4</v>
      </c>
      <c r="I102">
        <v>0.5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1</v>
      </c>
      <c r="AA102">
        <v>0</v>
      </c>
      <c r="AB102">
        <v>0</v>
      </c>
      <c r="AQ102">
        <v>58</v>
      </c>
    </row>
    <row r="103" spans="1:43" x14ac:dyDescent="0.25">
      <c r="A103" t="s">
        <v>280</v>
      </c>
      <c r="B103" t="s">
        <v>281</v>
      </c>
      <c r="C103" t="s">
        <v>53</v>
      </c>
      <c r="D103" t="s">
        <v>156</v>
      </c>
      <c r="E103" t="s">
        <v>48</v>
      </c>
      <c r="F103" t="s">
        <v>49</v>
      </c>
      <c r="G103">
        <v>1</v>
      </c>
      <c r="H103">
        <v>4</v>
      </c>
      <c r="AD103">
        <v>0</v>
      </c>
      <c r="AE103">
        <v>1</v>
      </c>
      <c r="AF103">
        <v>0</v>
      </c>
      <c r="AG103">
        <v>0</v>
      </c>
      <c r="AH103">
        <v>1</v>
      </c>
      <c r="AI103">
        <v>1</v>
      </c>
      <c r="AJ103">
        <v>0</v>
      </c>
      <c r="AK103">
        <v>1</v>
      </c>
      <c r="AL103">
        <v>0</v>
      </c>
      <c r="AM103">
        <v>0</v>
      </c>
      <c r="AQ103">
        <v>58</v>
      </c>
    </row>
    <row r="104" spans="1:43" x14ac:dyDescent="0.25">
      <c r="A104" t="s">
        <v>282</v>
      </c>
      <c r="B104" t="s">
        <v>283</v>
      </c>
      <c r="C104" t="s">
        <v>53</v>
      </c>
      <c r="D104" t="s">
        <v>284</v>
      </c>
      <c r="E104" t="s">
        <v>48</v>
      </c>
      <c r="F104" t="s">
        <v>49</v>
      </c>
      <c r="G104">
        <v>1</v>
      </c>
      <c r="H104">
        <v>1</v>
      </c>
      <c r="AD104">
        <v>1</v>
      </c>
      <c r="AE104">
        <v>1</v>
      </c>
      <c r="AF104">
        <v>0</v>
      </c>
      <c r="AG104">
        <v>0</v>
      </c>
      <c r="AH104">
        <v>1</v>
      </c>
      <c r="AI104">
        <v>1</v>
      </c>
      <c r="AJ104">
        <v>0</v>
      </c>
      <c r="AK104">
        <v>1</v>
      </c>
      <c r="AL104">
        <v>1</v>
      </c>
      <c r="AM104">
        <v>1</v>
      </c>
      <c r="AN104" t="s">
        <v>285</v>
      </c>
      <c r="AQ104">
        <v>59</v>
      </c>
    </row>
    <row r="105" spans="1:43" x14ac:dyDescent="0.25">
      <c r="A105" t="s">
        <v>286</v>
      </c>
      <c r="B105" t="s">
        <v>287</v>
      </c>
      <c r="C105" t="s">
        <v>46</v>
      </c>
      <c r="D105" t="s">
        <v>284</v>
      </c>
      <c r="E105" t="s">
        <v>48</v>
      </c>
      <c r="F105" t="s">
        <v>49</v>
      </c>
      <c r="G105">
        <v>1</v>
      </c>
      <c r="H105">
        <v>1</v>
      </c>
      <c r="I105">
        <v>0.5</v>
      </c>
      <c r="S105">
        <v>1</v>
      </c>
      <c r="T105">
        <v>1</v>
      </c>
      <c r="U105">
        <v>0</v>
      </c>
      <c r="V105">
        <v>0</v>
      </c>
      <c r="W105">
        <v>1</v>
      </c>
      <c r="X105">
        <v>1</v>
      </c>
      <c r="Y105">
        <v>0</v>
      </c>
      <c r="Z105">
        <v>1</v>
      </c>
      <c r="AA105">
        <v>0</v>
      </c>
      <c r="AB105">
        <v>0</v>
      </c>
      <c r="AC105" t="s">
        <v>288</v>
      </c>
      <c r="AQ105">
        <v>59</v>
      </c>
    </row>
    <row r="106" spans="1:43" x14ac:dyDescent="0.25">
      <c r="A106" t="s">
        <v>289</v>
      </c>
      <c r="B106" t="s">
        <v>290</v>
      </c>
      <c r="C106" t="s">
        <v>46</v>
      </c>
      <c r="D106" t="s">
        <v>284</v>
      </c>
      <c r="E106" t="s">
        <v>48</v>
      </c>
      <c r="F106" t="s">
        <v>57</v>
      </c>
      <c r="G106">
        <v>1</v>
      </c>
      <c r="H106">
        <v>1</v>
      </c>
      <c r="I106">
        <v>0.5</v>
      </c>
      <c r="S106">
        <v>1</v>
      </c>
      <c r="T106">
        <v>1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1</v>
      </c>
      <c r="AB106">
        <v>0</v>
      </c>
      <c r="AQ106">
        <v>60</v>
      </c>
    </row>
    <row r="107" spans="1:43" x14ac:dyDescent="0.25">
      <c r="A107" t="s">
        <v>291</v>
      </c>
      <c r="B107" t="s">
        <v>292</v>
      </c>
      <c r="C107" t="s">
        <v>53</v>
      </c>
      <c r="D107" t="s">
        <v>284</v>
      </c>
      <c r="E107" t="s">
        <v>48</v>
      </c>
      <c r="F107" t="s">
        <v>57</v>
      </c>
      <c r="G107">
        <v>1</v>
      </c>
      <c r="H107">
        <v>1</v>
      </c>
      <c r="AD107">
        <v>1</v>
      </c>
      <c r="AE107">
        <v>1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1</v>
      </c>
      <c r="AN107" t="s">
        <v>293</v>
      </c>
      <c r="AQ107">
        <v>60</v>
      </c>
    </row>
    <row r="108" spans="1:43" x14ac:dyDescent="0.25">
      <c r="A108" t="s">
        <v>294</v>
      </c>
      <c r="B108" t="s">
        <v>295</v>
      </c>
      <c r="C108" t="s">
        <v>46</v>
      </c>
      <c r="D108" t="s">
        <v>284</v>
      </c>
      <c r="E108" t="s">
        <v>48</v>
      </c>
      <c r="F108" t="s">
        <v>57</v>
      </c>
      <c r="G108">
        <v>1</v>
      </c>
      <c r="H108">
        <v>2</v>
      </c>
      <c r="I108">
        <v>1</v>
      </c>
      <c r="S108">
        <v>1</v>
      </c>
      <c r="T108">
        <v>1</v>
      </c>
      <c r="U108">
        <v>0</v>
      </c>
      <c r="V108">
        <v>0</v>
      </c>
      <c r="W108">
        <v>1</v>
      </c>
      <c r="X108">
        <v>1</v>
      </c>
      <c r="Y108">
        <v>0</v>
      </c>
      <c r="Z108">
        <v>1</v>
      </c>
      <c r="AA108">
        <v>1</v>
      </c>
      <c r="AB108">
        <v>0</v>
      </c>
      <c r="AC108" t="s">
        <v>296</v>
      </c>
      <c r="AQ108">
        <v>61</v>
      </c>
    </row>
    <row r="109" spans="1:43" x14ac:dyDescent="0.25">
      <c r="A109" t="s">
        <v>297</v>
      </c>
      <c r="B109" t="s">
        <v>298</v>
      </c>
      <c r="C109" t="s">
        <v>53</v>
      </c>
      <c r="D109" t="s">
        <v>284</v>
      </c>
      <c r="E109" t="s">
        <v>48</v>
      </c>
      <c r="F109" t="s">
        <v>57</v>
      </c>
      <c r="G109">
        <v>1</v>
      </c>
      <c r="H109">
        <v>2</v>
      </c>
      <c r="AD109">
        <v>1</v>
      </c>
      <c r="AE109">
        <v>1</v>
      </c>
      <c r="AF109">
        <v>0</v>
      </c>
      <c r="AG109">
        <v>0</v>
      </c>
      <c r="AH109">
        <v>1</v>
      </c>
      <c r="AI109">
        <v>1</v>
      </c>
      <c r="AJ109">
        <v>0</v>
      </c>
      <c r="AK109">
        <v>1</v>
      </c>
      <c r="AL109">
        <v>1</v>
      </c>
      <c r="AM109">
        <v>0</v>
      </c>
      <c r="AQ109">
        <v>61</v>
      </c>
    </row>
    <row r="110" spans="1:43" x14ac:dyDescent="0.25">
      <c r="A110" t="s">
        <v>299</v>
      </c>
      <c r="B110" t="s">
        <v>300</v>
      </c>
      <c r="C110" t="s">
        <v>53</v>
      </c>
      <c r="D110" t="s">
        <v>284</v>
      </c>
      <c r="E110" t="s">
        <v>48</v>
      </c>
      <c r="F110" t="s">
        <v>57</v>
      </c>
      <c r="G110">
        <v>1</v>
      </c>
      <c r="H110">
        <v>3</v>
      </c>
      <c r="AD110">
        <v>1</v>
      </c>
      <c r="AE110">
        <v>1</v>
      </c>
      <c r="AF110">
        <v>1</v>
      </c>
      <c r="AG110">
        <v>0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 t="s">
        <v>301</v>
      </c>
      <c r="AQ110">
        <v>62</v>
      </c>
    </row>
    <row r="111" spans="1:43" x14ac:dyDescent="0.25">
      <c r="A111" t="s">
        <v>302</v>
      </c>
      <c r="B111" t="s">
        <v>303</v>
      </c>
      <c r="C111" t="s">
        <v>46</v>
      </c>
      <c r="D111" t="s">
        <v>284</v>
      </c>
      <c r="E111" t="s">
        <v>48</v>
      </c>
      <c r="F111" t="s">
        <v>57</v>
      </c>
      <c r="G111">
        <v>1</v>
      </c>
      <c r="H111">
        <v>3</v>
      </c>
      <c r="I111">
        <v>1.5</v>
      </c>
      <c r="S111">
        <v>1</v>
      </c>
      <c r="T111">
        <v>1</v>
      </c>
      <c r="U111">
        <v>0</v>
      </c>
      <c r="V111">
        <v>0</v>
      </c>
      <c r="W111">
        <v>1</v>
      </c>
      <c r="X111">
        <v>1</v>
      </c>
      <c r="Y111">
        <v>0</v>
      </c>
      <c r="Z111">
        <v>1</v>
      </c>
      <c r="AA111">
        <v>1</v>
      </c>
      <c r="AB111">
        <v>0</v>
      </c>
      <c r="AQ111">
        <v>62</v>
      </c>
    </row>
    <row r="112" spans="1:43" x14ac:dyDescent="0.25">
      <c r="A112" t="s">
        <v>304</v>
      </c>
      <c r="B112" t="s">
        <v>305</v>
      </c>
      <c r="C112" t="s">
        <v>53</v>
      </c>
      <c r="D112" t="s">
        <v>284</v>
      </c>
      <c r="E112" t="s">
        <v>48</v>
      </c>
      <c r="F112" t="s">
        <v>57</v>
      </c>
      <c r="G112">
        <v>1</v>
      </c>
      <c r="H112">
        <v>4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0</v>
      </c>
      <c r="AQ112">
        <v>63</v>
      </c>
    </row>
    <row r="113" spans="1:43" x14ac:dyDescent="0.25">
      <c r="A113" t="s">
        <v>306</v>
      </c>
      <c r="B113" t="s">
        <v>307</v>
      </c>
      <c r="C113" t="s">
        <v>46</v>
      </c>
      <c r="D113" t="s">
        <v>284</v>
      </c>
      <c r="E113" t="s">
        <v>48</v>
      </c>
      <c r="F113" t="s">
        <v>57</v>
      </c>
      <c r="G113">
        <v>1</v>
      </c>
      <c r="H113">
        <v>4</v>
      </c>
      <c r="I113">
        <v>2</v>
      </c>
      <c r="S113">
        <v>1</v>
      </c>
      <c r="T113">
        <v>1</v>
      </c>
      <c r="U113">
        <v>0</v>
      </c>
      <c r="V113">
        <v>1</v>
      </c>
      <c r="W113">
        <v>1</v>
      </c>
      <c r="X113">
        <v>1</v>
      </c>
      <c r="Y113">
        <v>0</v>
      </c>
      <c r="Z113">
        <v>1</v>
      </c>
      <c r="AA113">
        <v>1</v>
      </c>
      <c r="AB113">
        <v>1</v>
      </c>
      <c r="AC113" t="s">
        <v>308</v>
      </c>
      <c r="AQ113">
        <v>63</v>
      </c>
    </row>
    <row r="114" spans="1:43" x14ac:dyDescent="0.25">
      <c r="A114" t="s">
        <v>309</v>
      </c>
      <c r="B114" t="s">
        <v>310</v>
      </c>
      <c r="C114" t="s">
        <v>53</v>
      </c>
      <c r="D114" t="s">
        <v>284</v>
      </c>
      <c r="E114" t="s">
        <v>48</v>
      </c>
      <c r="F114" t="s">
        <v>57</v>
      </c>
      <c r="G114">
        <v>1</v>
      </c>
      <c r="H114">
        <v>5</v>
      </c>
      <c r="AD114">
        <v>1</v>
      </c>
      <c r="AE114">
        <v>1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1</v>
      </c>
      <c r="AM114">
        <v>0</v>
      </c>
      <c r="AN114" t="s">
        <v>311</v>
      </c>
      <c r="AQ114">
        <v>64</v>
      </c>
    </row>
    <row r="115" spans="1:43" x14ac:dyDescent="0.25">
      <c r="A115" t="s">
        <v>312</v>
      </c>
      <c r="B115" t="s">
        <v>313</v>
      </c>
      <c r="C115" t="s">
        <v>46</v>
      </c>
      <c r="D115" t="s">
        <v>284</v>
      </c>
      <c r="E115" t="s">
        <v>48</v>
      </c>
      <c r="F115" t="s">
        <v>57</v>
      </c>
      <c r="G115">
        <v>1</v>
      </c>
      <c r="H115">
        <v>5</v>
      </c>
      <c r="I115">
        <v>2.5</v>
      </c>
      <c r="S115">
        <v>1</v>
      </c>
      <c r="T115">
        <v>1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1</v>
      </c>
      <c r="AB115">
        <v>0</v>
      </c>
      <c r="AQ115">
        <v>64</v>
      </c>
    </row>
    <row r="116" spans="1:43" x14ac:dyDescent="0.25">
      <c r="A116" t="s">
        <v>314</v>
      </c>
      <c r="B116" t="s">
        <v>315</v>
      </c>
      <c r="C116" t="s">
        <v>46</v>
      </c>
      <c r="D116" t="s">
        <v>284</v>
      </c>
      <c r="E116" t="s">
        <v>48</v>
      </c>
      <c r="F116" t="s">
        <v>57</v>
      </c>
      <c r="G116">
        <v>1</v>
      </c>
      <c r="H116">
        <v>6</v>
      </c>
      <c r="I116">
        <v>3</v>
      </c>
      <c r="S116">
        <v>1</v>
      </c>
      <c r="T116">
        <v>1</v>
      </c>
      <c r="U116">
        <v>0</v>
      </c>
      <c r="V116">
        <v>1</v>
      </c>
      <c r="W116">
        <v>1</v>
      </c>
      <c r="X116">
        <v>1</v>
      </c>
      <c r="Y116">
        <v>0</v>
      </c>
      <c r="Z116">
        <v>1</v>
      </c>
      <c r="AA116">
        <v>1</v>
      </c>
      <c r="AB116">
        <v>0</v>
      </c>
      <c r="AQ116">
        <v>65</v>
      </c>
    </row>
    <row r="117" spans="1:43" x14ac:dyDescent="0.25">
      <c r="A117" t="s">
        <v>316</v>
      </c>
      <c r="B117" t="s">
        <v>317</v>
      </c>
      <c r="C117" t="s">
        <v>53</v>
      </c>
      <c r="D117" t="s">
        <v>284</v>
      </c>
      <c r="E117" t="s">
        <v>48</v>
      </c>
      <c r="F117" t="s">
        <v>57</v>
      </c>
      <c r="G117">
        <v>1</v>
      </c>
      <c r="H117">
        <v>6</v>
      </c>
      <c r="AD117">
        <v>1</v>
      </c>
      <c r="AE117">
        <v>1</v>
      </c>
      <c r="AF117">
        <v>0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0</v>
      </c>
      <c r="AQ117">
        <v>65</v>
      </c>
    </row>
    <row r="118" spans="1:43" x14ac:dyDescent="0.25">
      <c r="A118" t="s">
        <v>318</v>
      </c>
      <c r="B118" t="s">
        <v>319</v>
      </c>
      <c r="C118" t="s">
        <v>46</v>
      </c>
      <c r="D118" t="s">
        <v>284</v>
      </c>
      <c r="E118" t="s">
        <v>48</v>
      </c>
      <c r="F118" t="s">
        <v>49</v>
      </c>
      <c r="G118">
        <v>1</v>
      </c>
      <c r="H118">
        <v>2</v>
      </c>
      <c r="I118">
        <v>0.5</v>
      </c>
      <c r="S118">
        <v>1</v>
      </c>
      <c r="T118">
        <v>1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1</v>
      </c>
      <c r="AA118">
        <v>1</v>
      </c>
      <c r="AB118">
        <v>0</v>
      </c>
      <c r="AC118" t="s">
        <v>320</v>
      </c>
      <c r="AQ118">
        <v>66</v>
      </c>
    </row>
    <row r="119" spans="1:43" x14ac:dyDescent="0.25">
      <c r="A119" t="s">
        <v>321</v>
      </c>
      <c r="B119" t="s">
        <v>322</v>
      </c>
      <c r="C119" t="s">
        <v>53</v>
      </c>
      <c r="D119" t="s">
        <v>284</v>
      </c>
      <c r="E119" t="s">
        <v>48</v>
      </c>
      <c r="F119" t="s">
        <v>49</v>
      </c>
      <c r="G119">
        <v>1</v>
      </c>
      <c r="H119">
        <v>2</v>
      </c>
      <c r="AD119">
        <v>1</v>
      </c>
      <c r="AE119">
        <v>1</v>
      </c>
      <c r="AF119">
        <v>0</v>
      </c>
      <c r="AG119">
        <v>0</v>
      </c>
      <c r="AH119">
        <v>1</v>
      </c>
      <c r="AI119">
        <v>1</v>
      </c>
      <c r="AJ119">
        <v>0</v>
      </c>
      <c r="AK119">
        <v>1</v>
      </c>
      <c r="AL119">
        <v>1</v>
      </c>
      <c r="AM119">
        <v>0</v>
      </c>
      <c r="AQ119">
        <v>66</v>
      </c>
    </row>
    <row r="120" spans="1:43" x14ac:dyDescent="0.25">
      <c r="A120" t="s">
        <v>323</v>
      </c>
      <c r="B120" t="s">
        <v>324</v>
      </c>
      <c r="C120" t="s">
        <v>53</v>
      </c>
      <c r="D120" t="s">
        <v>284</v>
      </c>
      <c r="E120" t="s">
        <v>48</v>
      </c>
      <c r="F120" t="s">
        <v>57</v>
      </c>
      <c r="G120">
        <v>1</v>
      </c>
      <c r="H120">
        <v>7</v>
      </c>
      <c r="AD120">
        <v>1</v>
      </c>
      <c r="AE120">
        <v>1</v>
      </c>
      <c r="AF120">
        <v>1</v>
      </c>
      <c r="AG120">
        <v>0</v>
      </c>
      <c r="AH120">
        <v>1</v>
      </c>
      <c r="AI120">
        <v>1</v>
      </c>
      <c r="AJ120">
        <v>0</v>
      </c>
      <c r="AK120">
        <v>0</v>
      </c>
      <c r="AL120">
        <v>1</v>
      </c>
      <c r="AM120">
        <v>0</v>
      </c>
      <c r="AQ120">
        <v>67</v>
      </c>
    </row>
    <row r="121" spans="1:43" x14ac:dyDescent="0.25">
      <c r="A121" t="s">
        <v>325</v>
      </c>
      <c r="B121" t="s">
        <v>326</v>
      </c>
      <c r="C121" t="s">
        <v>46</v>
      </c>
      <c r="D121" t="s">
        <v>284</v>
      </c>
      <c r="E121" t="s">
        <v>48</v>
      </c>
      <c r="F121" t="s">
        <v>57</v>
      </c>
      <c r="G121">
        <v>1</v>
      </c>
      <c r="H121">
        <v>7</v>
      </c>
      <c r="I121">
        <v>0.5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1</v>
      </c>
      <c r="Y121">
        <v>0</v>
      </c>
      <c r="Z121">
        <v>1</v>
      </c>
      <c r="AA121">
        <v>1</v>
      </c>
      <c r="AB121">
        <v>0</v>
      </c>
      <c r="AQ121">
        <v>67</v>
      </c>
    </row>
    <row r="122" spans="1:43" x14ac:dyDescent="0.25">
      <c r="A122" t="s">
        <v>327</v>
      </c>
      <c r="B122" t="s">
        <v>328</v>
      </c>
      <c r="C122" t="s">
        <v>53</v>
      </c>
      <c r="D122" t="s">
        <v>284</v>
      </c>
      <c r="E122" t="s">
        <v>48</v>
      </c>
      <c r="F122" t="s">
        <v>57</v>
      </c>
      <c r="G122">
        <v>1</v>
      </c>
      <c r="H122">
        <v>8</v>
      </c>
      <c r="AD122">
        <v>1</v>
      </c>
      <c r="AE122">
        <v>1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1</v>
      </c>
      <c r="AM122">
        <v>0</v>
      </c>
      <c r="AQ122">
        <v>68</v>
      </c>
    </row>
    <row r="123" spans="1:43" x14ac:dyDescent="0.25">
      <c r="A123" t="s">
        <v>329</v>
      </c>
      <c r="B123" t="s">
        <v>330</v>
      </c>
      <c r="C123" t="s">
        <v>46</v>
      </c>
      <c r="D123" t="s">
        <v>284</v>
      </c>
      <c r="E123" t="s">
        <v>48</v>
      </c>
      <c r="F123" t="s">
        <v>57</v>
      </c>
      <c r="G123">
        <v>1</v>
      </c>
      <c r="H123">
        <v>8</v>
      </c>
      <c r="I123">
        <v>1</v>
      </c>
      <c r="S123">
        <v>1</v>
      </c>
      <c r="T123">
        <v>1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1</v>
      </c>
      <c r="AB123">
        <v>0</v>
      </c>
      <c r="AC123" t="s">
        <v>331</v>
      </c>
      <c r="AQ123">
        <v>68</v>
      </c>
    </row>
    <row r="124" spans="1:43" x14ac:dyDescent="0.25">
      <c r="A124" t="s">
        <v>332</v>
      </c>
      <c r="B124" t="s">
        <v>333</v>
      </c>
      <c r="C124" t="s">
        <v>46</v>
      </c>
      <c r="D124" t="s">
        <v>284</v>
      </c>
      <c r="E124" t="s">
        <v>48</v>
      </c>
      <c r="F124" t="s">
        <v>57</v>
      </c>
      <c r="G124">
        <v>1</v>
      </c>
      <c r="H124">
        <v>9</v>
      </c>
      <c r="I124">
        <v>1.5</v>
      </c>
      <c r="S124">
        <v>1</v>
      </c>
      <c r="T124">
        <v>1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1</v>
      </c>
      <c r="AB124">
        <v>0</v>
      </c>
      <c r="AC124" t="s">
        <v>334</v>
      </c>
      <c r="AQ124">
        <v>69</v>
      </c>
    </row>
    <row r="125" spans="1:43" x14ac:dyDescent="0.25">
      <c r="A125" t="s">
        <v>335</v>
      </c>
      <c r="B125" t="s">
        <v>336</v>
      </c>
      <c r="C125" t="s">
        <v>53</v>
      </c>
      <c r="D125" t="s">
        <v>284</v>
      </c>
      <c r="E125" t="s">
        <v>48</v>
      </c>
      <c r="F125" t="s">
        <v>57</v>
      </c>
      <c r="G125">
        <v>1</v>
      </c>
      <c r="H125">
        <v>9</v>
      </c>
      <c r="AD125">
        <v>1</v>
      </c>
      <c r="AE125">
        <v>1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1</v>
      </c>
      <c r="AM125">
        <v>0</v>
      </c>
      <c r="AQ125">
        <v>69</v>
      </c>
    </row>
    <row r="126" spans="1:43" x14ac:dyDescent="0.25">
      <c r="A126" t="s">
        <v>337</v>
      </c>
      <c r="B126" t="s">
        <v>338</v>
      </c>
      <c r="C126" t="s">
        <v>53</v>
      </c>
      <c r="D126" t="s">
        <v>284</v>
      </c>
      <c r="E126" t="s">
        <v>48</v>
      </c>
      <c r="F126" t="s">
        <v>57</v>
      </c>
      <c r="G126">
        <v>1</v>
      </c>
      <c r="H126">
        <v>10</v>
      </c>
      <c r="AD126">
        <v>1</v>
      </c>
      <c r="AE126">
        <v>1</v>
      </c>
      <c r="AF126">
        <v>0</v>
      </c>
      <c r="AG126">
        <v>0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0</v>
      </c>
      <c r="AQ126">
        <v>70</v>
      </c>
    </row>
    <row r="127" spans="1:43" x14ac:dyDescent="0.25">
      <c r="A127" t="s">
        <v>339</v>
      </c>
      <c r="B127" t="s">
        <v>340</v>
      </c>
      <c r="C127" t="s">
        <v>46</v>
      </c>
      <c r="D127" t="s">
        <v>284</v>
      </c>
      <c r="E127" t="s">
        <v>48</v>
      </c>
      <c r="F127" t="s">
        <v>57</v>
      </c>
      <c r="G127">
        <v>1</v>
      </c>
      <c r="H127">
        <v>10</v>
      </c>
      <c r="I127">
        <v>2</v>
      </c>
      <c r="S127">
        <v>1</v>
      </c>
      <c r="T127">
        <v>1</v>
      </c>
      <c r="U127">
        <v>0</v>
      </c>
      <c r="V127">
        <v>0</v>
      </c>
      <c r="W127">
        <v>1</v>
      </c>
      <c r="X127">
        <v>1</v>
      </c>
      <c r="Y127">
        <v>0</v>
      </c>
      <c r="Z127">
        <v>1</v>
      </c>
      <c r="AA127">
        <v>1</v>
      </c>
      <c r="AB127">
        <v>0</v>
      </c>
      <c r="AQ127">
        <v>70</v>
      </c>
    </row>
    <row r="128" spans="1:43" x14ac:dyDescent="0.25">
      <c r="A128" t="s">
        <v>341</v>
      </c>
      <c r="B128" t="s">
        <v>342</v>
      </c>
      <c r="C128" t="s">
        <v>46</v>
      </c>
      <c r="D128" t="s">
        <v>284</v>
      </c>
      <c r="E128" t="s">
        <v>48</v>
      </c>
      <c r="F128" t="s">
        <v>57</v>
      </c>
      <c r="G128">
        <v>1</v>
      </c>
      <c r="H128">
        <v>11</v>
      </c>
      <c r="I128">
        <v>2.5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1</v>
      </c>
      <c r="AA128">
        <v>1</v>
      </c>
      <c r="AB128">
        <v>0</v>
      </c>
      <c r="AC128" t="s">
        <v>343</v>
      </c>
      <c r="AQ128">
        <v>71</v>
      </c>
    </row>
    <row r="129" spans="1:44" x14ac:dyDescent="0.25">
      <c r="A129" t="s">
        <v>344</v>
      </c>
      <c r="B129" t="s">
        <v>345</v>
      </c>
      <c r="C129" t="s">
        <v>53</v>
      </c>
      <c r="D129" t="s">
        <v>284</v>
      </c>
      <c r="E129" t="s">
        <v>48</v>
      </c>
      <c r="F129" t="s">
        <v>57</v>
      </c>
      <c r="G129">
        <v>1</v>
      </c>
      <c r="H129">
        <v>11</v>
      </c>
      <c r="AD129">
        <v>1</v>
      </c>
      <c r="AE129">
        <v>1</v>
      </c>
      <c r="AF129">
        <v>0</v>
      </c>
      <c r="AG129">
        <v>0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0</v>
      </c>
      <c r="AN129" t="s">
        <v>346</v>
      </c>
      <c r="AQ129">
        <v>71</v>
      </c>
    </row>
    <row r="130" spans="1:44" x14ac:dyDescent="0.25">
      <c r="A130" t="s">
        <v>347</v>
      </c>
      <c r="B130" t="s">
        <v>348</v>
      </c>
      <c r="C130" t="s">
        <v>53</v>
      </c>
      <c r="D130" t="s">
        <v>284</v>
      </c>
      <c r="E130" t="s">
        <v>48</v>
      </c>
      <c r="F130" t="s">
        <v>57</v>
      </c>
      <c r="G130">
        <v>1</v>
      </c>
      <c r="H130">
        <v>12</v>
      </c>
      <c r="AD130">
        <v>0</v>
      </c>
      <c r="AE130">
        <v>1</v>
      </c>
      <c r="AF130">
        <v>0</v>
      </c>
      <c r="AG130">
        <v>0</v>
      </c>
      <c r="AH130">
        <v>1</v>
      </c>
      <c r="AI130">
        <v>0</v>
      </c>
      <c r="AJ130">
        <v>0</v>
      </c>
      <c r="AK130">
        <v>0</v>
      </c>
      <c r="AL130">
        <v>1</v>
      </c>
      <c r="AM130">
        <v>0</v>
      </c>
      <c r="AQ130">
        <v>72</v>
      </c>
    </row>
    <row r="131" spans="1:44" x14ac:dyDescent="0.25">
      <c r="A131" t="s">
        <v>349</v>
      </c>
      <c r="B131" t="s">
        <v>350</v>
      </c>
      <c r="C131" t="s">
        <v>46</v>
      </c>
      <c r="D131" t="s">
        <v>284</v>
      </c>
      <c r="E131" t="s">
        <v>48</v>
      </c>
      <c r="F131" t="s">
        <v>57</v>
      </c>
      <c r="G131">
        <v>1</v>
      </c>
      <c r="H131">
        <v>12</v>
      </c>
      <c r="I131">
        <v>3</v>
      </c>
      <c r="S131">
        <v>1</v>
      </c>
      <c r="T131">
        <v>1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1</v>
      </c>
      <c r="AB131">
        <v>1</v>
      </c>
      <c r="AC131" t="s">
        <v>351</v>
      </c>
      <c r="AQ131">
        <v>72</v>
      </c>
    </row>
    <row r="132" spans="1:44" x14ac:dyDescent="0.25">
      <c r="A132" t="s">
        <v>352</v>
      </c>
      <c r="B132" t="s">
        <v>353</v>
      </c>
      <c r="C132" t="s">
        <v>53</v>
      </c>
      <c r="D132" t="s">
        <v>284</v>
      </c>
      <c r="E132" t="s">
        <v>48</v>
      </c>
      <c r="F132" t="s">
        <v>49</v>
      </c>
      <c r="G132">
        <v>1</v>
      </c>
      <c r="H132">
        <v>3</v>
      </c>
      <c r="AD132">
        <v>1</v>
      </c>
      <c r="AE132">
        <v>1</v>
      </c>
      <c r="AF132">
        <v>0</v>
      </c>
      <c r="AG132">
        <v>0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0</v>
      </c>
      <c r="AQ132">
        <v>73</v>
      </c>
    </row>
    <row r="133" spans="1:44" x14ac:dyDescent="0.25">
      <c r="A133" t="s">
        <v>354</v>
      </c>
      <c r="B133" t="s">
        <v>355</v>
      </c>
      <c r="C133" t="s">
        <v>46</v>
      </c>
      <c r="D133" t="s">
        <v>284</v>
      </c>
      <c r="E133" t="s">
        <v>48</v>
      </c>
      <c r="F133" t="s">
        <v>49</v>
      </c>
      <c r="G133">
        <v>1</v>
      </c>
      <c r="H133">
        <v>3</v>
      </c>
      <c r="I133">
        <v>0.5</v>
      </c>
      <c r="S133">
        <v>1</v>
      </c>
      <c r="T133">
        <v>1</v>
      </c>
      <c r="U133">
        <v>0</v>
      </c>
      <c r="V133">
        <v>0</v>
      </c>
      <c r="W133">
        <v>1</v>
      </c>
      <c r="X133">
        <v>1</v>
      </c>
      <c r="Y133">
        <v>0</v>
      </c>
      <c r="Z133">
        <v>1</v>
      </c>
      <c r="AA133">
        <v>1</v>
      </c>
      <c r="AB133">
        <v>0</v>
      </c>
      <c r="AQ133">
        <v>73</v>
      </c>
    </row>
    <row r="134" spans="1:44" x14ac:dyDescent="0.25">
      <c r="A134" t="s">
        <v>356</v>
      </c>
      <c r="B134" t="s">
        <v>357</v>
      </c>
      <c r="C134" t="s">
        <v>46</v>
      </c>
      <c r="D134" t="s">
        <v>284</v>
      </c>
      <c r="E134" t="s">
        <v>358</v>
      </c>
      <c r="F134" t="s">
        <v>57</v>
      </c>
      <c r="G134">
        <v>3</v>
      </c>
      <c r="H134">
        <v>1</v>
      </c>
      <c r="I134">
        <v>0.5</v>
      </c>
      <c r="S134">
        <v>1</v>
      </c>
      <c r="T134">
        <v>1</v>
      </c>
      <c r="U134">
        <v>0</v>
      </c>
      <c r="V134">
        <v>0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0</v>
      </c>
      <c r="AP134">
        <v>50</v>
      </c>
      <c r="AQ134">
        <v>74</v>
      </c>
      <c r="AR134">
        <v>9</v>
      </c>
    </row>
    <row r="135" spans="1:44" x14ac:dyDescent="0.25">
      <c r="A135" t="s">
        <v>359</v>
      </c>
      <c r="B135" t="s">
        <v>360</v>
      </c>
      <c r="C135" t="s">
        <v>53</v>
      </c>
      <c r="D135" t="s">
        <v>284</v>
      </c>
      <c r="E135" t="s">
        <v>358</v>
      </c>
      <c r="F135" t="s">
        <v>57</v>
      </c>
      <c r="G135">
        <v>3</v>
      </c>
      <c r="H135">
        <v>1</v>
      </c>
      <c r="AD135">
        <v>1</v>
      </c>
      <c r="AE135">
        <v>1</v>
      </c>
      <c r="AF135">
        <v>1</v>
      </c>
      <c r="AG135">
        <v>0</v>
      </c>
      <c r="AH135">
        <v>1</v>
      </c>
      <c r="AI135">
        <v>1</v>
      </c>
      <c r="AJ135">
        <v>0</v>
      </c>
      <c r="AK135">
        <v>1</v>
      </c>
      <c r="AL135">
        <v>1</v>
      </c>
      <c r="AM135">
        <v>0</v>
      </c>
      <c r="AO135">
        <v>1</v>
      </c>
      <c r="AQ135">
        <v>74</v>
      </c>
      <c r="AR135">
        <v>9</v>
      </c>
    </row>
    <row r="136" spans="1:44" x14ac:dyDescent="0.25">
      <c r="A136" t="s">
        <v>361</v>
      </c>
      <c r="B136" t="s">
        <v>362</v>
      </c>
      <c r="C136" t="s">
        <v>53</v>
      </c>
      <c r="D136" t="s">
        <v>284</v>
      </c>
      <c r="E136" t="s">
        <v>358</v>
      </c>
      <c r="F136" t="s">
        <v>57</v>
      </c>
      <c r="G136">
        <v>3</v>
      </c>
      <c r="H136">
        <v>2</v>
      </c>
      <c r="AD136">
        <v>1</v>
      </c>
      <c r="AE136">
        <v>1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1</v>
      </c>
      <c r="AM136">
        <v>0</v>
      </c>
      <c r="AO136">
        <v>2</v>
      </c>
      <c r="AQ136">
        <v>75</v>
      </c>
      <c r="AR136">
        <v>10</v>
      </c>
    </row>
    <row r="137" spans="1:44" x14ac:dyDescent="0.25">
      <c r="A137" t="s">
        <v>363</v>
      </c>
      <c r="B137" t="s">
        <v>364</v>
      </c>
      <c r="C137" t="s">
        <v>46</v>
      </c>
      <c r="D137" t="s">
        <v>284</v>
      </c>
      <c r="E137" t="s">
        <v>358</v>
      </c>
      <c r="F137" t="s">
        <v>57</v>
      </c>
      <c r="G137">
        <v>3</v>
      </c>
      <c r="H137">
        <v>2</v>
      </c>
      <c r="I137">
        <v>1</v>
      </c>
      <c r="S137">
        <v>1</v>
      </c>
      <c r="T137">
        <v>1</v>
      </c>
      <c r="U137">
        <v>0</v>
      </c>
      <c r="V137">
        <v>0</v>
      </c>
      <c r="W137">
        <v>1</v>
      </c>
      <c r="X137">
        <v>0</v>
      </c>
      <c r="Y137">
        <v>1</v>
      </c>
      <c r="Z137">
        <v>1</v>
      </c>
      <c r="AA137">
        <v>1</v>
      </c>
      <c r="AB137">
        <v>0</v>
      </c>
      <c r="AP137">
        <v>51</v>
      </c>
      <c r="AQ137">
        <v>75</v>
      </c>
      <c r="AR137">
        <v>10</v>
      </c>
    </row>
    <row r="138" spans="1:44" x14ac:dyDescent="0.25">
      <c r="A138" t="s">
        <v>365</v>
      </c>
      <c r="B138" t="s">
        <v>366</v>
      </c>
      <c r="C138" t="s">
        <v>46</v>
      </c>
      <c r="D138" t="s">
        <v>284</v>
      </c>
      <c r="E138" t="s">
        <v>358</v>
      </c>
      <c r="F138" t="s">
        <v>57</v>
      </c>
      <c r="G138">
        <v>3</v>
      </c>
      <c r="H138">
        <v>3</v>
      </c>
      <c r="I138">
        <v>1.5</v>
      </c>
      <c r="S138">
        <v>1</v>
      </c>
      <c r="T138">
        <v>1</v>
      </c>
      <c r="U138">
        <v>0</v>
      </c>
      <c r="V138">
        <v>0</v>
      </c>
      <c r="W138">
        <v>1</v>
      </c>
      <c r="X138">
        <v>1</v>
      </c>
      <c r="Y138">
        <v>0</v>
      </c>
      <c r="Z138">
        <v>1</v>
      </c>
      <c r="AA138">
        <v>1</v>
      </c>
      <c r="AB138">
        <v>0</v>
      </c>
      <c r="AP138">
        <v>52</v>
      </c>
      <c r="AQ138">
        <v>76</v>
      </c>
      <c r="AR138">
        <v>11</v>
      </c>
    </row>
    <row r="139" spans="1:44" x14ac:dyDescent="0.25">
      <c r="A139" t="s">
        <v>367</v>
      </c>
      <c r="B139" t="s">
        <v>368</v>
      </c>
      <c r="C139" t="s">
        <v>53</v>
      </c>
      <c r="D139" t="s">
        <v>284</v>
      </c>
      <c r="E139" t="s">
        <v>358</v>
      </c>
      <c r="F139" t="s">
        <v>57</v>
      </c>
      <c r="G139">
        <v>3</v>
      </c>
      <c r="H139">
        <v>3</v>
      </c>
      <c r="AD139">
        <v>1</v>
      </c>
      <c r="AE139">
        <v>1</v>
      </c>
      <c r="AF139">
        <v>0</v>
      </c>
      <c r="AG139">
        <v>0</v>
      </c>
      <c r="AH139">
        <v>1</v>
      </c>
      <c r="AI139">
        <v>1</v>
      </c>
      <c r="AJ139">
        <v>0</v>
      </c>
      <c r="AK139">
        <v>1</v>
      </c>
      <c r="AL139">
        <v>1</v>
      </c>
      <c r="AM139">
        <v>0</v>
      </c>
      <c r="AO139">
        <v>3</v>
      </c>
      <c r="AQ139">
        <v>76</v>
      </c>
      <c r="AR139">
        <v>11</v>
      </c>
    </row>
    <row r="140" spans="1:44" x14ac:dyDescent="0.25">
      <c r="A140" t="s">
        <v>369</v>
      </c>
      <c r="B140" t="s">
        <v>370</v>
      </c>
      <c r="C140" t="s">
        <v>46</v>
      </c>
      <c r="D140" t="s">
        <v>284</v>
      </c>
      <c r="E140" t="s">
        <v>358</v>
      </c>
      <c r="F140" t="s">
        <v>57</v>
      </c>
      <c r="G140">
        <v>3</v>
      </c>
      <c r="H140">
        <v>4</v>
      </c>
      <c r="I140">
        <v>2</v>
      </c>
      <c r="S140">
        <v>1</v>
      </c>
      <c r="T140">
        <v>1</v>
      </c>
      <c r="U140">
        <v>0</v>
      </c>
      <c r="V140">
        <v>0</v>
      </c>
      <c r="W140">
        <v>1</v>
      </c>
      <c r="X140">
        <v>0</v>
      </c>
      <c r="Y140">
        <v>1</v>
      </c>
      <c r="Z140">
        <v>1</v>
      </c>
      <c r="AA140">
        <v>1</v>
      </c>
      <c r="AB140">
        <v>0</v>
      </c>
      <c r="AP140">
        <v>53</v>
      </c>
      <c r="AQ140">
        <v>77</v>
      </c>
      <c r="AR140">
        <v>12</v>
      </c>
    </row>
    <row r="141" spans="1:44" x14ac:dyDescent="0.25">
      <c r="A141" t="s">
        <v>371</v>
      </c>
      <c r="B141" t="s">
        <v>372</v>
      </c>
      <c r="C141" t="s">
        <v>53</v>
      </c>
      <c r="D141" t="s">
        <v>284</v>
      </c>
      <c r="E141" t="s">
        <v>358</v>
      </c>
      <c r="F141" t="s">
        <v>57</v>
      </c>
      <c r="G141">
        <v>3</v>
      </c>
      <c r="H141">
        <v>4</v>
      </c>
      <c r="AD141">
        <v>1</v>
      </c>
      <c r="AE141">
        <v>1</v>
      </c>
      <c r="AF141">
        <v>0</v>
      </c>
      <c r="AG141">
        <v>0</v>
      </c>
      <c r="AH141">
        <v>1</v>
      </c>
      <c r="AI141">
        <v>0</v>
      </c>
      <c r="AJ141">
        <v>0</v>
      </c>
      <c r="AK141">
        <v>1</v>
      </c>
      <c r="AL141">
        <v>1</v>
      </c>
      <c r="AM141">
        <v>0</v>
      </c>
      <c r="AO141">
        <v>4</v>
      </c>
      <c r="AQ141">
        <v>77</v>
      </c>
      <c r="AR141">
        <v>12</v>
      </c>
    </row>
    <row r="142" spans="1:44" x14ac:dyDescent="0.25">
      <c r="A142" t="s">
        <v>373</v>
      </c>
      <c r="B142" t="s">
        <v>374</v>
      </c>
      <c r="C142" t="s">
        <v>53</v>
      </c>
      <c r="D142" t="s">
        <v>284</v>
      </c>
      <c r="E142" t="s">
        <v>358</v>
      </c>
      <c r="F142" t="s">
        <v>57</v>
      </c>
      <c r="G142">
        <v>3</v>
      </c>
      <c r="H142">
        <v>5</v>
      </c>
      <c r="AD142">
        <v>1</v>
      </c>
      <c r="AE142">
        <v>1</v>
      </c>
      <c r="AF142">
        <v>1</v>
      </c>
      <c r="AG142">
        <v>0</v>
      </c>
      <c r="AH142">
        <v>1</v>
      </c>
      <c r="AI142">
        <v>0</v>
      </c>
      <c r="AJ142">
        <v>1</v>
      </c>
      <c r="AK142">
        <v>1</v>
      </c>
      <c r="AL142">
        <v>1</v>
      </c>
      <c r="AM142">
        <v>0</v>
      </c>
      <c r="AO142">
        <v>5</v>
      </c>
      <c r="AQ142">
        <v>78</v>
      </c>
      <c r="AR142">
        <v>13</v>
      </c>
    </row>
    <row r="143" spans="1:44" x14ac:dyDescent="0.25">
      <c r="A143" t="s">
        <v>375</v>
      </c>
      <c r="B143" t="s">
        <v>376</v>
      </c>
      <c r="C143" t="s">
        <v>46</v>
      </c>
      <c r="D143" t="s">
        <v>284</v>
      </c>
      <c r="E143" t="s">
        <v>358</v>
      </c>
      <c r="F143" t="s">
        <v>57</v>
      </c>
      <c r="G143">
        <v>3</v>
      </c>
      <c r="H143">
        <v>5</v>
      </c>
      <c r="I143">
        <v>2.5</v>
      </c>
      <c r="S143">
        <v>1</v>
      </c>
      <c r="T143">
        <v>1</v>
      </c>
      <c r="U143">
        <v>0</v>
      </c>
      <c r="V143">
        <v>0</v>
      </c>
      <c r="W143">
        <v>1</v>
      </c>
      <c r="X143">
        <v>0</v>
      </c>
      <c r="Y143">
        <v>1</v>
      </c>
      <c r="Z143">
        <v>1</v>
      </c>
      <c r="AA143">
        <v>1</v>
      </c>
      <c r="AB143">
        <v>1</v>
      </c>
      <c r="AP143">
        <v>54</v>
      </c>
      <c r="AQ143">
        <v>78</v>
      </c>
      <c r="AR143">
        <v>13</v>
      </c>
    </row>
    <row r="144" spans="1:44" x14ac:dyDescent="0.25">
      <c r="A144" t="s">
        <v>377</v>
      </c>
      <c r="B144" t="s">
        <v>378</v>
      </c>
      <c r="C144" t="s">
        <v>46</v>
      </c>
      <c r="D144" t="s">
        <v>284</v>
      </c>
      <c r="E144" t="s">
        <v>358</v>
      </c>
      <c r="F144" t="s">
        <v>57</v>
      </c>
      <c r="G144">
        <v>3</v>
      </c>
      <c r="H144">
        <v>6</v>
      </c>
      <c r="I144">
        <v>3</v>
      </c>
      <c r="S144">
        <v>1</v>
      </c>
      <c r="T144">
        <v>1</v>
      </c>
      <c r="U144">
        <v>0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0</v>
      </c>
      <c r="AP144">
        <v>55</v>
      </c>
      <c r="AQ144">
        <v>79</v>
      </c>
      <c r="AR144">
        <v>14</v>
      </c>
    </row>
    <row r="145" spans="1:44" x14ac:dyDescent="0.25">
      <c r="A145" t="s">
        <v>379</v>
      </c>
      <c r="B145" t="s">
        <v>380</v>
      </c>
      <c r="C145" t="s">
        <v>53</v>
      </c>
      <c r="D145" t="s">
        <v>284</v>
      </c>
      <c r="E145" t="s">
        <v>358</v>
      </c>
      <c r="F145" t="s">
        <v>57</v>
      </c>
      <c r="G145">
        <v>3</v>
      </c>
      <c r="H145">
        <v>6</v>
      </c>
      <c r="AD145">
        <v>1</v>
      </c>
      <c r="AE145">
        <v>1</v>
      </c>
      <c r="AF145">
        <v>1</v>
      </c>
      <c r="AG145">
        <v>0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0</v>
      </c>
      <c r="AO145">
        <v>6</v>
      </c>
      <c r="AQ145">
        <v>79</v>
      </c>
      <c r="AR145">
        <v>14</v>
      </c>
    </row>
    <row r="146" spans="1:44" x14ac:dyDescent="0.25">
      <c r="A146" t="s">
        <v>381</v>
      </c>
      <c r="B146" t="s">
        <v>382</v>
      </c>
      <c r="C146" t="s">
        <v>53</v>
      </c>
      <c r="D146" t="s">
        <v>284</v>
      </c>
      <c r="E146" t="s">
        <v>358</v>
      </c>
      <c r="F146" t="s">
        <v>57</v>
      </c>
      <c r="G146">
        <v>3</v>
      </c>
      <c r="H146">
        <v>7</v>
      </c>
      <c r="AD146">
        <v>1</v>
      </c>
      <c r="AE146">
        <v>1</v>
      </c>
      <c r="AF146">
        <v>1</v>
      </c>
      <c r="AG146">
        <v>0</v>
      </c>
      <c r="AH146">
        <v>1</v>
      </c>
      <c r="AI146">
        <v>0</v>
      </c>
      <c r="AJ146">
        <v>1</v>
      </c>
      <c r="AK146">
        <v>1</v>
      </c>
      <c r="AL146">
        <v>1</v>
      </c>
      <c r="AM146">
        <v>0</v>
      </c>
      <c r="AO146">
        <v>7</v>
      </c>
      <c r="AQ146">
        <v>80</v>
      </c>
      <c r="AR146">
        <v>15</v>
      </c>
    </row>
    <row r="147" spans="1:44" x14ac:dyDescent="0.25">
      <c r="A147" t="s">
        <v>383</v>
      </c>
      <c r="B147" t="s">
        <v>384</v>
      </c>
      <c r="C147" t="s">
        <v>46</v>
      </c>
      <c r="D147" t="s">
        <v>284</v>
      </c>
      <c r="E147" t="s">
        <v>358</v>
      </c>
      <c r="F147" t="s">
        <v>57</v>
      </c>
      <c r="G147">
        <v>3</v>
      </c>
      <c r="H147">
        <v>7</v>
      </c>
      <c r="I147">
        <v>3.5</v>
      </c>
      <c r="S147">
        <v>1</v>
      </c>
      <c r="T147">
        <v>1</v>
      </c>
      <c r="U147">
        <v>0</v>
      </c>
      <c r="V147">
        <v>0</v>
      </c>
      <c r="W147">
        <v>1</v>
      </c>
      <c r="X147">
        <v>0</v>
      </c>
      <c r="Y147">
        <v>1</v>
      </c>
      <c r="Z147">
        <v>1</v>
      </c>
      <c r="AA147">
        <v>1</v>
      </c>
      <c r="AB147">
        <v>0</v>
      </c>
      <c r="AP147">
        <v>56</v>
      </c>
      <c r="AQ147">
        <v>80</v>
      </c>
      <c r="AR147">
        <v>15</v>
      </c>
    </row>
    <row r="148" spans="1:44" x14ac:dyDescent="0.25">
      <c r="A148" t="s">
        <v>385</v>
      </c>
      <c r="B148" t="s">
        <v>386</v>
      </c>
      <c r="C148" t="s">
        <v>53</v>
      </c>
      <c r="D148" t="s">
        <v>284</v>
      </c>
      <c r="E148" t="s">
        <v>358</v>
      </c>
      <c r="F148" t="s">
        <v>57</v>
      </c>
      <c r="G148">
        <v>3</v>
      </c>
      <c r="H148">
        <v>8</v>
      </c>
      <c r="AD148">
        <v>1</v>
      </c>
      <c r="AE148">
        <v>1</v>
      </c>
      <c r="AF148">
        <v>0</v>
      </c>
      <c r="AG148">
        <v>0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0</v>
      </c>
      <c r="AO148">
        <v>8</v>
      </c>
      <c r="AQ148">
        <v>81</v>
      </c>
      <c r="AR148">
        <v>16</v>
      </c>
    </row>
    <row r="149" spans="1:44" x14ac:dyDescent="0.25">
      <c r="A149" t="s">
        <v>387</v>
      </c>
      <c r="B149" t="s">
        <v>388</v>
      </c>
      <c r="C149" t="s">
        <v>46</v>
      </c>
      <c r="D149" t="s">
        <v>284</v>
      </c>
      <c r="E149" t="s">
        <v>358</v>
      </c>
      <c r="F149" t="s">
        <v>57</v>
      </c>
      <c r="G149">
        <v>3</v>
      </c>
      <c r="H149">
        <v>8</v>
      </c>
      <c r="I149">
        <v>4</v>
      </c>
      <c r="S149">
        <v>1</v>
      </c>
      <c r="T149">
        <v>1</v>
      </c>
      <c r="U149">
        <v>0</v>
      </c>
      <c r="V149">
        <v>1</v>
      </c>
      <c r="W149">
        <v>0</v>
      </c>
      <c r="X149">
        <v>1</v>
      </c>
      <c r="Y149">
        <v>1</v>
      </c>
      <c r="Z149">
        <v>1</v>
      </c>
      <c r="AA149">
        <v>1</v>
      </c>
      <c r="AB149">
        <v>0</v>
      </c>
      <c r="AP149">
        <v>57</v>
      </c>
      <c r="AQ149">
        <v>81</v>
      </c>
      <c r="AR149">
        <v>16</v>
      </c>
    </row>
    <row r="150" spans="1:44" x14ac:dyDescent="0.25">
      <c r="A150" t="s">
        <v>389</v>
      </c>
      <c r="B150" t="s">
        <v>390</v>
      </c>
      <c r="C150" t="s">
        <v>46</v>
      </c>
      <c r="D150" t="s">
        <v>284</v>
      </c>
      <c r="E150" t="s">
        <v>358</v>
      </c>
      <c r="F150" t="s">
        <v>57</v>
      </c>
      <c r="G150">
        <v>3</v>
      </c>
      <c r="H150">
        <v>9</v>
      </c>
      <c r="I150">
        <v>4.5</v>
      </c>
      <c r="S150">
        <v>1</v>
      </c>
      <c r="T150">
        <v>1</v>
      </c>
      <c r="U150">
        <v>0</v>
      </c>
      <c r="V150">
        <v>0</v>
      </c>
      <c r="W150">
        <v>1</v>
      </c>
      <c r="X150">
        <v>0</v>
      </c>
      <c r="Y150">
        <v>1</v>
      </c>
      <c r="Z150">
        <v>1</v>
      </c>
      <c r="AA150">
        <v>1</v>
      </c>
      <c r="AB150">
        <v>0</v>
      </c>
      <c r="AP150">
        <v>58</v>
      </c>
      <c r="AQ150">
        <v>82</v>
      </c>
      <c r="AR150">
        <v>17</v>
      </c>
    </row>
    <row r="151" spans="1:44" x14ac:dyDescent="0.25">
      <c r="A151" t="s">
        <v>391</v>
      </c>
      <c r="B151" t="s">
        <v>392</v>
      </c>
      <c r="C151" t="s">
        <v>53</v>
      </c>
      <c r="D151" t="s">
        <v>284</v>
      </c>
      <c r="E151" t="s">
        <v>358</v>
      </c>
      <c r="F151" t="s">
        <v>57</v>
      </c>
      <c r="G151">
        <v>3</v>
      </c>
      <c r="H151">
        <v>9</v>
      </c>
      <c r="AD151">
        <v>1</v>
      </c>
      <c r="AE151">
        <v>1</v>
      </c>
      <c r="AF151">
        <v>1</v>
      </c>
      <c r="AG151">
        <v>0</v>
      </c>
      <c r="AH151">
        <v>1</v>
      </c>
      <c r="AI151">
        <v>0</v>
      </c>
      <c r="AJ151">
        <v>1</v>
      </c>
      <c r="AK151">
        <v>1</v>
      </c>
      <c r="AL151">
        <v>1</v>
      </c>
      <c r="AM151">
        <v>0</v>
      </c>
      <c r="AO151">
        <v>9</v>
      </c>
      <c r="AQ151">
        <v>82</v>
      </c>
      <c r="AR151">
        <v>17</v>
      </c>
    </row>
    <row r="152" spans="1:44" x14ac:dyDescent="0.25">
      <c r="A152" t="s">
        <v>393</v>
      </c>
      <c r="B152" t="s">
        <v>394</v>
      </c>
      <c r="C152" t="s">
        <v>53</v>
      </c>
      <c r="D152" t="s">
        <v>284</v>
      </c>
      <c r="E152" t="s">
        <v>358</v>
      </c>
      <c r="F152" t="s">
        <v>57</v>
      </c>
      <c r="G152">
        <v>3</v>
      </c>
      <c r="H152">
        <v>10</v>
      </c>
      <c r="AD152">
        <v>1</v>
      </c>
      <c r="AE152">
        <v>1</v>
      </c>
      <c r="AF152">
        <v>0</v>
      </c>
      <c r="AG152">
        <v>0</v>
      </c>
      <c r="AH152">
        <v>1</v>
      </c>
      <c r="AI152">
        <v>1</v>
      </c>
      <c r="AJ152">
        <v>0</v>
      </c>
      <c r="AK152">
        <v>1</v>
      </c>
      <c r="AL152">
        <v>1</v>
      </c>
      <c r="AM152">
        <v>0</v>
      </c>
      <c r="AO152">
        <v>10</v>
      </c>
      <c r="AQ152">
        <v>83</v>
      </c>
      <c r="AR152">
        <v>18</v>
      </c>
    </row>
    <row r="153" spans="1:44" x14ac:dyDescent="0.25">
      <c r="A153" t="s">
        <v>395</v>
      </c>
      <c r="B153" t="s">
        <v>396</v>
      </c>
      <c r="C153" t="s">
        <v>46</v>
      </c>
      <c r="D153" t="s">
        <v>284</v>
      </c>
      <c r="E153" t="s">
        <v>358</v>
      </c>
      <c r="F153" t="s">
        <v>57</v>
      </c>
      <c r="G153">
        <v>3</v>
      </c>
      <c r="H153">
        <v>10</v>
      </c>
      <c r="I153">
        <v>5</v>
      </c>
      <c r="S153">
        <v>1</v>
      </c>
      <c r="T153">
        <v>1</v>
      </c>
      <c r="U153">
        <v>0</v>
      </c>
      <c r="V153">
        <v>0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0</v>
      </c>
      <c r="AP153">
        <v>59</v>
      </c>
      <c r="AQ153">
        <v>83</v>
      </c>
      <c r="AR153">
        <v>18</v>
      </c>
    </row>
    <row r="154" spans="1:44" x14ac:dyDescent="0.25">
      <c r="A154" t="s">
        <v>397</v>
      </c>
      <c r="B154" t="s">
        <v>398</v>
      </c>
      <c r="C154" t="s">
        <v>53</v>
      </c>
      <c r="D154" t="s">
        <v>284</v>
      </c>
      <c r="E154" t="s">
        <v>358</v>
      </c>
      <c r="F154" t="s">
        <v>57</v>
      </c>
      <c r="G154">
        <v>3</v>
      </c>
      <c r="H154">
        <v>11</v>
      </c>
      <c r="AD154">
        <v>1</v>
      </c>
      <c r="AE154">
        <v>1</v>
      </c>
      <c r="AF154">
        <v>1</v>
      </c>
      <c r="AG154">
        <v>0</v>
      </c>
      <c r="AH154">
        <v>1</v>
      </c>
      <c r="AI154">
        <v>0</v>
      </c>
      <c r="AJ154">
        <v>1</v>
      </c>
      <c r="AK154">
        <v>1</v>
      </c>
      <c r="AL154">
        <v>1</v>
      </c>
      <c r="AM154">
        <v>0</v>
      </c>
      <c r="AO154">
        <v>11</v>
      </c>
      <c r="AQ154">
        <v>84</v>
      </c>
      <c r="AR154">
        <v>19</v>
      </c>
    </row>
    <row r="155" spans="1:44" x14ac:dyDescent="0.25">
      <c r="A155" t="s">
        <v>399</v>
      </c>
      <c r="B155" t="s">
        <v>400</v>
      </c>
      <c r="C155" t="s">
        <v>46</v>
      </c>
      <c r="D155" t="s">
        <v>284</v>
      </c>
      <c r="E155" t="s">
        <v>358</v>
      </c>
      <c r="F155" t="s">
        <v>57</v>
      </c>
      <c r="G155">
        <v>3</v>
      </c>
      <c r="H155">
        <v>11</v>
      </c>
      <c r="I155">
        <v>5.5</v>
      </c>
      <c r="S155">
        <v>1</v>
      </c>
      <c r="T155">
        <v>1</v>
      </c>
      <c r="U155">
        <v>0</v>
      </c>
      <c r="V155">
        <v>1</v>
      </c>
      <c r="W155">
        <v>1</v>
      </c>
      <c r="X155">
        <v>0</v>
      </c>
      <c r="Y155">
        <v>1</v>
      </c>
      <c r="Z155">
        <v>1</v>
      </c>
      <c r="AA155">
        <v>1</v>
      </c>
      <c r="AB155">
        <v>0</v>
      </c>
      <c r="AP155">
        <v>60</v>
      </c>
      <c r="AQ155">
        <v>84</v>
      </c>
      <c r="AR155">
        <v>19</v>
      </c>
    </row>
    <row r="156" spans="1:44" x14ac:dyDescent="0.25">
      <c r="A156" t="s">
        <v>401</v>
      </c>
      <c r="B156" t="s">
        <v>402</v>
      </c>
      <c r="C156" t="s">
        <v>53</v>
      </c>
      <c r="D156" t="s">
        <v>284</v>
      </c>
      <c r="E156" t="s">
        <v>358</v>
      </c>
      <c r="F156" t="s">
        <v>57</v>
      </c>
      <c r="G156">
        <v>3</v>
      </c>
      <c r="H156">
        <v>12</v>
      </c>
      <c r="AD156">
        <v>1</v>
      </c>
      <c r="AE156">
        <v>1</v>
      </c>
      <c r="AF156">
        <v>1</v>
      </c>
      <c r="AG156">
        <v>0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0</v>
      </c>
      <c r="AO156">
        <v>12</v>
      </c>
      <c r="AQ156">
        <v>85</v>
      </c>
      <c r="AR156">
        <v>20</v>
      </c>
    </row>
    <row r="157" spans="1:44" x14ac:dyDescent="0.25">
      <c r="A157" t="s">
        <v>403</v>
      </c>
      <c r="B157" t="s">
        <v>404</v>
      </c>
      <c r="C157" t="s">
        <v>46</v>
      </c>
      <c r="D157" t="s">
        <v>284</v>
      </c>
      <c r="E157" t="s">
        <v>358</v>
      </c>
      <c r="F157" t="s">
        <v>57</v>
      </c>
      <c r="G157">
        <v>3</v>
      </c>
      <c r="H157">
        <v>12</v>
      </c>
      <c r="I157">
        <v>6</v>
      </c>
      <c r="S157">
        <v>1</v>
      </c>
      <c r="T157">
        <v>1</v>
      </c>
      <c r="U157">
        <v>0</v>
      </c>
      <c r="V157">
        <v>0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0</v>
      </c>
      <c r="AP157">
        <v>61</v>
      </c>
      <c r="AQ157">
        <v>85</v>
      </c>
      <c r="AR157">
        <v>20</v>
      </c>
    </row>
    <row r="158" spans="1:44" x14ac:dyDescent="0.25">
      <c r="A158" t="s">
        <v>405</v>
      </c>
      <c r="B158" t="s">
        <v>406</v>
      </c>
      <c r="C158" t="s">
        <v>53</v>
      </c>
      <c r="D158" t="s">
        <v>284</v>
      </c>
      <c r="E158" t="s">
        <v>358</v>
      </c>
      <c r="F158" t="s">
        <v>57</v>
      </c>
      <c r="G158">
        <v>3</v>
      </c>
      <c r="H158">
        <v>13</v>
      </c>
      <c r="AD158">
        <v>1</v>
      </c>
      <c r="AE158">
        <v>1</v>
      </c>
      <c r="AF158">
        <v>1</v>
      </c>
      <c r="AG158">
        <v>0</v>
      </c>
      <c r="AH158">
        <v>1</v>
      </c>
      <c r="AI158">
        <v>0</v>
      </c>
      <c r="AJ158">
        <v>1</v>
      </c>
      <c r="AK158">
        <v>1</v>
      </c>
      <c r="AL158">
        <v>1</v>
      </c>
      <c r="AM158">
        <v>0</v>
      </c>
      <c r="AO158">
        <v>13</v>
      </c>
      <c r="AQ158">
        <v>86</v>
      </c>
      <c r="AR158">
        <v>21</v>
      </c>
    </row>
    <row r="159" spans="1:44" x14ac:dyDescent="0.25">
      <c r="A159" t="s">
        <v>407</v>
      </c>
      <c r="B159" t="s">
        <v>408</v>
      </c>
      <c r="C159" t="s">
        <v>46</v>
      </c>
      <c r="D159" t="s">
        <v>284</v>
      </c>
      <c r="E159" t="s">
        <v>358</v>
      </c>
      <c r="F159" t="s">
        <v>57</v>
      </c>
      <c r="G159">
        <v>3</v>
      </c>
      <c r="H159">
        <v>13</v>
      </c>
      <c r="I159">
        <v>6.5</v>
      </c>
      <c r="S159">
        <v>1</v>
      </c>
      <c r="T159">
        <v>1</v>
      </c>
      <c r="U159">
        <v>0</v>
      </c>
      <c r="V159">
        <v>0</v>
      </c>
      <c r="W159">
        <v>1</v>
      </c>
      <c r="X159">
        <v>0</v>
      </c>
      <c r="Y159">
        <v>1</v>
      </c>
      <c r="Z159">
        <v>1</v>
      </c>
      <c r="AA159">
        <v>1</v>
      </c>
      <c r="AB159">
        <v>0</v>
      </c>
      <c r="AP159">
        <v>62</v>
      </c>
      <c r="AQ159">
        <v>86</v>
      </c>
      <c r="AR159">
        <v>21</v>
      </c>
    </row>
    <row r="160" spans="1:44" x14ac:dyDescent="0.25">
      <c r="A160" t="s">
        <v>409</v>
      </c>
      <c r="B160" t="s">
        <v>410</v>
      </c>
      <c r="C160" t="s">
        <v>46</v>
      </c>
      <c r="D160" t="s">
        <v>284</v>
      </c>
      <c r="E160" t="s">
        <v>358</v>
      </c>
      <c r="F160" t="s">
        <v>57</v>
      </c>
      <c r="G160">
        <v>3</v>
      </c>
      <c r="H160">
        <v>14</v>
      </c>
      <c r="I160">
        <v>7</v>
      </c>
      <c r="S160">
        <v>1</v>
      </c>
      <c r="T160">
        <v>1</v>
      </c>
      <c r="U160">
        <v>0</v>
      </c>
      <c r="V160">
        <v>0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0</v>
      </c>
      <c r="AP160">
        <v>63</v>
      </c>
      <c r="AQ160">
        <v>87</v>
      </c>
      <c r="AR160">
        <v>22</v>
      </c>
    </row>
    <row r="161" spans="1:44" x14ac:dyDescent="0.25">
      <c r="A161" t="s">
        <v>411</v>
      </c>
      <c r="B161" t="s">
        <v>412</v>
      </c>
      <c r="C161" t="s">
        <v>53</v>
      </c>
      <c r="D161" t="s">
        <v>284</v>
      </c>
      <c r="E161" t="s">
        <v>358</v>
      </c>
      <c r="F161" t="s">
        <v>57</v>
      </c>
      <c r="G161">
        <v>3</v>
      </c>
      <c r="H161">
        <v>14</v>
      </c>
      <c r="AD161">
        <v>1</v>
      </c>
      <c r="AE161">
        <v>1</v>
      </c>
      <c r="AF161">
        <v>1</v>
      </c>
      <c r="AG161">
        <v>0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0</v>
      </c>
      <c r="AO161">
        <v>14</v>
      </c>
      <c r="AQ161">
        <v>87</v>
      </c>
      <c r="AR161">
        <v>22</v>
      </c>
    </row>
    <row r="162" spans="1:44" x14ac:dyDescent="0.25">
      <c r="A162" t="s">
        <v>413</v>
      </c>
      <c r="B162" t="s">
        <v>414</v>
      </c>
      <c r="C162" t="s">
        <v>53</v>
      </c>
      <c r="D162" t="s">
        <v>284</v>
      </c>
      <c r="E162" t="s">
        <v>358</v>
      </c>
      <c r="F162" t="s">
        <v>57</v>
      </c>
      <c r="G162">
        <v>3</v>
      </c>
      <c r="H162">
        <v>15</v>
      </c>
      <c r="AD162">
        <v>1</v>
      </c>
      <c r="AE162">
        <v>1</v>
      </c>
      <c r="AF162">
        <v>0</v>
      </c>
      <c r="AG162">
        <v>0</v>
      </c>
      <c r="AH162">
        <v>1</v>
      </c>
      <c r="AI162">
        <v>1</v>
      </c>
      <c r="AJ162">
        <v>0</v>
      </c>
      <c r="AK162">
        <v>1</v>
      </c>
      <c r="AL162">
        <v>1</v>
      </c>
      <c r="AM162">
        <v>0</v>
      </c>
      <c r="AO162">
        <v>15</v>
      </c>
      <c r="AQ162">
        <v>88</v>
      </c>
      <c r="AR162">
        <v>23</v>
      </c>
    </row>
    <row r="163" spans="1:44" x14ac:dyDescent="0.25">
      <c r="A163" t="s">
        <v>415</v>
      </c>
      <c r="B163" t="s">
        <v>416</v>
      </c>
      <c r="C163" t="s">
        <v>46</v>
      </c>
      <c r="D163" t="s">
        <v>284</v>
      </c>
      <c r="E163" t="s">
        <v>358</v>
      </c>
      <c r="F163" t="s">
        <v>57</v>
      </c>
      <c r="G163">
        <v>3</v>
      </c>
      <c r="H163">
        <v>15</v>
      </c>
      <c r="I163">
        <v>7.5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0</v>
      </c>
      <c r="Z163">
        <v>1</v>
      </c>
      <c r="AA163">
        <v>1</v>
      </c>
      <c r="AB163">
        <v>1</v>
      </c>
      <c r="AC163" t="s">
        <v>417</v>
      </c>
      <c r="AP163">
        <v>64</v>
      </c>
      <c r="AQ163">
        <v>88</v>
      </c>
      <c r="AR163">
        <v>23</v>
      </c>
    </row>
    <row r="164" spans="1:44" x14ac:dyDescent="0.25">
      <c r="A164" t="s">
        <v>418</v>
      </c>
      <c r="B164" t="s">
        <v>419</v>
      </c>
      <c r="C164" t="s">
        <v>46</v>
      </c>
      <c r="D164" t="s">
        <v>284</v>
      </c>
      <c r="E164" t="s">
        <v>358</v>
      </c>
      <c r="F164" t="s">
        <v>57</v>
      </c>
      <c r="G164">
        <v>3</v>
      </c>
      <c r="H164">
        <v>16</v>
      </c>
      <c r="I164">
        <v>8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0</v>
      </c>
      <c r="Y164">
        <v>1</v>
      </c>
      <c r="Z164">
        <v>1</v>
      </c>
      <c r="AA164">
        <v>1</v>
      </c>
      <c r="AB164">
        <v>1</v>
      </c>
      <c r="AP164">
        <v>65</v>
      </c>
      <c r="AQ164">
        <v>89</v>
      </c>
      <c r="AR164">
        <v>24</v>
      </c>
    </row>
    <row r="165" spans="1:44" x14ac:dyDescent="0.25">
      <c r="A165" t="s">
        <v>420</v>
      </c>
      <c r="B165" t="s">
        <v>421</v>
      </c>
      <c r="C165" t="s">
        <v>53</v>
      </c>
      <c r="D165" t="s">
        <v>284</v>
      </c>
      <c r="E165" t="s">
        <v>358</v>
      </c>
      <c r="F165" t="s">
        <v>57</v>
      </c>
      <c r="G165">
        <v>3</v>
      </c>
      <c r="H165">
        <v>16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0</v>
      </c>
      <c r="AJ165">
        <v>1</v>
      </c>
      <c r="AK165">
        <v>1</v>
      </c>
      <c r="AL165">
        <v>1</v>
      </c>
      <c r="AM165">
        <v>0</v>
      </c>
      <c r="AO165">
        <v>16</v>
      </c>
      <c r="AQ165">
        <v>89</v>
      </c>
      <c r="AR165">
        <v>24</v>
      </c>
    </row>
    <row r="166" spans="1:44" x14ac:dyDescent="0.25">
      <c r="A166" t="s">
        <v>422</v>
      </c>
      <c r="B166" t="s">
        <v>423</v>
      </c>
      <c r="C166" t="s">
        <v>46</v>
      </c>
      <c r="D166" t="s">
        <v>284</v>
      </c>
      <c r="E166" t="s">
        <v>358</v>
      </c>
      <c r="F166" t="s">
        <v>57</v>
      </c>
      <c r="G166">
        <v>3</v>
      </c>
      <c r="H166">
        <v>17</v>
      </c>
      <c r="I166">
        <v>8.5</v>
      </c>
      <c r="S166">
        <v>1</v>
      </c>
      <c r="T166">
        <v>1</v>
      </c>
      <c r="U166">
        <v>1</v>
      </c>
      <c r="V166">
        <v>0</v>
      </c>
      <c r="W166">
        <v>1</v>
      </c>
      <c r="X166">
        <v>0</v>
      </c>
      <c r="Y166">
        <v>1</v>
      </c>
      <c r="Z166">
        <v>1</v>
      </c>
      <c r="AA166">
        <v>1</v>
      </c>
      <c r="AB166">
        <v>1</v>
      </c>
      <c r="AP166">
        <v>66</v>
      </c>
      <c r="AQ166">
        <v>90</v>
      </c>
      <c r="AR166">
        <v>25</v>
      </c>
    </row>
    <row r="167" spans="1:44" x14ac:dyDescent="0.25">
      <c r="A167" t="s">
        <v>424</v>
      </c>
      <c r="B167" t="s">
        <v>425</v>
      </c>
      <c r="C167" t="s">
        <v>53</v>
      </c>
      <c r="D167" t="s">
        <v>284</v>
      </c>
      <c r="E167" t="s">
        <v>358</v>
      </c>
      <c r="F167" t="s">
        <v>57</v>
      </c>
      <c r="G167">
        <v>3</v>
      </c>
      <c r="H167">
        <v>17</v>
      </c>
      <c r="AD167">
        <v>1</v>
      </c>
      <c r="AE167">
        <v>1</v>
      </c>
      <c r="AF167">
        <v>1</v>
      </c>
      <c r="AG167">
        <v>0</v>
      </c>
      <c r="AH167">
        <v>1</v>
      </c>
      <c r="AI167">
        <v>0</v>
      </c>
      <c r="AJ167">
        <v>1</v>
      </c>
      <c r="AK167">
        <v>1</v>
      </c>
      <c r="AL167">
        <v>1</v>
      </c>
      <c r="AM167">
        <v>0</v>
      </c>
      <c r="AO167">
        <v>17</v>
      </c>
      <c r="AQ167">
        <v>90</v>
      </c>
      <c r="AR167">
        <v>25</v>
      </c>
    </row>
    <row r="168" spans="1:44" x14ac:dyDescent="0.25">
      <c r="A168" t="s">
        <v>426</v>
      </c>
      <c r="B168" t="s">
        <v>427</v>
      </c>
      <c r="C168" t="s">
        <v>46</v>
      </c>
      <c r="D168" t="s">
        <v>284</v>
      </c>
      <c r="E168" t="s">
        <v>358</v>
      </c>
      <c r="F168" t="s">
        <v>57</v>
      </c>
      <c r="G168">
        <v>3</v>
      </c>
      <c r="H168">
        <v>18</v>
      </c>
      <c r="I168">
        <v>9</v>
      </c>
      <c r="S168">
        <v>1</v>
      </c>
      <c r="T168">
        <v>1</v>
      </c>
      <c r="U168">
        <v>0</v>
      </c>
      <c r="V168">
        <v>0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0</v>
      </c>
      <c r="AP168">
        <v>67</v>
      </c>
      <c r="AQ168">
        <v>91</v>
      </c>
      <c r="AR168">
        <v>26</v>
      </c>
    </row>
    <row r="169" spans="1:44" x14ac:dyDescent="0.25">
      <c r="A169" t="s">
        <v>428</v>
      </c>
      <c r="B169" t="s">
        <v>429</v>
      </c>
      <c r="C169" t="s">
        <v>53</v>
      </c>
      <c r="D169" t="s">
        <v>284</v>
      </c>
      <c r="E169" t="s">
        <v>358</v>
      </c>
      <c r="F169" t="s">
        <v>57</v>
      </c>
      <c r="G169">
        <v>3</v>
      </c>
      <c r="H169">
        <v>18</v>
      </c>
      <c r="AD169">
        <v>1</v>
      </c>
      <c r="AE169">
        <v>1</v>
      </c>
      <c r="AF169">
        <v>1</v>
      </c>
      <c r="AG169">
        <v>0</v>
      </c>
      <c r="AH169">
        <v>1</v>
      </c>
      <c r="AI169">
        <v>1</v>
      </c>
      <c r="AJ169">
        <v>0</v>
      </c>
      <c r="AK169">
        <v>0</v>
      </c>
      <c r="AL169">
        <v>1</v>
      </c>
      <c r="AM169">
        <v>0</v>
      </c>
      <c r="AN169" t="s">
        <v>430</v>
      </c>
      <c r="AO169">
        <v>18</v>
      </c>
      <c r="AQ169">
        <v>91</v>
      </c>
      <c r="AR169">
        <v>26</v>
      </c>
    </row>
    <row r="170" spans="1:44" x14ac:dyDescent="0.25">
      <c r="A170" t="s">
        <v>431</v>
      </c>
      <c r="B170" t="s">
        <v>432</v>
      </c>
      <c r="C170" t="s">
        <v>53</v>
      </c>
      <c r="D170" t="s">
        <v>284</v>
      </c>
      <c r="E170" t="s">
        <v>358</v>
      </c>
      <c r="F170" t="s">
        <v>57</v>
      </c>
      <c r="G170">
        <v>3</v>
      </c>
      <c r="H170">
        <v>19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 t="s">
        <v>433</v>
      </c>
      <c r="AO170">
        <v>19</v>
      </c>
      <c r="AQ170">
        <v>92</v>
      </c>
      <c r="AR170">
        <v>27</v>
      </c>
    </row>
    <row r="171" spans="1:44" x14ac:dyDescent="0.25">
      <c r="A171" t="s">
        <v>434</v>
      </c>
      <c r="B171" t="s">
        <v>435</v>
      </c>
      <c r="C171" t="s">
        <v>46</v>
      </c>
      <c r="D171" t="s">
        <v>284</v>
      </c>
      <c r="E171" t="s">
        <v>358</v>
      </c>
      <c r="F171" t="s">
        <v>57</v>
      </c>
      <c r="G171">
        <v>3</v>
      </c>
      <c r="H171">
        <v>19</v>
      </c>
      <c r="I171">
        <v>9.5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 t="s">
        <v>436</v>
      </c>
      <c r="AP171">
        <v>68</v>
      </c>
      <c r="AQ171">
        <v>92</v>
      </c>
      <c r="AR171">
        <v>27</v>
      </c>
    </row>
    <row r="172" spans="1:44" x14ac:dyDescent="0.25">
      <c r="A172" t="s">
        <v>437</v>
      </c>
      <c r="B172" t="s">
        <v>438</v>
      </c>
      <c r="C172" t="s">
        <v>46</v>
      </c>
      <c r="D172" t="s">
        <v>284</v>
      </c>
      <c r="E172" t="s">
        <v>358</v>
      </c>
      <c r="F172" t="s">
        <v>57</v>
      </c>
      <c r="G172">
        <v>3</v>
      </c>
      <c r="H172">
        <v>20</v>
      </c>
      <c r="I172">
        <v>10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0</v>
      </c>
      <c r="Y172">
        <v>1</v>
      </c>
      <c r="Z172">
        <v>1</v>
      </c>
      <c r="AA172">
        <v>1</v>
      </c>
      <c r="AB172">
        <v>1</v>
      </c>
      <c r="AP172">
        <v>69</v>
      </c>
      <c r="AQ172">
        <v>93</v>
      </c>
      <c r="AR172">
        <v>28</v>
      </c>
    </row>
    <row r="173" spans="1:44" x14ac:dyDescent="0.25">
      <c r="A173" t="s">
        <v>439</v>
      </c>
      <c r="B173" t="s">
        <v>440</v>
      </c>
      <c r="C173" t="s">
        <v>53</v>
      </c>
      <c r="D173" t="s">
        <v>284</v>
      </c>
      <c r="E173" t="s">
        <v>358</v>
      </c>
      <c r="F173" t="s">
        <v>57</v>
      </c>
      <c r="G173">
        <v>3</v>
      </c>
      <c r="H173">
        <v>20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0</v>
      </c>
      <c r="AJ173">
        <v>1</v>
      </c>
      <c r="AK173">
        <v>1</v>
      </c>
      <c r="AL173">
        <v>1</v>
      </c>
      <c r="AM173">
        <v>0</v>
      </c>
      <c r="AO173">
        <v>20</v>
      </c>
      <c r="AQ173">
        <v>93</v>
      </c>
      <c r="AR173">
        <v>28</v>
      </c>
    </row>
    <row r="174" spans="1:44" x14ac:dyDescent="0.25">
      <c r="A174" t="s">
        <v>441</v>
      </c>
      <c r="B174" t="s">
        <v>442</v>
      </c>
      <c r="C174" t="s">
        <v>46</v>
      </c>
      <c r="D174" t="s">
        <v>284</v>
      </c>
      <c r="E174" t="s">
        <v>358</v>
      </c>
      <c r="F174" t="s">
        <v>57</v>
      </c>
      <c r="G174">
        <v>3</v>
      </c>
      <c r="H174">
        <v>21</v>
      </c>
      <c r="I174">
        <v>10.5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0</v>
      </c>
      <c r="Z174">
        <v>1</v>
      </c>
      <c r="AA174">
        <v>1</v>
      </c>
      <c r="AB174">
        <v>0</v>
      </c>
      <c r="AP174">
        <v>70</v>
      </c>
      <c r="AQ174">
        <v>94</v>
      </c>
      <c r="AR174">
        <v>29</v>
      </c>
    </row>
    <row r="175" spans="1:44" x14ac:dyDescent="0.25">
      <c r="A175" t="s">
        <v>443</v>
      </c>
      <c r="B175" t="s">
        <v>444</v>
      </c>
      <c r="C175" t="s">
        <v>53</v>
      </c>
      <c r="D175" t="s">
        <v>284</v>
      </c>
      <c r="E175" t="s">
        <v>358</v>
      </c>
      <c r="F175" t="s">
        <v>57</v>
      </c>
      <c r="G175">
        <v>3</v>
      </c>
      <c r="H175">
        <v>21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0</v>
      </c>
      <c r="AO175">
        <v>21</v>
      </c>
      <c r="AQ175">
        <v>94</v>
      </c>
      <c r="AR175">
        <v>29</v>
      </c>
    </row>
    <row r="176" spans="1:44" x14ac:dyDescent="0.25">
      <c r="A176" t="s">
        <v>445</v>
      </c>
      <c r="B176" t="s">
        <v>446</v>
      </c>
      <c r="C176" t="s">
        <v>46</v>
      </c>
      <c r="D176" t="s">
        <v>284</v>
      </c>
      <c r="E176" t="s">
        <v>358</v>
      </c>
      <c r="F176" t="s">
        <v>57</v>
      </c>
      <c r="G176">
        <v>3</v>
      </c>
      <c r="H176">
        <v>22</v>
      </c>
      <c r="I176">
        <v>11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0</v>
      </c>
      <c r="Y176">
        <v>1</v>
      </c>
      <c r="Z176">
        <v>1</v>
      </c>
      <c r="AA176">
        <v>1</v>
      </c>
      <c r="AB176">
        <v>0</v>
      </c>
      <c r="AP176">
        <v>71</v>
      </c>
      <c r="AQ176">
        <v>95</v>
      </c>
      <c r="AR176">
        <v>30</v>
      </c>
    </row>
    <row r="177" spans="1:44" x14ac:dyDescent="0.25">
      <c r="A177" t="s">
        <v>447</v>
      </c>
      <c r="B177" t="s">
        <v>448</v>
      </c>
      <c r="C177" t="s">
        <v>53</v>
      </c>
      <c r="D177" t="s">
        <v>284</v>
      </c>
      <c r="E177" t="s">
        <v>358</v>
      </c>
      <c r="F177" t="s">
        <v>57</v>
      </c>
      <c r="G177">
        <v>3</v>
      </c>
      <c r="H177">
        <v>22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0</v>
      </c>
      <c r="AJ177">
        <v>1</v>
      </c>
      <c r="AK177">
        <v>1</v>
      </c>
      <c r="AL177">
        <v>1</v>
      </c>
      <c r="AM177">
        <v>1</v>
      </c>
      <c r="AO177">
        <v>22</v>
      </c>
      <c r="AQ177">
        <v>95</v>
      </c>
      <c r="AR177">
        <v>30</v>
      </c>
    </row>
    <row r="178" spans="1:44" x14ac:dyDescent="0.25">
      <c r="A178" t="s">
        <v>449</v>
      </c>
      <c r="B178" t="s">
        <v>450</v>
      </c>
      <c r="C178" t="s">
        <v>46</v>
      </c>
      <c r="D178" t="s">
        <v>284</v>
      </c>
      <c r="E178" t="s">
        <v>358</v>
      </c>
      <c r="F178" t="s">
        <v>57</v>
      </c>
      <c r="G178">
        <v>3</v>
      </c>
      <c r="H178">
        <v>23</v>
      </c>
      <c r="I178">
        <v>11.5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1</v>
      </c>
      <c r="Z178">
        <v>1</v>
      </c>
      <c r="AA178">
        <v>1</v>
      </c>
      <c r="AB178">
        <v>0</v>
      </c>
      <c r="AP178">
        <v>72</v>
      </c>
      <c r="AQ178">
        <v>96</v>
      </c>
      <c r="AR178">
        <v>31</v>
      </c>
    </row>
    <row r="179" spans="1:44" x14ac:dyDescent="0.25">
      <c r="A179" t="s">
        <v>451</v>
      </c>
      <c r="B179" t="s">
        <v>452</v>
      </c>
      <c r="C179" t="s">
        <v>53</v>
      </c>
      <c r="D179" t="s">
        <v>284</v>
      </c>
      <c r="E179" t="s">
        <v>358</v>
      </c>
      <c r="F179" t="s">
        <v>57</v>
      </c>
      <c r="G179">
        <v>3</v>
      </c>
      <c r="H179">
        <v>23</v>
      </c>
      <c r="AD179">
        <v>1</v>
      </c>
      <c r="AE179">
        <v>0</v>
      </c>
      <c r="AF179">
        <v>1</v>
      </c>
      <c r="AG179">
        <v>0</v>
      </c>
      <c r="AH179">
        <v>1</v>
      </c>
      <c r="AI179">
        <v>0</v>
      </c>
      <c r="AJ179">
        <v>1</v>
      </c>
      <c r="AK179">
        <v>1</v>
      </c>
      <c r="AL179">
        <v>1</v>
      </c>
      <c r="AM179">
        <v>0</v>
      </c>
      <c r="AO179">
        <v>23</v>
      </c>
      <c r="AQ179">
        <v>96</v>
      </c>
      <c r="AR179">
        <v>31</v>
      </c>
    </row>
    <row r="180" spans="1:44" x14ac:dyDescent="0.25">
      <c r="A180" t="s">
        <v>453</v>
      </c>
      <c r="B180" t="s">
        <v>454</v>
      </c>
      <c r="C180" t="s">
        <v>53</v>
      </c>
      <c r="D180" t="s">
        <v>284</v>
      </c>
      <c r="E180" t="s">
        <v>358</v>
      </c>
      <c r="F180" t="s">
        <v>57</v>
      </c>
      <c r="G180">
        <v>3</v>
      </c>
      <c r="H180">
        <v>24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0</v>
      </c>
      <c r="AO180">
        <v>24</v>
      </c>
      <c r="AQ180">
        <v>97</v>
      </c>
      <c r="AR180">
        <v>32</v>
      </c>
    </row>
    <row r="181" spans="1:44" x14ac:dyDescent="0.25">
      <c r="A181" t="s">
        <v>455</v>
      </c>
      <c r="B181" t="s">
        <v>456</v>
      </c>
      <c r="C181" t="s">
        <v>46</v>
      </c>
      <c r="D181" t="s">
        <v>284</v>
      </c>
      <c r="E181" t="s">
        <v>358</v>
      </c>
      <c r="F181" t="s">
        <v>57</v>
      </c>
      <c r="G181">
        <v>3</v>
      </c>
      <c r="H181">
        <v>24</v>
      </c>
      <c r="I181">
        <v>12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0</v>
      </c>
      <c r="AP181">
        <v>73</v>
      </c>
      <c r="AQ181">
        <v>97</v>
      </c>
      <c r="AR181">
        <v>32</v>
      </c>
    </row>
    <row r="182" spans="1:44" x14ac:dyDescent="0.25">
      <c r="A182" t="s">
        <v>457</v>
      </c>
      <c r="B182" t="s">
        <v>458</v>
      </c>
      <c r="C182" t="s">
        <v>53</v>
      </c>
      <c r="D182" t="s">
        <v>284</v>
      </c>
      <c r="E182" t="s">
        <v>358</v>
      </c>
      <c r="F182" t="s">
        <v>57</v>
      </c>
      <c r="G182">
        <v>3</v>
      </c>
      <c r="H182">
        <v>25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 t="s">
        <v>459</v>
      </c>
      <c r="AO182">
        <v>25</v>
      </c>
      <c r="AQ182">
        <v>98</v>
      </c>
      <c r="AR182">
        <v>33</v>
      </c>
    </row>
    <row r="183" spans="1:44" x14ac:dyDescent="0.25">
      <c r="A183" t="s">
        <v>460</v>
      </c>
      <c r="B183" t="s">
        <v>461</v>
      </c>
      <c r="C183" t="s">
        <v>46</v>
      </c>
      <c r="D183" t="s">
        <v>284</v>
      </c>
      <c r="E183" t="s">
        <v>358</v>
      </c>
      <c r="F183" t="s">
        <v>57</v>
      </c>
      <c r="G183">
        <v>3</v>
      </c>
      <c r="H183">
        <v>25</v>
      </c>
      <c r="I183">
        <v>12.5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 t="s">
        <v>462</v>
      </c>
      <c r="AP183">
        <v>74</v>
      </c>
      <c r="AQ183">
        <v>98</v>
      </c>
      <c r="AR183">
        <v>33</v>
      </c>
    </row>
    <row r="184" spans="1:44" x14ac:dyDescent="0.25">
      <c r="A184" t="s">
        <v>463</v>
      </c>
      <c r="B184" t="s">
        <v>464</v>
      </c>
      <c r="C184" t="s">
        <v>53</v>
      </c>
      <c r="D184" t="s">
        <v>284</v>
      </c>
      <c r="E184" t="s">
        <v>358</v>
      </c>
      <c r="F184" t="s">
        <v>57</v>
      </c>
      <c r="G184">
        <v>3</v>
      </c>
      <c r="H184">
        <v>26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0</v>
      </c>
      <c r="AO184">
        <v>26</v>
      </c>
      <c r="AQ184">
        <v>99</v>
      </c>
      <c r="AR184">
        <v>34</v>
      </c>
    </row>
    <row r="185" spans="1:44" x14ac:dyDescent="0.25">
      <c r="A185" t="s">
        <v>465</v>
      </c>
      <c r="B185" t="s">
        <v>466</v>
      </c>
      <c r="C185" t="s">
        <v>46</v>
      </c>
      <c r="D185" t="s">
        <v>284</v>
      </c>
      <c r="E185" t="s">
        <v>358</v>
      </c>
      <c r="F185" t="s">
        <v>57</v>
      </c>
      <c r="G185">
        <v>3</v>
      </c>
      <c r="H185">
        <v>26</v>
      </c>
      <c r="I185">
        <v>13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 t="s">
        <v>467</v>
      </c>
      <c r="AP185">
        <v>75</v>
      </c>
      <c r="AQ185">
        <v>99</v>
      </c>
      <c r="AR185">
        <v>34</v>
      </c>
    </row>
    <row r="186" spans="1:44" x14ac:dyDescent="0.25">
      <c r="A186" t="s">
        <v>468</v>
      </c>
      <c r="B186" t="s">
        <v>469</v>
      </c>
      <c r="C186" t="s">
        <v>46</v>
      </c>
      <c r="D186" t="s">
        <v>284</v>
      </c>
      <c r="E186" t="s">
        <v>358</v>
      </c>
      <c r="F186" t="s">
        <v>57</v>
      </c>
      <c r="G186">
        <v>3</v>
      </c>
      <c r="H186">
        <v>27</v>
      </c>
      <c r="I186">
        <v>13.5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0</v>
      </c>
      <c r="Y186">
        <v>1</v>
      </c>
      <c r="Z186">
        <v>1</v>
      </c>
      <c r="AA186">
        <v>1</v>
      </c>
      <c r="AB186">
        <v>0</v>
      </c>
      <c r="AP186">
        <v>76</v>
      </c>
      <c r="AQ186">
        <v>100</v>
      </c>
      <c r="AR186">
        <v>35</v>
      </c>
    </row>
    <row r="187" spans="1:44" x14ac:dyDescent="0.25">
      <c r="A187" t="s">
        <v>470</v>
      </c>
      <c r="B187" t="s">
        <v>471</v>
      </c>
      <c r="C187" t="s">
        <v>53</v>
      </c>
      <c r="D187" t="s">
        <v>284</v>
      </c>
      <c r="E187" t="s">
        <v>358</v>
      </c>
      <c r="F187" t="s">
        <v>57</v>
      </c>
      <c r="G187">
        <v>3</v>
      </c>
      <c r="H187">
        <v>27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0</v>
      </c>
      <c r="AO187">
        <v>27</v>
      </c>
      <c r="AQ187">
        <v>100</v>
      </c>
      <c r="AR187">
        <v>35</v>
      </c>
    </row>
    <row r="188" spans="1:44" x14ac:dyDescent="0.25">
      <c r="A188" t="s">
        <v>472</v>
      </c>
      <c r="B188" t="s">
        <v>473</v>
      </c>
      <c r="C188" t="s">
        <v>46</v>
      </c>
      <c r="D188" t="s">
        <v>284</v>
      </c>
      <c r="E188" t="s">
        <v>358</v>
      </c>
      <c r="F188" t="s">
        <v>57</v>
      </c>
      <c r="G188">
        <v>3</v>
      </c>
      <c r="H188">
        <v>28</v>
      </c>
      <c r="I188">
        <v>14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0</v>
      </c>
      <c r="AP188">
        <v>77</v>
      </c>
      <c r="AQ188">
        <v>101</v>
      </c>
      <c r="AR188">
        <v>36</v>
      </c>
    </row>
    <row r="189" spans="1:44" x14ac:dyDescent="0.25">
      <c r="A189" t="s">
        <v>474</v>
      </c>
      <c r="B189" t="s">
        <v>475</v>
      </c>
      <c r="C189" t="s">
        <v>53</v>
      </c>
      <c r="D189" t="s">
        <v>284</v>
      </c>
      <c r="E189" t="s">
        <v>358</v>
      </c>
      <c r="F189" t="s">
        <v>57</v>
      </c>
      <c r="G189">
        <v>3</v>
      </c>
      <c r="H189">
        <v>28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0</v>
      </c>
      <c r="AO189">
        <v>28</v>
      </c>
      <c r="AQ189">
        <v>101</v>
      </c>
      <c r="AR189">
        <v>36</v>
      </c>
    </row>
    <row r="190" spans="1:44" x14ac:dyDescent="0.25">
      <c r="A190" t="s">
        <v>476</v>
      </c>
      <c r="B190" t="s">
        <v>477</v>
      </c>
      <c r="C190" t="s">
        <v>53</v>
      </c>
      <c r="D190" t="s">
        <v>284</v>
      </c>
      <c r="E190" t="s">
        <v>358</v>
      </c>
      <c r="F190" t="s">
        <v>57</v>
      </c>
      <c r="G190">
        <v>3</v>
      </c>
      <c r="H190">
        <v>29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0</v>
      </c>
      <c r="AO190">
        <v>29</v>
      </c>
      <c r="AQ190">
        <v>102</v>
      </c>
      <c r="AR190">
        <v>37</v>
      </c>
    </row>
    <row r="191" spans="1:44" x14ac:dyDescent="0.25">
      <c r="A191" t="s">
        <v>478</v>
      </c>
      <c r="B191" t="s">
        <v>479</v>
      </c>
      <c r="C191" t="s">
        <v>46</v>
      </c>
      <c r="D191" t="s">
        <v>284</v>
      </c>
      <c r="E191" t="s">
        <v>358</v>
      </c>
      <c r="F191" t="s">
        <v>57</v>
      </c>
      <c r="G191">
        <v>3</v>
      </c>
      <c r="H191">
        <v>29</v>
      </c>
      <c r="I191">
        <v>14.5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0</v>
      </c>
      <c r="AP191">
        <v>78</v>
      </c>
      <c r="AQ191">
        <v>102</v>
      </c>
      <c r="AR191">
        <v>37</v>
      </c>
    </row>
    <row r="192" spans="1:44" x14ac:dyDescent="0.25">
      <c r="A192" t="s">
        <v>480</v>
      </c>
      <c r="B192" t="s">
        <v>481</v>
      </c>
      <c r="C192" t="s">
        <v>46</v>
      </c>
      <c r="D192" t="s">
        <v>284</v>
      </c>
      <c r="E192" t="s">
        <v>358</v>
      </c>
      <c r="F192" t="s">
        <v>57</v>
      </c>
      <c r="G192">
        <v>3</v>
      </c>
      <c r="H192">
        <v>30</v>
      </c>
      <c r="I192">
        <v>15</v>
      </c>
      <c r="S192">
        <v>1</v>
      </c>
      <c r="T192">
        <v>1</v>
      </c>
      <c r="U192">
        <v>0</v>
      </c>
      <c r="V192">
        <v>0</v>
      </c>
      <c r="W192">
        <v>1</v>
      </c>
      <c r="X192">
        <v>0</v>
      </c>
      <c r="Y192">
        <v>1</v>
      </c>
      <c r="Z192">
        <v>1</v>
      </c>
      <c r="AA192">
        <v>1</v>
      </c>
      <c r="AB192">
        <v>0</v>
      </c>
      <c r="AP192">
        <v>79</v>
      </c>
      <c r="AQ192">
        <v>103</v>
      </c>
      <c r="AR192">
        <v>38</v>
      </c>
    </row>
    <row r="193" spans="1:44" x14ac:dyDescent="0.25">
      <c r="A193" t="s">
        <v>482</v>
      </c>
      <c r="B193" t="s">
        <v>483</v>
      </c>
      <c r="C193" t="s">
        <v>53</v>
      </c>
      <c r="D193" t="s">
        <v>284</v>
      </c>
      <c r="E193" t="s">
        <v>358</v>
      </c>
      <c r="F193" t="s">
        <v>57</v>
      </c>
      <c r="G193">
        <v>3</v>
      </c>
      <c r="H193">
        <v>30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0</v>
      </c>
      <c r="AJ193">
        <v>1</v>
      </c>
      <c r="AK193">
        <v>1</v>
      </c>
      <c r="AL193">
        <v>1</v>
      </c>
      <c r="AM193">
        <v>0</v>
      </c>
      <c r="AO193">
        <v>30</v>
      </c>
      <c r="AQ193">
        <v>103</v>
      </c>
      <c r="AR193">
        <v>38</v>
      </c>
    </row>
    <row r="194" spans="1:44" x14ac:dyDescent="0.25">
      <c r="A194" t="s">
        <v>484</v>
      </c>
      <c r="B194" t="s">
        <v>485</v>
      </c>
      <c r="C194" t="s">
        <v>46</v>
      </c>
      <c r="D194" t="s">
        <v>284</v>
      </c>
      <c r="E194" t="s">
        <v>486</v>
      </c>
      <c r="F194" t="s">
        <v>49</v>
      </c>
      <c r="G194">
        <v>7</v>
      </c>
      <c r="H194">
        <v>1</v>
      </c>
      <c r="I194">
        <v>0.5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0</v>
      </c>
      <c r="AQ194">
        <v>104</v>
      </c>
    </row>
    <row r="195" spans="1:44" x14ac:dyDescent="0.25">
      <c r="A195" t="s">
        <v>487</v>
      </c>
      <c r="B195" t="s">
        <v>488</v>
      </c>
      <c r="C195" t="s">
        <v>53</v>
      </c>
      <c r="D195" t="s">
        <v>284</v>
      </c>
      <c r="E195" t="s">
        <v>486</v>
      </c>
      <c r="F195" t="s">
        <v>49</v>
      </c>
      <c r="G195">
        <v>7</v>
      </c>
      <c r="H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0</v>
      </c>
      <c r="AQ195">
        <v>104</v>
      </c>
    </row>
    <row r="196" spans="1:44" x14ac:dyDescent="0.25">
      <c r="A196" t="s">
        <v>489</v>
      </c>
      <c r="B196" t="s">
        <v>490</v>
      </c>
      <c r="C196" t="s">
        <v>46</v>
      </c>
      <c r="D196" t="s">
        <v>284</v>
      </c>
      <c r="E196" t="s">
        <v>486</v>
      </c>
      <c r="F196" t="s">
        <v>49</v>
      </c>
      <c r="G196">
        <v>7</v>
      </c>
      <c r="H196">
        <v>2</v>
      </c>
      <c r="I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0</v>
      </c>
      <c r="Y196">
        <v>1</v>
      </c>
      <c r="Z196">
        <v>1</v>
      </c>
      <c r="AA196">
        <v>1</v>
      </c>
      <c r="AB196">
        <v>1</v>
      </c>
      <c r="AC196" t="s">
        <v>491</v>
      </c>
      <c r="AQ196">
        <v>105</v>
      </c>
    </row>
    <row r="197" spans="1:44" x14ac:dyDescent="0.25">
      <c r="A197" t="s">
        <v>492</v>
      </c>
      <c r="B197" t="s">
        <v>493</v>
      </c>
      <c r="C197" t="s">
        <v>53</v>
      </c>
      <c r="D197" t="s">
        <v>284</v>
      </c>
      <c r="E197" t="s">
        <v>486</v>
      </c>
      <c r="F197" t="s">
        <v>49</v>
      </c>
      <c r="G197">
        <v>7</v>
      </c>
      <c r="H197">
        <v>2</v>
      </c>
      <c r="AD197">
        <v>1</v>
      </c>
      <c r="AE197">
        <v>1</v>
      </c>
      <c r="AF197">
        <v>0</v>
      </c>
      <c r="AG197">
        <v>0</v>
      </c>
      <c r="AH197">
        <v>1</v>
      </c>
      <c r="AI197">
        <v>0</v>
      </c>
      <c r="AJ197">
        <v>1</v>
      </c>
      <c r="AK197">
        <v>1</v>
      </c>
      <c r="AL197">
        <v>1</v>
      </c>
      <c r="AM197">
        <v>0</v>
      </c>
      <c r="AQ197">
        <v>105</v>
      </c>
    </row>
    <row r="198" spans="1:44" x14ac:dyDescent="0.25">
      <c r="A198" t="s">
        <v>494</v>
      </c>
      <c r="B198" t="s">
        <v>495</v>
      </c>
      <c r="C198" t="s">
        <v>53</v>
      </c>
      <c r="D198" t="s">
        <v>284</v>
      </c>
      <c r="E198" t="s">
        <v>486</v>
      </c>
      <c r="F198" t="s">
        <v>49</v>
      </c>
      <c r="G198">
        <v>7</v>
      </c>
      <c r="H198">
        <v>3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0</v>
      </c>
      <c r="AJ198">
        <v>1</v>
      </c>
      <c r="AK198">
        <v>1</v>
      </c>
      <c r="AL198">
        <v>1</v>
      </c>
      <c r="AM198">
        <v>0</v>
      </c>
      <c r="AN198" t="s">
        <v>496</v>
      </c>
      <c r="AQ198">
        <v>106</v>
      </c>
    </row>
    <row r="199" spans="1:44" x14ac:dyDescent="0.25">
      <c r="A199" t="s">
        <v>497</v>
      </c>
      <c r="B199" t="s">
        <v>498</v>
      </c>
      <c r="C199" t="s">
        <v>46</v>
      </c>
      <c r="D199" t="s">
        <v>284</v>
      </c>
      <c r="E199" t="s">
        <v>486</v>
      </c>
      <c r="F199" t="s">
        <v>49</v>
      </c>
      <c r="G199">
        <v>7</v>
      </c>
      <c r="H199">
        <v>3</v>
      </c>
      <c r="I199">
        <v>1.5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0</v>
      </c>
      <c r="Y199">
        <v>1</v>
      </c>
      <c r="Z199">
        <v>1</v>
      </c>
      <c r="AA199">
        <v>1</v>
      </c>
      <c r="AB199">
        <v>0</v>
      </c>
      <c r="AQ199">
        <v>106</v>
      </c>
    </row>
    <row r="200" spans="1:44" x14ac:dyDescent="0.25">
      <c r="A200" t="s">
        <v>499</v>
      </c>
      <c r="B200" t="s">
        <v>500</v>
      </c>
      <c r="C200" t="s">
        <v>53</v>
      </c>
      <c r="D200" t="s">
        <v>156</v>
      </c>
      <c r="E200" t="s">
        <v>501</v>
      </c>
      <c r="F200" t="s">
        <v>57</v>
      </c>
      <c r="G200">
        <v>4</v>
      </c>
      <c r="H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0</v>
      </c>
      <c r="AJ200">
        <v>1</v>
      </c>
      <c r="AK200">
        <v>1</v>
      </c>
      <c r="AL200">
        <v>1</v>
      </c>
      <c r="AM200">
        <v>0</v>
      </c>
      <c r="AO200">
        <v>31</v>
      </c>
      <c r="AQ200">
        <v>107</v>
      </c>
      <c r="AR200">
        <v>42</v>
      </c>
    </row>
    <row r="201" spans="1:44" x14ac:dyDescent="0.25">
      <c r="A201" t="s">
        <v>502</v>
      </c>
      <c r="B201" t="s">
        <v>503</v>
      </c>
      <c r="C201" t="s">
        <v>46</v>
      </c>
      <c r="D201" t="s">
        <v>156</v>
      </c>
      <c r="E201" t="s">
        <v>501</v>
      </c>
      <c r="F201" t="s">
        <v>57</v>
      </c>
      <c r="G201">
        <v>4</v>
      </c>
      <c r="H201">
        <v>1</v>
      </c>
      <c r="I201">
        <v>0.5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0</v>
      </c>
      <c r="Y201">
        <v>1</v>
      </c>
      <c r="Z201">
        <v>1</v>
      </c>
      <c r="AA201">
        <v>1</v>
      </c>
      <c r="AB201">
        <v>0</v>
      </c>
      <c r="AP201">
        <v>111</v>
      </c>
      <c r="AQ201">
        <v>107</v>
      </c>
      <c r="AR201">
        <v>42</v>
      </c>
    </row>
    <row r="202" spans="1:44" x14ac:dyDescent="0.25">
      <c r="A202" t="s">
        <v>504</v>
      </c>
      <c r="B202" t="s">
        <v>505</v>
      </c>
      <c r="C202" t="s">
        <v>53</v>
      </c>
      <c r="D202" t="s">
        <v>156</v>
      </c>
      <c r="E202" t="s">
        <v>501</v>
      </c>
      <c r="F202" t="s">
        <v>57</v>
      </c>
      <c r="G202">
        <v>4</v>
      </c>
      <c r="H202">
        <v>2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0</v>
      </c>
      <c r="AO202">
        <v>32</v>
      </c>
      <c r="AQ202">
        <v>108</v>
      </c>
      <c r="AR202">
        <v>43</v>
      </c>
    </row>
    <row r="203" spans="1:44" x14ac:dyDescent="0.25">
      <c r="A203" t="s">
        <v>506</v>
      </c>
      <c r="B203" t="s">
        <v>507</v>
      </c>
      <c r="C203" t="s">
        <v>46</v>
      </c>
      <c r="D203" t="s">
        <v>156</v>
      </c>
      <c r="E203" t="s">
        <v>501</v>
      </c>
      <c r="F203" t="s">
        <v>57</v>
      </c>
      <c r="G203">
        <v>4</v>
      </c>
      <c r="H203">
        <v>2</v>
      </c>
      <c r="I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0</v>
      </c>
      <c r="AP203">
        <v>112</v>
      </c>
      <c r="AQ203">
        <v>108</v>
      </c>
      <c r="AR203">
        <v>43</v>
      </c>
    </row>
    <row r="204" spans="1:44" x14ac:dyDescent="0.25">
      <c r="A204" t="s">
        <v>508</v>
      </c>
      <c r="B204" t="s">
        <v>509</v>
      </c>
      <c r="C204" t="s">
        <v>53</v>
      </c>
      <c r="D204" t="s">
        <v>156</v>
      </c>
      <c r="E204" t="s">
        <v>501</v>
      </c>
      <c r="F204" t="s">
        <v>57</v>
      </c>
      <c r="G204">
        <v>4</v>
      </c>
      <c r="H204">
        <v>3</v>
      </c>
      <c r="AD204">
        <v>1</v>
      </c>
      <c r="AE204">
        <v>1</v>
      </c>
      <c r="AF204">
        <v>1</v>
      </c>
      <c r="AG204">
        <v>1</v>
      </c>
      <c r="AH204">
        <v>0</v>
      </c>
      <c r="AI204">
        <v>1</v>
      </c>
      <c r="AJ204">
        <v>1</v>
      </c>
      <c r="AK204">
        <v>1</v>
      </c>
      <c r="AL204">
        <v>1</v>
      </c>
      <c r="AM204">
        <v>0</v>
      </c>
      <c r="AN204" t="s">
        <v>510</v>
      </c>
      <c r="AO204">
        <v>33</v>
      </c>
      <c r="AQ204">
        <v>109</v>
      </c>
      <c r="AR204">
        <v>44</v>
      </c>
    </row>
    <row r="205" spans="1:44" x14ac:dyDescent="0.25">
      <c r="A205" t="s">
        <v>511</v>
      </c>
      <c r="B205" t="s">
        <v>512</v>
      </c>
      <c r="C205" t="s">
        <v>46</v>
      </c>
      <c r="D205" t="s">
        <v>156</v>
      </c>
      <c r="E205" t="s">
        <v>501</v>
      </c>
      <c r="F205" t="s">
        <v>57</v>
      </c>
      <c r="G205">
        <v>4</v>
      </c>
      <c r="H205">
        <v>3</v>
      </c>
      <c r="I205">
        <v>1.5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0</v>
      </c>
      <c r="AP205">
        <v>113</v>
      </c>
      <c r="AQ205">
        <v>109</v>
      </c>
      <c r="AR205">
        <v>44</v>
      </c>
    </row>
    <row r="206" spans="1:44" x14ac:dyDescent="0.25">
      <c r="A206" t="s">
        <v>513</v>
      </c>
      <c r="B206" t="s">
        <v>514</v>
      </c>
      <c r="C206" t="s">
        <v>53</v>
      </c>
      <c r="D206" t="s">
        <v>156</v>
      </c>
      <c r="E206" t="s">
        <v>501</v>
      </c>
      <c r="F206" t="s">
        <v>57</v>
      </c>
      <c r="G206">
        <v>4</v>
      </c>
      <c r="H206">
        <v>4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0</v>
      </c>
      <c r="AJ206">
        <v>1</v>
      </c>
      <c r="AK206">
        <v>1</v>
      </c>
      <c r="AL206">
        <v>1</v>
      </c>
      <c r="AM206">
        <v>0</v>
      </c>
      <c r="AO206">
        <v>34</v>
      </c>
      <c r="AQ206">
        <v>110</v>
      </c>
      <c r="AR206">
        <v>45</v>
      </c>
    </row>
    <row r="207" spans="1:44" x14ac:dyDescent="0.25">
      <c r="A207" t="s">
        <v>515</v>
      </c>
      <c r="B207" t="s">
        <v>516</v>
      </c>
      <c r="C207" t="s">
        <v>46</v>
      </c>
      <c r="D207" t="s">
        <v>156</v>
      </c>
      <c r="E207" t="s">
        <v>501</v>
      </c>
      <c r="F207" t="s">
        <v>57</v>
      </c>
      <c r="G207">
        <v>4</v>
      </c>
      <c r="H207">
        <v>4</v>
      </c>
      <c r="I207">
        <v>2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0</v>
      </c>
      <c r="Y207">
        <v>1</v>
      </c>
      <c r="Z207">
        <v>1</v>
      </c>
      <c r="AA207">
        <v>1</v>
      </c>
      <c r="AB207">
        <v>0</v>
      </c>
      <c r="AP207">
        <v>114</v>
      </c>
      <c r="AQ207">
        <v>110</v>
      </c>
      <c r="AR207">
        <v>45</v>
      </c>
    </row>
    <row r="208" spans="1:44" x14ac:dyDescent="0.25">
      <c r="A208" t="s">
        <v>517</v>
      </c>
      <c r="B208" t="s">
        <v>518</v>
      </c>
      <c r="C208" t="s">
        <v>53</v>
      </c>
      <c r="D208" t="s">
        <v>156</v>
      </c>
      <c r="E208" t="s">
        <v>501</v>
      </c>
      <c r="F208" t="s">
        <v>57</v>
      </c>
      <c r="G208">
        <v>4</v>
      </c>
      <c r="H208">
        <v>5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0</v>
      </c>
      <c r="AJ208">
        <v>1</v>
      </c>
      <c r="AK208">
        <v>1</v>
      </c>
      <c r="AL208">
        <v>1</v>
      </c>
      <c r="AM208">
        <v>0</v>
      </c>
      <c r="AO208">
        <v>35</v>
      </c>
      <c r="AQ208">
        <v>111</v>
      </c>
      <c r="AR208">
        <v>46</v>
      </c>
    </row>
    <row r="209" spans="1:44" x14ac:dyDescent="0.25">
      <c r="A209" t="s">
        <v>519</v>
      </c>
      <c r="B209" t="s">
        <v>520</v>
      </c>
      <c r="C209" t="s">
        <v>46</v>
      </c>
      <c r="D209" t="s">
        <v>156</v>
      </c>
      <c r="E209" t="s">
        <v>501</v>
      </c>
      <c r="F209" t="s">
        <v>57</v>
      </c>
      <c r="G209">
        <v>4</v>
      </c>
      <c r="H209">
        <v>5</v>
      </c>
      <c r="I209">
        <v>2.5</v>
      </c>
      <c r="S209">
        <v>1</v>
      </c>
      <c r="T209">
        <v>1</v>
      </c>
      <c r="U209">
        <v>0</v>
      </c>
      <c r="V209">
        <v>1</v>
      </c>
      <c r="W209">
        <v>1</v>
      </c>
      <c r="X209">
        <v>1</v>
      </c>
      <c r="Y209">
        <v>0</v>
      </c>
      <c r="Z209">
        <v>1</v>
      </c>
      <c r="AA209">
        <v>1</v>
      </c>
      <c r="AB209">
        <v>0</v>
      </c>
      <c r="AP209">
        <v>115</v>
      </c>
      <c r="AQ209">
        <v>111</v>
      </c>
      <c r="AR209">
        <v>46</v>
      </c>
    </row>
    <row r="210" spans="1:44" x14ac:dyDescent="0.25">
      <c r="A210" t="s">
        <v>521</v>
      </c>
      <c r="B210" t="s">
        <v>522</v>
      </c>
      <c r="C210" t="s">
        <v>46</v>
      </c>
      <c r="D210" t="s">
        <v>156</v>
      </c>
      <c r="E210" t="s">
        <v>501</v>
      </c>
      <c r="F210" t="s">
        <v>57</v>
      </c>
      <c r="G210">
        <v>4</v>
      </c>
      <c r="H210">
        <v>6</v>
      </c>
      <c r="I210">
        <v>3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0</v>
      </c>
      <c r="Y210">
        <v>1</v>
      </c>
      <c r="Z210">
        <v>1</v>
      </c>
      <c r="AA210">
        <v>1</v>
      </c>
      <c r="AB210">
        <v>0</v>
      </c>
      <c r="AP210">
        <v>116</v>
      </c>
      <c r="AQ210">
        <v>112</v>
      </c>
      <c r="AR210">
        <v>47</v>
      </c>
    </row>
    <row r="211" spans="1:44" x14ac:dyDescent="0.25">
      <c r="A211" t="s">
        <v>523</v>
      </c>
      <c r="B211" t="s">
        <v>524</v>
      </c>
      <c r="C211" t="s">
        <v>53</v>
      </c>
      <c r="D211" t="s">
        <v>156</v>
      </c>
      <c r="E211" t="s">
        <v>501</v>
      </c>
      <c r="F211" t="s">
        <v>57</v>
      </c>
      <c r="G211">
        <v>4</v>
      </c>
      <c r="H211">
        <v>6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0</v>
      </c>
      <c r="AJ211">
        <v>1</v>
      </c>
      <c r="AK211">
        <v>1</v>
      </c>
      <c r="AL211">
        <v>1</v>
      </c>
      <c r="AM211">
        <v>0</v>
      </c>
      <c r="AO211">
        <v>36</v>
      </c>
      <c r="AQ211">
        <v>112</v>
      </c>
      <c r="AR211">
        <v>47</v>
      </c>
    </row>
    <row r="212" spans="1:44" x14ac:dyDescent="0.25">
      <c r="A212" t="s">
        <v>525</v>
      </c>
      <c r="B212" t="s">
        <v>526</v>
      </c>
      <c r="C212" t="s">
        <v>46</v>
      </c>
      <c r="D212" t="s">
        <v>156</v>
      </c>
      <c r="E212" t="s">
        <v>501</v>
      </c>
      <c r="F212" t="s">
        <v>57</v>
      </c>
      <c r="G212">
        <v>4</v>
      </c>
      <c r="H212">
        <v>8</v>
      </c>
      <c r="I212">
        <v>4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0</v>
      </c>
      <c r="AP212">
        <v>118</v>
      </c>
      <c r="AQ212">
        <v>113</v>
      </c>
    </row>
    <row r="213" spans="1:44" x14ac:dyDescent="0.25">
      <c r="A213" t="s">
        <v>527</v>
      </c>
      <c r="B213" t="s">
        <v>528</v>
      </c>
      <c r="C213" t="s">
        <v>53</v>
      </c>
      <c r="D213" t="s">
        <v>156</v>
      </c>
      <c r="E213" t="s">
        <v>501</v>
      </c>
      <c r="F213" t="s">
        <v>57</v>
      </c>
      <c r="G213">
        <v>4</v>
      </c>
      <c r="H213">
        <v>7</v>
      </c>
      <c r="AD213">
        <v>1</v>
      </c>
      <c r="AE213">
        <v>1</v>
      </c>
      <c r="AF213">
        <v>1</v>
      </c>
      <c r="AG213">
        <v>1</v>
      </c>
      <c r="AH213">
        <v>0</v>
      </c>
      <c r="AI213">
        <v>1</v>
      </c>
      <c r="AJ213">
        <v>1</v>
      </c>
      <c r="AK213">
        <v>1</v>
      </c>
      <c r="AL213">
        <v>1</v>
      </c>
      <c r="AM213">
        <v>0</v>
      </c>
      <c r="AN213" t="s">
        <v>529</v>
      </c>
      <c r="AO213">
        <v>37</v>
      </c>
      <c r="AQ213">
        <v>113</v>
      </c>
      <c r="AR213">
        <v>48</v>
      </c>
    </row>
    <row r="214" spans="1:44" x14ac:dyDescent="0.25">
      <c r="A214" t="s">
        <v>530</v>
      </c>
      <c r="B214" t="s">
        <v>531</v>
      </c>
      <c r="C214" t="s">
        <v>53</v>
      </c>
      <c r="D214" t="s">
        <v>156</v>
      </c>
      <c r="E214" t="s">
        <v>501</v>
      </c>
      <c r="F214" t="s">
        <v>57</v>
      </c>
      <c r="G214">
        <v>4</v>
      </c>
      <c r="H214">
        <v>9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0</v>
      </c>
      <c r="AJ214">
        <v>1</v>
      </c>
      <c r="AK214">
        <v>1</v>
      </c>
      <c r="AL214">
        <v>1</v>
      </c>
      <c r="AM214">
        <v>0</v>
      </c>
      <c r="AO214">
        <v>38</v>
      </c>
      <c r="AQ214">
        <v>114</v>
      </c>
      <c r="AR214">
        <v>49</v>
      </c>
    </row>
    <row r="215" spans="1:44" x14ac:dyDescent="0.25">
      <c r="A215" t="s">
        <v>532</v>
      </c>
      <c r="B215" t="s">
        <v>533</v>
      </c>
      <c r="C215" t="s">
        <v>46</v>
      </c>
      <c r="D215" t="s">
        <v>156</v>
      </c>
      <c r="E215" t="s">
        <v>501</v>
      </c>
      <c r="F215" t="s">
        <v>57</v>
      </c>
      <c r="G215">
        <v>4</v>
      </c>
      <c r="H215">
        <v>9</v>
      </c>
      <c r="I215">
        <v>4.5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0</v>
      </c>
      <c r="Y215">
        <v>1</v>
      </c>
      <c r="Z215">
        <v>1</v>
      </c>
      <c r="AA215">
        <v>1</v>
      </c>
      <c r="AB215">
        <v>0</v>
      </c>
      <c r="AP215">
        <v>119</v>
      </c>
      <c r="AQ215">
        <v>114</v>
      </c>
      <c r="AR215">
        <v>49</v>
      </c>
    </row>
    <row r="216" spans="1:44" x14ac:dyDescent="0.25">
      <c r="A216" t="s">
        <v>534</v>
      </c>
      <c r="B216" t="s">
        <v>535</v>
      </c>
      <c r="C216" t="s">
        <v>53</v>
      </c>
      <c r="D216" t="s">
        <v>156</v>
      </c>
      <c r="E216" t="s">
        <v>501</v>
      </c>
      <c r="F216" t="s">
        <v>57</v>
      </c>
      <c r="G216">
        <v>4</v>
      </c>
      <c r="H216">
        <v>10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0</v>
      </c>
      <c r="AO216">
        <v>39</v>
      </c>
      <c r="AQ216">
        <v>115</v>
      </c>
      <c r="AR216">
        <v>50</v>
      </c>
    </row>
    <row r="217" spans="1:44" x14ac:dyDescent="0.25">
      <c r="A217" t="s">
        <v>536</v>
      </c>
      <c r="B217" t="s">
        <v>537</v>
      </c>
      <c r="C217" t="s">
        <v>46</v>
      </c>
      <c r="D217" t="s">
        <v>156</v>
      </c>
      <c r="E217" t="s">
        <v>501</v>
      </c>
      <c r="F217" t="s">
        <v>57</v>
      </c>
      <c r="G217">
        <v>4</v>
      </c>
      <c r="H217">
        <v>10</v>
      </c>
      <c r="I217">
        <v>5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0</v>
      </c>
      <c r="AP217">
        <v>120</v>
      </c>
      <c r="AQ217">
        <v>115</v>
      </c>
      <c r="AR217">
        <v>50</v>
      </c>
    </row>
    <row r="218" spans="1:44" x14ac:dyDescent="0.25">
      <c r="A218" t="s">
        <v>538</v>
      </c>
      <c r="B218" t="s">
        <v>539</v>
      </c>
      <c r="C218" t="s">
        <v>53</v>
      </c>
      <c r="D218" t="s">
        <v>156</v>
      </c>
      <c r="E218" t="s">
        <v>501</v>
      </c>
      <c r="F218" t="s">
        <v>57</v>
      </c>
      <c r="G218">
        <v>4</v>
      </c>
      <c r="H218">
        <v>11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0</v>
      </c>
      <c r="AO218">
        <v>40</v>
      </c>
      <c r="AQ218">
        <v>116</v>
      </c>
      <c r="AR218">
        <v>51</v>
      </c>
    </row>
    <row r="219" spans="1:44" x14ac:dyDescent="0.25">
      <c r="A219" t="s">
        <v>540</v>
      </c>
      <c r="B219" t="s">
        <v>541</v>
      </c>
      <c r="C219" t="s">
        <v>46</v>
      </c>
      <c r="D219" t="s">
        <v>156</v>
      </c>
      <c r="E219" t="s">
        <v>501</v>
      </c>
      <c r="F219" t="s">
        <v>57</v>
      </c>
      <c r="G219">
        <v>4</v>
      </c>
      <c r="H219">
        <v>11</v>
      </c>
      <c r="I219">
        <v>5.5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0</v>
      </c>
      <c r="AP219">
        <v>121</v>
      </c>
      <c r="AQ219">
        <v>116</v>
      </c>
      <c r="AR219">
        <v>51</v>
      </c>
    </row>
    <row r="220" spans="1:44" x14ac:dyDescent="0.25">
      <c r="A220" t="s">
        <v>542</v>
      </c>
      <c r="B220" t="s">
        <v>543</v>
      </c>
      <c r="C220" t="s">
        <v>46</v>
      </c>
      <c r="D220" t="s">
        <v>156</v>
      </c>
      <c r="E220" t="s">
        <v>501</v>
      </c>
      <c r="F220" t="s">
        <v>57</v>
      </c>
      <c r="G220">
        <v>4</v>
      </c>
      <c r="H220">
        <v>12</v>
      </c>
      <c r="I220">
        <v>6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0</v>
      </c>
      <c r="Y220">
        <v>1</v>
      </c>
      <c r="Z220">
        <v>1</v>
      </c>
      <c r="AA220">
        <v>1</v>
      </c>
      <c r="AB220">
        <v>0</v>
      </c>
      <c r="AP220">
        <v>122</v>
      </c>
      <c r="AQ220">
        <v>117</v>
      </c>
      <c r="AR220">
        <v>52</v>
      </c>
    </row>
    <row r="221" spans="1:44" x14ac:dyDescent="0.25">
      <c r="A221" t="s">
        <v>544</v>
      </c>
      <c r="B221" t="s">
        <v>545</v>
      </c>
      <c r="C221" t="s">
        <v>53</v>
      </c>
      <c r="D221" t="s">
        <v>156</v>
      </c>
      <c r="E221" t="s">
        <v>501</v>
      </c>
      <c r="F221" t="s">
        <v>57</v>
      </c>
      <c r="G221">
        <v>4</v>
      </c>
      <c r="H221">
        <v>12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0</v>
      </c>
      <c r="AJ221">
        <v>1</v>
      </c>
      <c r="AK221">
        <v>1</v>
      </c>
      <c r="AL221">
        <v>1</v>
      </c>
      <c r="AM221">
        <v>0</v>
      </c>
      <c r="AO221">
        <v>41</v>
      </c>
      <c r="AQ221">
        <v>117</v>
      </c>
      <c r="AR221">
        <v>52</v>
      </c>
    </row>
    <row r="222" spans="1:44" x14ac:dyDescent="0.25">
      <c r="A222" t="s">
        <v>546</v>
      </c>
      <c r="B222" t="s">
        <v>547</v>
      </c>
      <c r="C222" t="s">
        <v>46</v>
      </c>
      <c r="D222" t="s">
        <v>156</v>
      </c>
      <c r="E222" t="s">
        <v>501</v>
      </c>
      <c r="F222" t="s">
        <v>49</v>
      </c>
      <c r="G222">
        <v>4</v>
      </c>
      <c r="H222">
        <v>1</v>
      </c>
      <c r="I222">
        <v>0.5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0</v>
      </c>
      <c r="AQ222">
        <v>118</v>
      </c>
    </row>
    <row r="223" spans="1:44" x14ac:dyDescent="0.25">
      <c r="A223" t="s">
        <v>548</v>
      </c>
      <c r="B223" t="s">
        <v>549</v>
      </c>
      <c r="C223" t="s">
        <v>53</v>
      </c>
      <c r="D223" t="s">
        <v>156</v>
      </c>
      <c r="E223" t="s">
        <v>501</v>
      </c>
      <c r="F223" t="s">
        <v>49</v>
      </c>
      <c r="G223">
        <v>4</v>
      </c>
      <c r="H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0</v>
      </c>
      <c r="AQ223">
        <v>118</v>
      </c>
    </row>
    <row r="224" spans="1:44" x14ac:dyDescent="0.25">
      <c r="A224" t="s">
        <v>550</v>
      </c>
      <c r="B224" t="s">
        <v>551</v>
      </c>
      <c r="C224" t="s">
        <v>46</v>
      </c>
      <c r="D224" t="s">
        <v>156</v>
      </c>
      <c r="E224" t="s">
        <v>501</v>
      </c>
      <c r="F224" t="s">
        <v>49</v>
      </c>
      <c r="G224">
        <v>4</v>
      </c>
      <c r="H224">
        <v>2</v>
      </c>
      <c r="I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0</v>
      </c>
      <c r="AQ224">
        <v>119</v>
      </c>
    </row>
    <row r="225" spans="1:44" x14ac:dyDescent="0.25">
      <c r="A225" t="s">
        <v>552</v>
      </c>
      <c r="B225" t="s">
        <v>553</v>
      </c>
      <c r="C225" t="s">
        <v>53</v>
      </c>
      <c r="D225" t="s">
        <v>156</v>
      </c>
      <c r="E225" t="s">
        <v>501</v>
      </c>
      <c r="F225" t="s">
        <v>49</v>
      </c>
      <c r="G225">
        <v>4</v>
      </c>
      <c r="H225">
        <v>2</v>
      </c>
      <c r="AD225">
        <v>1</v>
      </c>
      <c r="AE225">
        <v>1</v>
      </c>
      <c r="AF225">
        <v>1</v>
      </c>
      <c r="AG225">
        <v>1</v>
      </c>
      <c r="AH225">
        <v>0</v>
      </c>
      <c r="AI225">
        <v>1</v>
      </c>
      <c r="AJ225">
        <v>1</v>
      </c>
      <c r="AK225">
        <v>1</v>
      </c>
      <c r="AL225">
        <v>1</v>
      </c>
      <c r="AM225">
        <v>0</v>
      </c>
      <c r="AN225" t="s">
        <v>554</v>
      </c>
      <c r="AQ225">
        <v>119</v>
      </c>
    </row>
    <row r="226" spans="1:44" x14ac:dyDescent="0.25">
      <c r="A226" t="s">
        <v>555</v>
      </c>
      <c r="B226" t="s">
        <v>556</v>
      </c>
      <c r="C226" t="s">
        <v>46</v>
      </c>
      <c r="D226" t="s">
        <v>156</v>
      </c>
      <c r="E226" t="s">
        <v>501</v>
      </c>
      <c r="F226" t="s">
        <v>49</v>
      </c>
      <c r="G226">
        <v>4</v>
      </c>
      <c r="H226">
        <v>3</v>
      </c>
      <c r="I226">
        <v>1.5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0</v>
      </c>
      <c r="AQ226">
        <v>120</v>
      </c>
    </row>
    <row r="227" spans="1:44" x14ac:dyDescent="0.25">
      <c r="A227" t="s">
        <v>557</v>
      </c>
      <c r="B227" t="s">
        <v>558</v>
      </c>
      <c r="C227" t="s">
        <v>53</v>
      </c>
      <c r="D227" t="s">
        <v>156</v>
      </c>
      <c r="E227" t="s">
        <v>501</v>
      </c>
      <c r="F227" t="s">
        <v>49</v>
      </c>
      <c r="G227">
        <v>4</v>
      </c>
      <c r="H227">
        <v>3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0</v>
      </c>
      <c r="AQ227">
        <v>120</v>
      </c>
    </row>
    <row r="228" spans="1:44" x14ac:dyDescent="0.25">
      <c r="A228" t="s">
        <v>559</v>
      </c>
      <c r="B228" t="s">
        <v>560</v>
      </c>
      <c r="C228" t="s">
        <v>46</v>
      </c>
      <c r="D228" t="s">
        <v>156</v>
      </c>
      <c r="E228" t="s">
        <v>358</v>
      </c>
      <c r="F228" t="s">
        <v>57</v>
      </c>
      <c r="G228">
        <v>3</v>
      </c>
      <c r="H228">
        <v>1</v>
      </c>
      <c r="I228">
        <v>0.5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P228">
        <v>97</v>
      </c>
      <c r="AQ228">
        <v>121</v>
      </c>
      <c r="AR228">
        <v>39</v>
      </c>
    </row>
    <row r="229" spans="1:44" x14ac:dyDescent="0.25">
      <c r="A229" t="s">
        <v>561</v>
      </c>
      <c r="B229" t="s">
        <v>562</v>
      </c>
      <c r="C229" t="s">
        <v>53</v>
      </c>
      <c r="D229" t="s">
        <v>156</v>
      </c>
      <c r="E229" t="s">
        <v>358</v>
      </c>
      <c r="F229" t="s">
        <v>57</v>
      </c>
      <c r="G229">
        <v>3</v>
      </c>
      <c r="H229">
        <v>1</v>
      </c>
      <c r="AD229">
        <v>1</v>
      </c>
      <c r="AE229">
        <v>1</v>
      </c>
      <c r="AF229">
        <v>0</v>
      </c>
      <c r="AG229">
        <v>1</v>
      </c>
      <c r="AH229">
        <v>1</v>
      </c>
      <c r="AI229">
        <v>1</v>
      </c>
      <c r="AJ229">
        <v>0</v>
      </c>
      <c r="AK229">
        <v>1</v>
      </c>
      <c r="AL229">
        <v>1</v>
      </c>
      <c r="AM229">
        <v>0</v>
      </c>
      <c r="AO229">
        <v>42</v>
      </c>
      <c r="AQ229">
        <v>121</v>
      </c>
      <c r="AR229">
        <v>39</v>
      </c>
    </row>
    <row r="230" spans="1:44" x14ac:dyDescent="0.25">
      <c r="A230" t="s">
        <v>563</v>
      </c>
      <c r="B230" t="s">
        <v>564</v>
      </c>
      <c r="C230" t="s">
        <v>46</v>
      </c>
      <c r="D230" t="s">
        <v>156</v>
      </c>
      <c r="E230" t="s">
        <v>358</v>
      </c>
      <c r="F230" t="s">
        <v>57</v>
      </c>
      <c r="G230">
        <v>3</v>
      </c>
      <c r="H230">
        <v>4</v>
      </c>
      <c r="I230">
        <v>2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0</v>
      </c>
      <c r="AP230">
        <v>100</v>
      </c>
      <c r="AQ230">
        <v>122</v>
      </c>
      <c r="AR230">
        <v>40</v>
      </c>
    </row>
    <row r="231" spans="1:44" x14ac:dyDescent="0.25">
      <c r="A231" t="s">
        <v>565</v>
      </c>
      <c r="B231" t="s">
        <v>566</v>
      </c>
      <c r="C231" t="s">
        <v>53</v>
      </c>
      <c r="D231" t="s">
        <v>156</v>
      </c>
      <c r="E231" t="s">
        <v>358</v>
      </c>
      <c r="F231" t="s">
        <v>57</v>
      </c>
      <c r="G231">
        <v>3</v>
      </c>
      <c r="H231">
        <v>4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0</v>
      </c>
      <c r="AO231">
        <v>43</v>
      </c>
      <c r="AQ231">
        <v>122</v>
      </c>
      <c r="AR231">
        <v>40</v>
      </c>
    </row>
    <row r="232" spans="1:44" x14ac:dyDescent="0.25">
      <c r="A232" t="s">
        <v>567</v>
      </c>
      <c r="B232" t="s">
        <v>568</v>
      </c>
      <c r="C232" t="s">
        <v>46</v>
      </c>
      <c r="D232" t="s">
        <v>156</v>
      </c>
      <c r="E232" t="s">
        <v>358</v>
      </c>
      <c r="F232" t="s">
        <v>57</v>
      </c>
      <c r="G232">
        <v>3</v>
      </c>
      <c r="H232">
        <v>6</v>
      </c>
      <c r="I232">
        <v>3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0</v>
      </c>
      <c r="Y232">
        <v>1</v>
      </c>
      <c r="Z232">
        <v>1</v>
      </c>
      <c r="AA232">
        <v>1</v>
      </c>
      <c r="AB232">
        <v>0</v>
      </c>
      <c r="AP232">
        <v>102</v>
      </c>
      <c r="AQ232">
        <v>123</v>
      </c>
      <c r="AR232">
        <v>41</v>
      </c>
    </row>
    <row r="233" spans="1:44" x14ac:dyDescent="0.25">
      <c r="A233" t="s">
        <v>569</v>
      </c>
      <c r="B233" t="s">
        <v>570</v>
      </c>
      <c r="C233" t="s">
        <v>53</v>
      </c>
      <c r="D233" t="s">
        <v>156</v>
      </c>
      <c r="E233" t="s">
        <v>358</v>
      </c>
      <c r="F233" t="s">
        <v>57</v>
      </c>
      <c r="G233">
        <v>3</v>
      </c>
      <c r="H233">
        <v>6</v>
      </c>
      <c r="AD233">
        <v>0</v>
      </c>
      <c r="AE233">
        <v>1</v>
      </c>
      <c r="AF233">
        <v>1</v>
      </c>
      <c r="AG233">
        <v>1</v>
      </c>
      <c r="AH233">
        <v>1</v>
      </c>
      <c r="AI233">
        <v>0</v>
      </c>
      <c r="AJ233">
        <v>1</v>
      </c>
      <c r="AK233">
        <v>1</v>
      </c>
      <c r="AL233">
        <v>1</v>
      </c>
      <c r="AM233">
        <v>0</v>
      </c>
      <c r="AO233">
        <v>44</v>
      </c>
      <c r="AQ233">
        <v>123</v>
      </c>
      <c r="AR233">
        <v>41</v>
      </c>
    </row>
    <row r="234" spans="1:44" x14ac:dyDescent="0.25">
      <c r="A234" t="s">
        <v>571</v>
      </c>
      <c r="B234" t="s">
        <v>572</v>
      </c>
      <c r="C234" t="s">
        <v>53</v>
      </c>
      <c r="D234" t="s">
        <v>156</v>
      </c>
      <c r="E234" t="s">
        <v>358</v>
      </c>
      <c r="F234" t="s">
        <v>49</v>
      </c>
      <c r="G234">
        <v>3</v>
      </c>
      <c r="H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0</v>
      </c>
      <c r="AQ234">
        <v>124</v>
      </c>
    </row>
    <row r="235" spans="1:44" x14ac:dyDescent="0.25">
      <c r="A235" t="s">
        <v>573</v>
      </c>
      <c r="B235" t="s">
        <v>574</v>
      </c>
      <c r="C235" t="s">
        <v>46</v>
      </c>
      <c r="D235" t="s">
        <v>156</v>
      </c>
      <c r="E235" t="s">
        <v>358</v>
      </c>
      <c r="F235" t="s">
        <v>49</v>
      </c>
      <c r="G235">
        <v>3</v>
      </c>
      <c r="H235">
        <v>1</v>
      </c>
      <c r="I235">
        <v>0.5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0</v>
      </c>
      <c r="AQ235">
        <v>124</v>
      </c>
    </row>
    <row r="236" spans="1:44" x14ac:dyDescent="0.25">
      <c r="A236" t="s">
        <v>575</v>
      </c>
      <c r="B236" t="s">
        <v>576</v>
      </c>
      <c r="C236" t="s">
        <v>46</v>
      </c>
      <c r="D236" t="s">
        <v>156</v>
      </c>
      <c r="E236" t="s">
        <v>358</v>
      </c>
      <c r="F236" t="s">
        <v>49</v>
      </c>
      <c r="G236">
        <v>3</v>
      </c>
      <c r="H236">
        <v>2</v>
      </c>
      <c r="I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0</v>
      </c>
      <c r="AQ236">
        <v>125</v>
      </c>
    </row>
    <row r="237" spans="1:44" x14ac:dyDescent="0.25">
      <c r="A237" t="s">
        <v>577</v>
      </c>
      <c r="B237" t="s">
        <v>578</v>
      </c>
      <c r="C237" t="s">
        <v>53</v>
      </c>
      <c r="D237" t="s">
        <v>156</v>
      </c>
      <c r="E237" t="s">
        <v>358</v>
      </c>
      <c r="F237" t="s">
        <v>49</v>
      </c>
      <c r="G237">
        <v>3</v>
      </c>
      <c r="H237">
        <v>2</v>
      </c>
      <c r="AD237">
        <v>0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0</v>
      </c>
      <c r="AQ237">
        <v>125</v>
      </c>
    </row>
    <row r="238" spans="1:44" x14ac:dyDescent="0.25">
      <c r="A238" t="s">
        <v>579</v>
      </c>
      <c r="B238" t="s">
        <v>580</v>
      </c>
      <c r="C238" t="s">
        <v>46</v>
      </c>
      <c r="D238" t="s">
        <v>156</v>
      </c>
      <c r="E238" t="s">
        <v>358</v>
      </c>
      <c r="F238" t="s">
        <v>49</v>
      </c>
      <c r="G238">
        <v>3</v>
      </c>
      <c r="H238">
        <v>3</v>
      </c>
      <c r="I238">
        <v>1.5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Q238">
        <v>126</v>
      </c>
    </row>
    <row r="239" spans="1:44" x14ac:dyDescent="0.25">
      <c r="A239" t="s">
        <v>581</v>
      </c>
      <c r="B239" t="s">
        <v>582</v>
      </c>
      <c r="C239" t="s">
        <v>53</v>
      </c>
      <c r="D239" t="s">
        <v>156</v>
      </c>
      <c r="E239" t="s">
        <v>358</v>
      </c>
      <c r="F239" t="s">
        <v>49</v>
      </c>
      <c r="G239">
        <v>3</v>
      </c>
      <c r="H239">
        <v>3</v>
      </c>
      <c r="AD239">
        <v>0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0</v>
      </c>
      <c r="AQ239">
        <v>126</v>
      </c>
    </row>
    <row r="240" spans="1:44" x14ac:dyDescent="0.25">
      <c r="A240" t="s">
        <v>583</v>
      </c>
      <c r="B240" t="s">
        <v>584</v>
      </c>
      <c r="C240" t="s">
        <v>46</v>
      </c>
      <c r="D240" t="s">
        <v>47</v>
      </c>
      <c r="E240" t="s">
        <v>486</v>
      </c>
      <c r="F240" t="s">
        <v>57</v>
      </c>
      <c r="G240">
        <v>5</v>
      </c>
      <c r="H240">
        <v>1</v>
      </c>
      <c r="I240">
        <v>0.5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Q240">
        <v>127</v>
      </c>
    </row>
    <row r="241" spans="1:44" x14ac:dyDescent="0.25">
      <c r="A241" t="s">
        <v>585</v>
      </c>
      <c r="B241" t="s">
        <v>586</v>
      </c>
      <c r="C241" t="s">
        <v>53</v>
      </c>
      <c r="D241" t="s">
        <v>47</v>
      </c>
      <c r="E241" t="s">
        <v>486</v>
      </c>
      <c r="F241" t="s">
        <v>57</v>
      </c>
      <c r="G241">
        <v>5</v>
      </c>
      <c r="H241">
        <v>1</v>
      </c>
      <c r="AD241">
        <v>0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0</v>
      </c>
      <c r="AQ241">
        <v>127</v>
      </c>
    </row>
    <row r="242" spans="1:44" x14ac:dyDescent="0.25">
      <c r="A242" t="s">
        <v>587</v>
      </c>
      <c r="B242" t="s">
        <v>588</v>
      </c>
      <c r="C242" t="s">
        <v>46</v>
      </c>
      <c r="D242" t="s">
        <v>47</v>
      </c>
      <c r="E242" t="s">
        <v>486</v>
      </c>
      <c r="F242" t="s">
        <v>57</v>
      </c>
      <c r="G242">
        <v>5</v>
      </c>
      <c r="H242">
        <v>4</v>
      </c>
      <c r="I242">
        <v>2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0</v>
      </c>
      <c r="Y242">
        <v>1</v>
      </c>
      <c r="Z242">
        <v>1</v>
      </c>
      <c r="AA242">
        <v>1</v>
      </c>
      <c r="AB242">
        <v>0</v>
      </c>
      <c r="AQ242">
        <v>128</v>
      </c>
    </row>
    <row r="243" spans="1:44" x14ac:dyDescent="0.25">
      <c r="A243" t="s">
        <v>589</v>
      </c>
      <c r="B243" t="s">
        <v>590</v>
      </c>
      <c r="C243" t="s">
        <v>53</v>
      </c>
      <c r="D243" t="s">
        <v>47</v>
      </c>
      <c r="E243" t="s">
        <v>486</v>
      </c>
      <c r="F243" t="s">
        <v>57</v>
      </c>
      <c r="G243">
        <v>5</v>
      </c>
      <c r="H243">
        <v>4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0</v>
      </c>
      <c r="AJ243">
        <v>1</v>
      </c>
      <c r="AK243">
        <v>1</v>
      </c>
      <c r="AL243">
        <v>1</v>
      </c>
      <c r="AM243">
        <v>0</v>
      </c>
      <c r="AQ243">
        <v>128</v>
      </c>
    </row>
    <row r="244" spans="1:44" x14ac:dyDescent="0.25">
      <c r="A244" t="s">
        <v>591</v>
      </c>
      <c r="B244" t="s">
        <v>592</v>
      </c>
      <c r="C244" t="s">
        <v>53</v>
      </c>
      <c r="D244" t="s">
        <v>47</v>
      </c>
      <c r="E244" t="s">
        <v>486</v>
      </c>
      <c r="F244" t="s">
        <v>57</v>
      </c>
      <c r="G244">
        <v>5</v>
      </c>
      <c r="H244">
        <v>7</v>
      </c>
      <c r="AD244">
        <v>0</v>
      </c>
      <c r="AE244">
        <v>1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1</v>
      </c>
      <c r="AL244">
        <v>1</v>
      </c>
      <c r="AM244">
        <v>0</v>
      </c>
      <c r="AQ244">
        <v>129</v>
      </c>
    </row>
    <row r="245" spans="1:44" x14ac:dyDescent="0.25">
      <c r="A245" t="s">
        <v>593</v>
      </c>
      <c r="B245" t="s">
        <v>594</v>
      </c>
      <c r="C245" t="s">
        <v>46</v>
      </c>
      <c r="D245" t="s">
        <v>47</v>
      </c>
      <c r="E245" t="s">
        <v>486</v>
      </c>
      <c r="F245" t="s">
        <v>57</v>
      </c>
      <c r="G245">
        <v>5</v>
      </c>
      <c r="H245">
        <v>7</v>
      </c>
      <c r="I245">
        <v>3.5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0</v>
      </c>
      <c r="Y245">
        <v>1</v>
      </c>
      <c r="Z245">
        <v>1</v>
      </c>
      <c r="AA245">
        <v>1</v>
      </c>
      <c r="AB245">
        <v>0</v>
      </c>
      <c r="AQ245">
        <v>129</v>
      </c>
    </row>
    <row r="246" spans="1:44" x14ac:dyDescent="0.25">
      <c r="A246" t="s">
        <v>595</v>
      </c>
      <c r="B246" t="s">
        <v>596</v>
      </c>
      <c r="C246" t="s">
        <v>46</v>
      </c>
      <c r="D246" t="s">
        <v>47</v>
      </c>
      <c r="E246" t="s">
        <v>486</v>
      </c>
      <c r="F246" t="s">
        <v>49</v>
      </c>
      <c r="G246">
        <v>5</v>
      </c>
      <c r="H246">
        <v>1</v>
      </c>
      <c r="I246">
        <v>0.5</v>
      </c>
      <c r="S246">
        <v>1</v>
      </c>
      <c r="T246">
        <v>1</v>
      </c>
      <c r="U246">
        <v>1</v>
      </c>
      <c r="V246">
        <v>0</v>
      </c>
      <c r="W246">
        <v>1</v>
      </c>
      <c r="X246">
        <v>0</v>
      </c>
      <c r="Y246">
        <v>1</v>
      </c>
      <c r="Z246">
        <v>1</v>
      </c>
      <c r="AA246">
        <v>1</v>
      </c>
      <c r="AB246">
        <v>0</v>
      </c>
      <c r="AQ246">
        <v>130</v>
      </c>
    </row>
    <row r="247" spans="1:44" x14ac:dyDescent="0.25">
      <c r="A247" t="s">
        <v>597</v>
      </c>
      <c r="B247" t="s">
        <v>598</v>
      </c>
      <c r="C247" t="s">
        <v>53</v>
      </c>
      <c r="D247" t="s">
        <v>47</v>
      </c>
      <c r="E247" t="s">
        <v>486</v>
      </c>
      <c r="F247" t="s">
        <v>49</v>
      </c>
      <c r="G247">
        <v>5</v>
      </c>
      <c r="H247">
        <v>1</v>
      </c>
      <c r="AD247">
        <v>1</v>
      </c>
      <c r="AE247">
        <v>1</v>
      </c>
      <c r="AF247">
        <v>1</v>
      </c>
      <c r="AG247">
        <v>0</v>
      </c>
      <c r="AH247">
        <v>1</v>
      </c>
      <c r="AI247">
        <v>0</v>
      </c>
      <c r="AJ247">
        <v>1</v>
      </c>
      <c r="AK247">
        <v>1</v>
      </c>
      <c r="AL247">
        <v>1</v>
      </c>
      <c r="AM247">
        <v>0</v>
      </c>
      <c r="AQ247">
        <v>130</v>
      </c>
    </row>
    <row r="248" spans="1:44" x14ac:dyDescent="0.25">
      <c r="A248" t="s">
        <v>599</v>
      </c>
      <c r="B248" t="s">
        <v>600</v>
      </c>
      <c r="C248" t="s">
        <v>53</v>
      </c>
      <c r="D248" t="s">
        <v>284</v>
      </c>
      <c r="E248" t="s">
        <v>486</v>
      </c>
      <c r="F248" t="s">
        <v>57</v>
      </c>
      <c r="G248">
        <v>6</v>
      </c>
      <c r="H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0</v>
      </c>
      <c r="AQ248">
        <v>131</v>
      </c>
    </row>
    <row r="249" spans="1:44" x14ac:dyDescent="0.25">
      <c r="A249" t="s">
        <v>601</v>
      </c>
      <c r="B249" t="s">
        <v>602</v>
      </c>
      <c r="C249" t="s">
        <v>46</v>
      </c>
      <c r="D249" t="s">
        <v>284</v>
      </c>
      <c r="E249" t="s">
        <v>486</v>
      </c>
      <c r="F249" t="s">
        <v>57</v>
      </c>
      <c r="G249">
        <v>6</v>
      </c>
      <c r="H249">
        <v>1</v>
      </c>
      <c r="I249">
        <v>0.5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0</v>
      </c>
      <c r="Y249">
        <v>1</v>
      </c>
      <c r="Z249">
        <v>1</v>
      </c>
      <c r="AA249">
        <v>1</v>
      </c>
      <c r="AB249">
        <v>0</v>
      </c>
      <c r="AQ249">
        <v>131</v>
      </c>
    </row>
    <row r="250" spans="1:44" x14ac:dyDescent="0.25">
      <c r="A250" t="s">
        <v>603</v>
      </c>
      <c r="B250" t="s">
        <v>604</v>
      </c>
      <c r="C250" t="s">
        <v>53</v>
      </c>
      <c r="D250" t="s">
        <v>284</v>
      </c>
      <c r="E250" t="s">
        <v>486</v>
      </c>
      <c r="F250" t="s">
        <v>57</v>
      </c>
      <c r="G250">
        <v>6</v>
      </c>
      <c r="H250">
        <v>4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0</v>
      </c>
      <c r="AJ250">
        <v>1</v>
      </c>
      <c r="AK250">
        <v>1</v>
      </c>
      <c r="AL250">
        <v>1</v>
      </c>
      <c r="AM250">
        <v>0</v>
      </c>
      <c r="AQ250">
        <v>132</v>
      </c>
    </row>
    <row r="251" spans="1:44" x14ac:dyDescent="0.25">
      <c r="A251" t="s">
        <v>605</v>
      </c>
      <c r="B251" t="s">
        <v>606</v>
      </c>
      <c r="C251" t="s">
        <v>46</v>
      </c>
      <c r="D251" t="s">
        <v>284</v>
      </c>
      <c r="E251" t="s">
        <v>486</v>
      </c>
      <c r="F251" t="s">
        <v>57</v>
      </c>
      <c r="G251">
        <v>6</v>
      </c>
      <c r="H251">
        <v>4</v>
      </c>
      <c r="I251">
        <v>2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0</v>
      </c>
      <c r="Y251">
        <v>1</v>
      </c>
      <c r="Z251">
        <v>1</v>
      </c>
      <c r="AA251">
        <v>1</v>
      </c>
      <c r="AB251">
        <v>0</v>
      </c>
      <c r="AQ251">
        <v>132</v>
      </c>
    </row>
    <row r="252" spans="1:44" x14ac:dyDescent="0.25">
      <c r="A252" t="s">
        <v>607</v>
      </c>
      <c r="B252" t="s">
        <v>608</v>
      </c>
      <c r="C252" t="s">
        <v>53</v>
      </c>
      <c r="D252" t="s">
        <v>284</v>
      </c>
      <c r="E252" t="s">
        <v>486</v>
      </c>
      <c r="F252" t="s">
        <v>57</v>
      </c>
      <c r="G252">
        <v>6</v>
      </c>
      <c r="H252">
        <v>7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0</v>
      </c>
      <c r="AQ252">
        <v>133</v>
      </c>
    </row>
    <row r="253" spans="1:44" x14ac:dyDescent="0.25">
      <c r="A253" t="s">
        <v>609</v>
      </c>
      <c r="B253" t="s">
        <v>610</v>
      </c>
      <c r="C253" t="s">
        <v>46</v>
      </c>
      <c r="D253" t="s">
        <v>284</v>
      </c>
      <c r="E253" t="s">
        <v>486</v>
      </c>
      <c r="F253" t="s">
        <v>57</v>
      </c>
      <c r="G253">
        <v>6</v>
      </c>
      <c r="H253">
        <v>7</v>
      </c>
      <c r="I253">
        <v>3.5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0</v>
      </c>
      <c r="AQ253">
        <v>133</v>
      </c>
    </row>
    <row r="254" spans="1:44" x14ac:dyDescent="0.25">
      <c r="A254" t="s">
        <v>611</v>
      </c>
      <c r="B254" t="s">
        <v>612</v>
      </c>
      <c r="C254" t="s">
        <v>53</v>
      </c>
      <c r="D254" t="s">
        <v>156</v>
      </c>
      <c r="E254" t="s">
        <v>613</v>
      </c>
      <c r="F254" t="s">
        <v>57</v>
      </c>
      <c r="G254">
        <v>2</v>
      </c>
      <c r="H254">
        <v>1</v>
      </c>
      <c r="AD254">
        <v>0</v>
      </c>
      <c r="AE254">
        <v>1</v>
      </c>
      <c r="AF254">
        <v>0</v>
      </c>
      <c r="AG254">
        <v>0</v>
      </c>
      <c r="AH254">
        <v>1</v>
      </c>
      <c r="AI254">
        <v>0</v>
      </c>
      <c r="AJ254">
        <v>1</v>
      </c>
      <c r="AK254">
        <v>1</v>
      </c>
      <c r="AL254">
        <v>1</v>
      </c>
      <c r="AM254">
        <v>1</v>
      </c>
      <c r="AN254" t="s">
        <v>614</v>
      </c>
      <c r="AO254">
        <v>45</v>
      </c>
      <c r="AQ254">
        <v>134</v>
      </c>
      <c r="AR254">
        <v>1</v>
      </c>
    </row>
    <row r="255" spans="1:44" x14ac:dyDescent="0.25">
      <c r="A255" t="s">
        <v>615</v>
      </c>
      <c r="B255" t="s">
        <v>616</v>
      </c>
      <c r="C255" t="s">
        <v>46</v>
      </c>
      <c r="D255" t="s">
        <v>156</v>
      </c>
      <c r="E255" t="s">
        <v>613</v>
      </c>
      <c r="F255" t="s">
        <v>57</v>
      </c>
      <c r="G255">
        <v>2</v>
      </c>
      <c r="H255">
        <v>1</v>
      </c>
      <c r="I255">
        <v>0.5</v>
      </c>
      <c r="S255">
        <v>1</v>
      </c>
      <c r="T255">
        <v>1</v>
      </c>
      <c r="U255">
        <v>0</v>
      </c>
      <c r="V255">
        <v>0</v>
      </c>
      <c r="W255">
        <v>1</v>
      </c>
      <c r="X255">
        <v>0</v>
      </c>
      <c r="Y255">
        <v>1</v>
      </c>
      <c r="Z255">
        <v>1</v>
      </c>
      <c r="AA255">
        <v>1</v>
      </c>
      <c r="AB255">
        <v>1</v>
      </c>
      <c r="AC255" t="s">
        <v>617</v>
      </c>
      <c r="AP255">
        <v>1</v>
      </c>
      <c r="AQ255">
        <v>134</v>
      </c>
      <c r="AR255">
        <v>1</v>
      </c>
    </row>
    <row r="256" spans="1:44" x14ac:dyDescent="0.25">
      <c r="A256" t="s">
        <v>618</v>
      </c>
      <c r="B256" t="s">
        <v>619</v>
      </c>
      <c r="C256" t="s">
        <v>46</v>
      </c>
      <c r="D256" t="s">
        <v>156</v>
      </c>
      <c r="E256" t="s">
        <v>613</v>
      </c>
      <c r="F256" t="s">
        <v>57</v>
      </c>
      <c r="G256">
        <v>2</v>
      </c>
      <c r="H256">
        <v>4</v>
      </c>
      <c r="I256">
        <v>2</v>
      </c>
      <c r="S256">
        <v>1</v>
      </c>
      <c r="T256">
        <v>1</v>
      </c>
      <c r="U256">
        <v>0</v>
      </c>
      <c r="V256">
        <v>1</v>
      </c>
      <c r="W256">
        <v>1</v>
      </c>
      <c r="X256">
        <v>0</v>
      </c>
      <c r="Y256">
        <v>1</v>
      </c>
      <c r="Z256">
        <v>1</v>
      </c>
      <c r="AA256">
        <v>1</v>
      </c>
      <c r="AB256">
        <v>0</v>
      </c>
      <c r="AP256">
        <v>4</v>
      </c>
      <c r="AQ256">
        <v>135</v>
      </c>
      <c r="AR256">
        <v>2</v>
      </c>
    </row>
    <row r="257" spans="1:44" x14ac:dyDescent="0.25">
      <c r="A257" t="s">
        <v>620</v>
      </c>
      <c r="B257" t="s">
        <v>621</v>
      </c>
      <c r="C257" t="s">
        <v>53</v>
      </c>
      <c r="D257" t="s">
        <v>156</v>
      </c>
      <c r="E257" t="s">
        <v>613</v>
      </c>
      <c r="F257" t="s">
        <v>57</v>
      </c>
      <c r="G257">
        <v>2</v>
      </c>
      <c r="H257">
        <v>4</v>
      </c>
      <c r="AD257">
        <v>1</v>
      </c>
      <c r="AE257">
        <v>1</v>
      </c>
      <c r="AF257">
        <v>0</v>
      </c>
      <c r="AG257">
        <v>0</v>
      </c>
      <c r="AH257">
        <v>1</v>
      </c>
      <c r="AI257">
        <v>0</v>
      </c>
      <c r="AJ257">
        <v>1</v>
      </c>
      <c r="AK257">
        <v>1</v>
      </c>
      <c r="AL257">
        <v>1</v>
      </c>
      <c r="AM257">
        <v>0</v>
      </c>
      <c r="AO257">
        <v>46</v>
      </c>
      <c r="AQ257">
        <v>135</v>
      </c>
      <c r="AR257">
        <v>2</v>
      </c>
    </row>
    <row r="258" spans="1:44" x14ac:dyDescent="0.25">
      <c r="A258" t="s">
        <v>622</v>
      </c>
      <c r="B258" t="s">
        <v>623</v>
      </c>
      <c r="C258" t="s">
        <v>53</v>
      </c>
      <c r="D258" t="s">
        <v>156</v>
      </c>
      <c r="E258" t="s">
        <v>613</v>
      </c>
      <c r="F258" t="s">
        <v>57</v>
      </c>
      <c r="G258">
        <v>2</v>
      </c>
      <c r="H258">
        <v>7</v>
      </c>
      <c r="AD258">
        <v>0</v>
      </c>
      <c r="AE258">
        <v>1</v>
      </c>
      <c r="AF258">
        <v>0</v>
      </c>
      <c r="AG258">
        <v>0</v>
      </c>
      <c r="AH258">
        <v>1</v>
      </c>
      <c r="AI258">
        <v>1</v>
      </c>
      <c r="AJ258">
        <v>1</v>
      </c>
      <c r="AK258">
        <v>1</v>
      </c>
      <c r="AL258">
        <v>0</v>
      </c>
      <c r="AM258">
        <v>0</v>
      </c>
      <c r="AO258">
        <v>47</v>
      </c>
      <c r="AQ258">
        <v>136</v>
      </c>
      <c r="AR258">
        <v>3</v>
      </c>
    </row>
    <row r="259" spans="1:44" x14ac:dyDescent="0.25">
      <c r="A259" t="s">
        <v>624</v>
      </c>
      <c r="B259" t="s">
        <v>625</v>
      </c>
      <c r="C259" t="s">
        <v>46</v>
      </c>
      <c r="D259" t="s">
        <v>156</v>
      </c>
      <c r="E259" t="s">
        <v>613</v>
      </c>
      <c r="F259" t="s">
        <v>57</v>
      </c>
      <c r="G259">
        <v>2</v>
      </c>
      <c r="H259">
        <v>7</v>
      </c>
      <c r="I259">
        <v>3.5</v>
      </c>
      <c r="S259">
        <v>1</v>
      </c>
      <c r="T259">
        <v>1</v>
      </c>
      <c r="U259">
        <v>0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0</v>
      </c>
      <c r="AB259">
        <v>0</v>
      </c>
      <c r="AP259">
        <v>7</v>
      </c>
      <c r="AQ259">
        <v>136</v>
      </c>
      <c r="AR259">
        <v>3</v>
      </c>
    </row>
    <row r="260" spans="1:44" x14ac:dyDescent="0.25">
      <c r="A260" t="s">
        <v>626</v>
      </c>
      <c r="B260" t="s">
        <v>627</v>
      </c>
      <c r="C260" t="s">
        <v>53</v>
      </c>
      <c r="D260" t="s">
        <v>156</v>
      </c>
      <c r="E260" t="s">
        <v>613</v>
      </c>
      <c r="F260" t="s">
        <v>57</v>
      </c>
      <c r="G260">
        <v>2</v>
      </c>
      <c r="H260">
        <v>11</v>
      </c>
      <c r="AD260">
        <v>0</v>
      </c>
      <c r="AE260">
        <v>1</v>
      </c>
      <c r="AF260">
        <v>0</v>
      </c>
      <c r="AG260">
        <v>0</v>
      </c>
      <c r="AH260">
        <v>1</v>
      </c>
      <c r="AI260">
        <v>0</v>
      </c>
      <c r="AJ260">
        <v>1</v>
      </c>
      <c r="AK260">
        <v>1</v>
      </c>
      <c r="AL260">
        <v>1</v>
      </c>
      <c r="AM260">
        <v>0</v>
      </c>
      <c r="AO260">
        <v>48</v>
      </c>
      <c r="AQ260">
        <v>137</v>
      </c>
      <c r="AR260">
        <v>4</v>
      </c>
    </row>
    <row r="261" spans="1:44" x14ac:dyDescent="0.25">
      <c r="A261" t="s">
        <v>628</v>
      </c>
      <c r="B261" t="s">
        <v>629</v>
      </c>
      <c r="C261" t="s">
        <v>46</v>
      </c>
      <c r="D261" t="s">
        <v>156</v>
      </c>
      <c r="E261" t="s">
        <v>613</v>
      </c>
      <c r="F261" t="s">
        <v>57</v>
      </c>
      <c r="G261">
        <v>2</v>
      </c>
      <c r="H261">
        <v>11</v>
      </c>
      <c r="I261">
        <v>5.5</v>
      </c>
      <c r="S261">
        <v>1</v>
      </c>
      <c r="T261">
        <v>1</v>
      </c>
      <c r="U261">
        <v>0</v>
      </c>
      <c r="V261">
        <v>0</v>
      </c>
      <c r="W261">
        <v>1</v>
      </c>
      <c r="X261">
        <v>0</v>
      </c>
      <c r="Y261">
        <v>1</v>
      </c>
      <c r="Z261">
        <v>1</v>
      </c>
      <c r="AA261">
        <v>1</v>
      </c>
      <c r="AB261">
        <v>0</v>
      </c>
      <c r="AP261">
        <v>11</v>
      </c>
      <c r="AQ261">
        <v>137</v>
      </c>
      <c r="AR261">
        <v>4</v>
      </c>
    </row>
    <row r="262" spans="1:44" x14ac:dyDescent="0.25">
      <c r="A262" t="s">
        <v>630</v>
      </c>
      <c r="B262" t="s">
        <v>631</v>
      </c>
      <c r="C262" t="s">
        <v>46</v>
      </c>
      <c r="D262" t="s">
        <v>156</v>
      </c>
      <c r="E262" t="s">
        <v>613</v>
      </c>
      <c r="F262" t="s">
        <v>57</v>
      </c>
      <c r="G262">
        <v>2</v>
      </c>
      <c r="H262">
        <v>14</v>
      </c>
      <c r="I262">
        <v>7</v>
      </c>
      <c r="S262">
        <v>1</v>
      </c>
      <c r="T262">
        <v>1</v>
      </c>
      <c r="U262">
        <v>0</v>
      </c>
      <c r="V262">
        <v>1</v>
      </c>
      <c r="W262">
        <v>1</v>
      </c>
      <c r="X262">
        <v>0</v>
      </c>
      <c r="Y262">
        <v>1</v>
      </c>
      <c r="Z262">
        <v>1</v>
      </c>
      <c r="AA262">
        <v>1</v>
      </c>
      <c r="AB262">
        <v>0</v>
      </c>
      <c r="AP262">
        <v>14</v>
      </c>
      <c r="AQ262">
        <v>138</v>
      </c>
      <c r="AR262">
        <v>5</v>
      </c>
    </row>
    <row r="263" spans="1:44" x14ac:dyDescent="0.25">
      <c r="A263" t="s">
        <v>632</v>
      </c>
      <c r="B263" t="s">
        <v>633</v>
      </c>
      <c r="C263" t="s">
        <v>53</v>
      </c>
      <c r="D263" t="s">
        <v>156</v>
      </c>
      <c r="E263" t="s">
        <v>613</v>
      </c>
      <c r="F263" t="s">
        <v>57</v>
      </c>
      <c r="G263">
        <v>2</v>
      </c>
      <c r="H263">
        <v>14</v>
      </c>
      <c r="AD263">
        <v>1</v>
      </c>
      <c r="AE263">
        <v>1</v>
      </c>
      <c r="AF263">
        <v>0</v>
      </c>
      <c r="AG263">
        <v>0</v>
      </c>
      <c r="AH263">
        <v>1</v>
      </c>
      <c r="AI263">
        <v>0</v>
      </c>
      <c r="AJ263">
        <v>1</v>
      </c>
      <c r="AK263">
        <v>1</v>
      </c>
      <c r="AL263">
        <v>1</v>
      </c>
      <c r="AM263">
        <v>0</v>
      </c>
      <c r="AO263">
        <v>49</v>
      </c>
      <c r="AQ263">
        <v>138</v>
      </c>
      <c r="AR263">
        <v>5</v>
      </c>
    </row>
    <row r="264" spans="1:44" x14ac:dyDescent="0.25">
      <c r="A264" t="s">
        <v>634</v>
      </c>
      <c r="B264" t="s">
        <v>635</v>
      </c>
      <c r="C264" t="s">
        <v>53</v>
      </c>
      <c r="D264" t="s">
        <v>156</v>
      </c>
      <c r="E264" t="s">
        <v>613</v>
      </c>
      <c r="F264" t="s">
        <v>57</v>
      </c>
      <c r="G264">
        <v>2</v>
      </c>
      <c r="H264">
        <v>17</v>
      </c>
      <c r="AD264">
        <v>0</v>
      </c>
      <c r="AE264">
        <v>1</v>
      </c>
      <c r="AF264">
        <v>0</v>
      </c>
      <c r="AG264">
        <v>0</v>
      </c>
      <c r="AH264">
        <v>1</v>
      </c>
      <c r="AI264">
        <v>1</v>
      </c>
      <c r="AJ264">
        <v>0</v>
      </c>
      <c r="AK264">
        <v>1</v>
      </c>
      <c r="AL264">
        <v>1</v>
      </c>
      <c r="AM264">
        <v>0</v>
      </c>
      <c r="AO264">
        <v>50</v>
      </c>
      <c r="AQ264">
        <v>139</v>
      </c>
      <c r="AR264">
        <v>6</v>
      </c>
    </row>
    <row r="265" spans="1:44" x14ac:dyDescent="0.25">
      <c r="A265" t="s">
        <v>636</v>
      </c>
      <c r="B265" t="s">
        <v>637</v>
      </c>
      <c r="C265" t="s">
        <v>46</v>
      </c>
      <c r="D265" t="s">
        <v>156</v>
      </c>
      <c r="E265" t="s">
        <v>613</v>
      </c>
      <c r="F265" t="s">
        <v>57</v>
      </c>
      <c r="G265">
        <v>2</v>
      </c>
      <c r="H265">
        <v>17</v>
      </c>
      <c r="I265">
        <v>8.5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0</v>
      </c>
      <c r="Z265">
        <v>1</v>
      </c>
      <c r="AA265">
        <v>1</v>
      </c>
      <c r="AB265">
        <v>0</v>
      </c>
      <c r="AP265">
        <v>17</v>
      </c>
      <c r="AQ265">
        <v>139</v>
      </c>
      <c r="AR265">
        <v>6</v>
      </c>
    </row>
    <row r="266" spans="1:44" x14ac:dyDescent="0.25">
      <c r="A266" t="s">
        <v>638</v>
      </c>
      <c r="B266" t="s">
        <v>639</v>
      </c>
      <c r="C266" t="s">
        <v>46</v>
      </c>
      <c r="D266" t="s">
        <v>156</v>
      </c>
      <c r="E266" t="s">
        <v>613</v>
      </c>
      <c r="F266" t="s">
        <v>57</v>
      </c>
      <c r="G266">
        <v>2</v>
      </c>
      <c r="H266">
        <v>20</v>
      </c>
      <c r="I266">
        <v>10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 t="s">
        <v>467</v>
      </c>
      <c r="AP266">
        <v>20</v>
      </c>
      <c r="AQ266">
        <v>140</v>
      </c>
      <c r="AR266">
        <v>7</v>
      </c>
    </row>
    <row r="267" spans="1:44" x14ac:dyDescent="0.25">
      <c r="A267" t="s">
        <v>640</v>
      </c>
      <c r="B267" t="s">
        <v>641</v>
      </c>
      <c r="C267" t="s">
        <v>53</v>
      </c>
      <c r="D267" t="s">
        <v>156</v>
      </c>
      <c r="E267" t="s">
        <v>613</v>
      </c>
      <c r="F267" t="s">
        <v>57</v>
      </c>
      <c r="G267">
        <v>2</v>
      </c>
      <c r="H267">
        <v>20</v>
      </c>
      <c r="AD267">
        <v>0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0</v>
      </c>
      <c r="AK267">
        <v>1</v>
      </c>
      <c r="AL267">
        <v>1</v>
      </c>
      <c r="AM267">
        <v>0</v>
      </c>
      <c r="AO267">
        <v>51</v>
      </c>
      <c r="AQ267">
        <v>140</v>
      </c>
      <c r="AR267">
        <v>7</v>
      </c>
    </row>
    <row r="268" spans="1:44" x14ac:dyDescent="0.25">
      <c r="A268" t="s">
        <v>642</v>
      </c>
      <c r="B268" t="s">
        <v>643</v>
      </c>
      <c r="C268" t="s">
        <v>46</v>
      </c>
      <c r="D268" t="s">
        <v>156</v>
      </c>
      <c r="E268" t="s">
        <v>613</v>
      </c>
      <c r="F268" t="s">
        <v>57</v>
      </c>
      <c r="G268">
        <v>2</v>
      </c>
      <c r="H268">
        <v>23</v>
      </c>
      <c r="I268">
        <v>11.5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0</v>
      </c>
      <c r="AP268">
        <v>23</v>
      </c>
      <c r="AQ268">
        <v>141</v>
      </c>
      <c r="AR268">
        <v>8</v>
      </c>
    </row>
    <row r="269" spans="1:44" x14ac:dyDescent="0.25">
      <c r="A269" t="s">
        <v>644</v>
      </c>
      <c r="B269" t="s">
        <v>645</v>
      </c>
      <c r="C269" t="s">
        <v>53</v>
      </c>
      <c r="D269" t="s">
        <v>156</v>
      </c>
      <c r="E269" t="s">
        <v>613</v>
      </c>
      <c r="F269" t="s">
        <v>57</v>
      </c>
      <c r="G269">
        <v>2</v>
      </c>
      <c r="H269">
        <v>23</v>
      </c>
      <c r="AD269">
        <v>0</v>
      </c>
      <c r="AE269">
        <v>1</v>
      </c>
      <c r="AF269">
        <v>0</v>
      </c>
      <c r="AG269">
        <v>0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0</v>
      </c>
      <c r="AO269">
        <v>52</v>
      </c>
      <c r="AQ269">
        <v>141</v>
      </c>
      <c r="AR269">
        <v>8</v>
      </c>
    </row>
    <row r="270" spans="1:44" x14ac:dyDescent="0.25">
      <c r="A270" t="s">
        <v>646</v>
      </c>
      <c r="B270" t="s">
        <v>647</v>
      </c>
      <c r="C270" t="s">
        <v>53</v>
      </c>
      <c r="D270" t="s">
        <v>648</v>
      </c>
      <c r="E270" t="s">
        <v>486</v>
      </c>
      <c r="F270" t="s">
        <v>49</v>
      </c>
      <c r="G270">
        <v>2</v>
      </c>
      <c r="H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0</v>
      </c>
      <c r="AQ270">
        <v>142</v>
      </c>
    </row>
    <row r="271" spans="1:44" x14ac:dyDescent="0.25">
      <c r="A271" t="s">
        <v>649</v>
      </c>
      <c r="B271" t="s">
        <v>650</v>
      </c>
      <c r="C271" t="s">
        <v>46</v>
      </c>
      <c r="D271" t="s">
        <v>648</v>
      </c>
      <c r="E271" t="s">
        <v>486</v>
      </c>
      <c r="F271" t="s">
        <v>49</v>
      </c>
      <c r="G271">
        <v>2</v>
      </c>
      <c r="H271">
        <v>1</v>
      </c>
      <c r="I271">
        <v>0.5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Q271">
        <v>142</v>
      </c>
    </row>
    <row r="272" spans="1:44" x14ac:dyDescent="0.25">
      <c r="A272" t="s">
        <v>651</v>
      </c>
      <c r="B272" t="s">
        <v>652</v>
      </c>
      <c r="C272" t="s">
        <v>53</v>
      </c>
      <c r="D272" t="s">
        <v>648</v>
      </c>
      <c r="E272" t="s">
        <v>486</v>
      </c>
      <c r="F272" t="s">
        <v>49</v>
      </c>
      <c r="G272">
        <v>2</v>
      </c>
      <c r="H272">
        <v>2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0</v>
      </c>
      <c r="AQ272">
        <v>143</v>
      </c>
    </row>
    <row r="273" spans="1:44" x14ac:dyDescent="0.25">
      <c r="A273" t="s">
        <v>653</v>
      </c>
      <c r="B273" t="s">
        <v>654</v>
      </c>
      <c r="C273" t="s">
        <v>46</v>
      </c>
      <c r="D273" t="s">
        <v>648</v>
      </c>
      <c r="E273" t="s">
        <v>486</v>
      </c>
      <c r="F273" t="s">
        <v>49</v>
      </c>
      <c r="G273">
        <v>2</v>
      </c>
      <c r="H273">
        <v>2</v>
      </c>
      <c r="I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0</v>
      </c>
      <c r="AQ273">
        <v>143</v>
      </c>
    </row>
    <row r="274" spans="1:44" x14ac:dyDescent="0.25">
      <c r="A274" t="s">
        <v>655</v>
      </c>
      <c r="B274" t="s">
        <v>656</v>
      </c>
      <c r="C274" t="s">
        <v>53</v>
      </c>
      <c r="D274" t="s">
        <v>648</v>
      </c>
      <c r="E274" t="s">
        <v>486</v>
      </c>
      <c r="F274" t="s">
        <v>49</v>
      </c>
      <c r="G274">
        <v>2</v>
      </c>
      <c r="H274">
        <v>3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0</v>
      </c>
      <c r="AQ274">
        <v>144</v>
      </c>
    </row>
    <row r="275" spans="1:44" x14ac:dyDescent="0.25">
      <c r="A275" t="s">
        <v>657</v>
      </c>
      <c r="B275" t="s">
        <v>658</v>
      </c>
      <c r="C275" t="s">
        <v>46</v>
      </c>
      <c r="D275" t="s">
        <v>648</v>
      </c>
      <c r="E275" t="s">
        <v>486</v>
      </c>
      <c r="F275" t="s">
        <v>49</v>
      </c>
      <c r="G275">
        <v>2</v>
      </c>
      <c r="H275">
        <v>3</v>
      </c>
      <c r="I275">
        <v>1.5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0</v>
      </c>
      <c r="AQ275">
        <v>144</v>
      </c>
    </row>
    <row r="276" spans="1:44" x14ac:dyDescent="0.25">
      <c r="A276" t="s">
        <v>659</v>
      </c>
      <c r="B276" t="s">
        <v>660</v>
      </c>
      <c r="C276" t="s">
        <v>46</v>
      </c>
      <c r="D276" t="s">
        <v>47</v>
      </c>
      <c r="E276" t="s">
        <v>358</v>
      </c>
      <c r="F276" t="s">
        <v>57</v>
      </c>
      <c r="G276">
        <v>3</v>
      </c>
      <c r="H276">
        <v>11</v>
      </c>
      <c r="I276">
        <v>5.5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0</v>
      </c>
      <c r="Y276">
        <v>1</v>
      </c>
      <c r="Z276">
        <v>1</v>
      </c>
      <c r="AA276">
        <v>1</v>
      </c>
      <c r="AB276">
        <v>0</v>
      </c>
      <c r="AP276">
        <v>90</v>
      </c>
    </row>
    <row r="277" spans="1:44" x14ac:dyDescent="0.25">
      <c r="A277" t="s">
        <v>661</v>
      </c>
      <c r="B277" t="s">
        <v>662</v>
      </c>
      <c r="C277" t="s">
        <v>663</v>
      </c>
      <c r="D277" t="s">
        <v>284</v>
      </c>
      <c r="E277" t="s">
        <v>358</v>
      </c>
      <c r="F277" t="s">
        <v>57</v>
      </c>
      <c r="G277">
        <v>3</v>
      </c>
      <c r="H277">
        <v>4</v>
      </c>
      <c r="I277">
        <v>2</v>
      </c>
      <c r="L277">
        <v>1</v>
      </c>
      <c r="M277">
        <v>1</v>
      </c>
      <c r="N277">
        <v>1</v>
      </c>
      <c r="AO277">
        <v>4</v>
      </c>
      <c r="AP277">
        <v>53</v>
      </c>
      <c r="AR277">
        <v>12</v>
      </c>
    </row>
    <row r="278" spans="1:44" x14ac:dyDescent="0.25">
      <c r="A278" t="s">
        <v>664</v>
      </c>
      <c r="B278" t="s">
        <v>665</v>
      </c>
      <c r="C278" t="s">
        <v>663</v>
      </c>
      <c r="D278" t="s">
        <v>47</v>
      </c>
      <c r="E278" t="s">
        <v>358</v>
      </c>
      <c r="F278" t="s">
        <v>57</v>
      </c>
      <c r="G278">
        <v>3</v>
      </c>
      <c r="H278">
        <v>2</v>
      </c>
      <c r="I278">
        <v>1</v>
      </c>
      <c r="L278">
        <v>1</v>
      </c>
      <c r="M278">
        <v>1</v>
      </c>
      <c r="N278">
        <v>1</v>
      </c>
      <c r="AP278">
        <v>81</v>
      </c>
    </row>
    <row r="279" spans="1:44" x14ac:dyDescent="0.25">
      <c r="A279" t="s">
        <v>666</v>
      </c>
      <c r="B279" t="s">
        <v>667</v>
      </c>
      <c r="C279" t="s">
        <v>663</v>
      </c>
      <c r="D279" t="s">
        <v>156</v>
      </c>
      <c r="E279" t="s">
        <v>613</v>
      </c>
      <c r="F279" t="s">
        <v>57</v>
      </c>
      <c r="G279">
        <v>2</v>
      </c>
      <c r="H279">
        <v>25</v>
      </c>
      <c r="I279">
        <v>12.5</v>
      </c>
      <c r="J279">
        <v>1</v>
      </c>
      <c r="K279">
        <v>1</v>
      </c>
      <c r="O279">
        <v>0</v>
      </c>
      <c r="P279">
        <v>1</v>
      </c>
      <c r="Q279">
        <v>1</v>
      </c>
      <c r="R279">
        <v>1</v>
      </c>
      <c r="AP279">
        <v>25</v>
      </c>
    </row>
    <row r="280" spans="1:44" x14ac:dyDescent="0.25">
      <c r="A280" t="s">
        <v>668</v>
      </c>
      <c r="B280" t="s">
        <v>669</v>
      </c>
      <c r="C280" t="s">
        <v>46</v>
      </c>
      <c r="D280" t="s">
        <v>284</v>
      </c>
      <c r="E280" t="s">
        <v>613</v>
      </c>
      <c r="F280" t="s">
        <v>57</v>
      </c>
      <c r="G280">
        <v>2</v>
      </c>
      <c r="H280">
        <v>7</v>
      </c>
      <c r="I280">
        <v>3.5</v>
      </c>
      <c r="S280">
        <v>1</v>
      </c>
      <c r="T280">
        <v>1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0</v>
      </c>
      <c r="AB280">
        <v>0</v>
      </c>
      <c r="AP280">
        <v>38</v>
      </c>
    </row>
    <row r="281" spans="1:44" x14ac:dyDescent="0.25">
      <c r="A281" t="s">
        <v>670</v>
      </c>
      <c r="B281" t="s">
        <v>671</v>
      </c>
      <c r="C281" t="s">
        <v>663</v>
      </c>
      <c r="D281" t="s">
        <v>47</v>
      </c>
      <c r="E281" t="s">
        <v>501</v>
      </c>
      <c r="F281" t="s">
        <v>57</v>
      </c>
      <c r="G281">
        <v>4</v>
      </c>
      <c r="H281">
        <v>7</v>
      </c>
      <c r="I281">
        <v>3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AP281">
        <v>109</v>
      </c>
    </row>
    <row r="282" spans="1:44" x14ac:dyDescent="0.25">
      <c r="A282" t="s">
        <v>672</v>
      </c>
      <c r="B282" t="s">
        <v>673</v>
      </c>
      <c r="C282" t="s">
        <v>663</v>
      </c>
      <c r="D282" t="s">
        <v>284</v>
      </c>
      <c r="E282" t="s">
        <v>358</v>
      </c>
      <c r="F282" t="s">
        <v>57</v>
      </c>
      <c r="G282">
        <v>3</v>
      </c>
      <c r="H282">
        <v>25</v>
      </c>
      <c r="I282">
        <v>12.5</v>
      </c>
      <c r="L282">
        <v>1</v>
      </c>
      <c r="M282">
        <v>1</v>
      </c>
      <c r="N282">
        <v>1</v>
      </c>
      <c r="AO282">
        <v>25</v>
      </c>
      <c r="AP282">
        <v>74</v>
      </c>
      <c r="AR282">
        <v>33</v>
      </c>
    </row>
    <row r="283" spans="1:44" x14ac:dyDescent="0.25">
      <c r="A283" t="s">
        <v>674</v>
      </c>
      <c r="B283" t="s">
        <v>675</v>
      </c>
      <c r="C283" t="s">
        <v>663</v>
      </c>
      <c r="D283" t="s">
        <v>284</v>
      </c>
      <c r="E283" t="s">
        <v>501</v>
      </c>
      <c r="F283" t="s">
        <v>57</v>
      </c>
      <c r="G283">
        <v>5</v>
      </c>
      <c r="H283">
        <v>5</v>
      </c>
      <c r="I283">
        <v>2.5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AP283">
        <v>127</v>
      </c>
    </row>
    <row r="284" spans="1:44" x14ac:dyDescent="0.25">
      <c r="A284" t="s">
        <v>676</v>
      </c>
      <c r="B284" t="s">
        <v>677</v>
      </c>
      <c r="C284" t="s">
        <v>46</v>
      </c>
      <c r="D284" t="s">
        <v>47</v>
      </c>
      <c r="E284" t="s">
        <v>358</v>
      </c>
      <c r="F284" t="s">
        <v>57</v>
      </c>
      <c r="G284">
        <v>3</v>
      </c>
      <c r="H284">
        <v>1</v>
      </c>
      <c r="I284">
        <v>0.5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0</v>
      </c>
      <c r="Y284">
        <v>1</v>
      </c>
      <c r="Z284">
        <v>1</v>
      </c>
      <c r="AA284">
        <v>1</v>
      </c>
      <c r="AB284">
        <v>0</v>
      </c>
      <c r="AP284">
        <v>80</v>
      </c>
    </row>
    <row r="285" spans="1:44" x14ac:dyDescent="0.25">
      <c r="A285" t="s">
        <v>678</v>
      </c>
      <c r="B285" t="s">
        <v>679</v>
      </c>
      <c r="C285" t="s">
        <v>46</v>
      </c>
      <c r="D285" t="s">
        <v>156</v>
      </c>
      <c r="E285" t="s">
        <v>358</v>
      </c>
      <c r="F285" t="s">
        <v>57</v>
      </c>
      <c r="G285">
        <v>3</v>
      </c>
      <c r="H285">
        <v>5</v>
      </c>
      <c r="I285">
        <v>2.5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0</v>
      </c>
      <c r="AP285">
        <v>101</v>
      </c>
    </row>
    <row r="286" spans="1:44" x14ac:dyDescent="0.25">
      <c r="A286" t="s">
        <v>680</v>
      </c>
      <c r="B286" t="s">
        <v>681</v>
      </c>
      <c r="C286" t="s">
        <v>46</v>
      </c>
      <c r="D286" t="s">
        <v>156</v>
      </c>
      <c r="E286" t="s">
        <v>613</v>
      </c>
      <c r="F286" t="s">
        <v>57</v>
      </c>
      <c r="G286">
        <v>2</v>
      </c>
      <c r="H286">
        <v>12</v>
      </c>
      <c r="I286">
        <v>6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0</v>
      </c>
      <c r="AB286">
        <v>0</v>
      </c>
      <c r="AP286">
        <v>12</v>
      </c>
    </row>
    <row r="287" spans="1:44" x14ac:dyDescent="0.25">
      <c r="A287" t="s">
        <v>682</v>
      </c>
      <c r="B287" t="s">
        <v>683</v>
      </c>
      <c r="C287" t="s">
        <v>46</v>
      </c>
      <c r="D287" t="s">
        <v>284</v>
      </c>
      <c r="E287" t="s">
        <v>613</v>
      </c>
      <c r="F287" t="s">
        <v>57</v>
      </c>
      <c r="G287">
        <v>2</v>
      </c>
      <c r="H287">
        <v>2</v>
      </c>
      <c r="I287">
        <v>1</v>
      </c>
      <c r="S287">
        <v>1</v>
      </c>
      <c r="T287">
        <v>1</v>
      </c>
      <c r="U287">
        <v>0</v>
      </c>
      <c r="V287">
        <v>0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0</v>
      </c>
      <c r="AP287">
        <v>34</v>
      </c>
    </row>
    <row r="288" spans="1:44" x14ac:dyDescent="0.25">
      <c r="A288" t="s">
        <v>684</v>
      </c>
      <c r="B288" t="s">
        <v>685</v>
      </c>
      <c r="C288" t="s">
        <v>663</v>
      </c>
      <c r="D288" t="s">
        <v>156</v>
      </c>
      <c r="E288" t="s">
        <v>613</v>
      </c>
      <c r="F288" t="s">
        <v>57</v>
      </c>
      <c r="G288">
        <v>2</v>
      </c>
      <c r="H288">
        <v>8</v>
      </c>
      <c r="I288">
        <v>4</v>
      </c>
      <c r="J288">
        <v>1</v>
      </c>
      <c r="K288">
        <v>1</v>
      </c>
      <c r="O288">
        <v>0</v>
      </c>
      <c r="P288">
        <v>1</v>
      </c>
      <c r="Q288">
        <v>1</v>
      </c>
      <c r="R288">
        <v>1</v>
      </c>
      <c r="AP288">
        <v>8</v>
      </c>
    </row>
    <row r="289" spans="1:44" x14ac:dyDescent="0.25">
      <c r="A289" t="s">
        <v>686</v>
      </c>
      <c r="B289" t="s">
        <v>687</v>
      </c>
      <c r="C289" t="s">
        <v>46</v>
      </c>
      <c r="D289" t="s">
        <v>156</v>
      </c>
      <c r="E289" t="s">
        <v>613</v>
      </c>
      <c r="F289" t="s">
        <v>57</v>
      </c>
      <c r="G289">
        <v>2</v>
      </c>
      <c r="H289">
        <v>26</v>
      </c>
      <c r="I289">
        <v>13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0</v>
      </c>
      <c r="AP289">
        <v>26</v>
      </c>
    </row>
    <row r="290" spans="1:44" x14ac:dyDescent="0.25">
      <c r="A290" t="s">
        <v>688</v>
      </c>
      <c r="B290" t="s">
        <v>689</v>
      </c>
      <c r="C290" t="s">
        <v>663</v>
      </c>
      <c r="D290" t="s">
        <v>284</v>
      </c>
      <c r="E290" t="s">
        <v>358</v>
      </c>
      <c r="F290" t="s">
        <v>57</v>
      </c>
      <c r="G290">
        <v>3</v>
      </c>
      <c r="H290">
        <v>5</v>
      </c>
      <c r="I290">
        <v>2.5</v>
      </c>
      <c r="L290">
        <v>1</v>
      </c>
      <c r="M290">
        <v>1</v>
      </c>
      <c r="N290">
        <v>1</v>
      </c>
      <c r="AO290">
        <v>5</v>
      </c>
      <c r="AP290">
        <v>54</v>
      </c>
      <c r="AR290">
        <v>13</v>
      </c>
    </row>
    <row r="291" spans="1:44" x14ac:dyDescent="0.25">
      <c r="A291" t="s">
        <v>690</v>
      </c>
      <c r="B291" t="s">
        <v>691</v>
      </c>
      <c r="C291" t="s">
        <v>663</v>
      </c>
      <c r="D291" t="s">
        <v>284</v>
      </c>
      <c r="E291" t="s">
        <v>501</v>
      </c>
      <c r="F291" t="s">
        <v>57</v>
      </c>
      <c r="G291">
        <v>5</v>
      </c>
      <c r="H291">
        <v>6</v>
      </c>
      <c r="I291">
        <v>3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AP291">
        <v>128</v>
      </c>
    </row>
    <row r="292" spans="1:44" x14ac:dyDescent="0.25">
      <c r="A292" t="s">
        <v>692</v>
      </c>
      <c r="B292" t="s">
        <v>693</v>
      </c>
      <c r="C292" t="s">
        <v>46</v>
      </c>
      <c r="D292" t="s">
        <v>284</v>
      </c>
      <c r="E292" t="s">
        <v>613</v>
      </c>
      <c r="F292" t="s">
        <v>57</v>
      </c>
      <c r="G292">
        <v>2</v>
      </c>
      <c r="H292">
        <v>5</v>
      </c>
      <c r="I292">
        <v>2.5</v>
      </c>
      <c r="S292">
        <v>1</v>
      </c>
      <c r="T292">
        <v>1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1</v>
      </c>
      <c r="AB292">
        <v>1</v>
      </c>
      <c r="AC292" t="s">
        <v>694</v>
      </c>
      <c r="AP292">
        <v>36</v>
      </c>
    </row>
    <row r="293" spans="1:44" x14ac:dyDescent="0.25">
      <c r="A293" t="s">
        <v>695</v>
      </c>
      <c r="B293" t="s">
        <v>696</v>
      </c>
      <c r="C293" t="s">
        <v>663</v>
      </c>
      <c r="D293" t="s">
        <v>284</v>
      </c>
      <c r="E293" t="s">
        <v>358</v>
      </c>
      <c r="F293" t="s">
        <v>57</v>
      </c>
      <c r="G293">
        <v>3</v>
      </c>
      <c r="H293">
        <v>9</v>
      </c>
      <c r="I293">
        <v>4.5</v>
      </c>
      <c r="L293">
        <v>1</v>
      </c>
      <c r="M293">
        <v>1</v>
      </c>
      <c r="N293">
        <v>1</v>
      </c>
      <c r="AO293">
        <v>9</v>
      </c>
      <c r="AP293">
        <v>58</v>
      </c>
      <c r="AR293">
        <v>17</v>
      </c>
    </row>
    <row r="294" spans="1:44" x14ac:dyDescent="0.25">
      <c r="A294" t="s">
        <v>697</v>
      </c>
      <c r="B294" t="s">
        <v>698</v>
      </c>
      <c r="C294" t="s">
        <v>663</v>
      </c>
      <c r="D294" t="s">
        <v>284</v>
      </c>
      <c r="E294" t="s">
        <v>358</v>
      </c>
      <c r="F294" t="s">
        <v>57</v>
      </c>
      <c r="G294">
        <v>3</v>
      </c>
      <c r="H294">
        <v>7</v>
      </c>
      <c r="I294">
        <v>3.5</v>
      </c>
      <c r="L294">
        <v>1</v>
      </c>
      <c r="M294">
        <v>1</v>
      </c>
      <c r="N294">
        <v>1</v>
      </c>
      <c r="AO294">
        <v>7</v>
      </c>
      <c r="AP294">
        <v>56</v>
      </c>
      <c r="AR294">
        <v>15</v>
      </c>
    </row>
    <row r="295" spans="1:44" x14ac:dyDescent="0.25">
      <c r="A295" t="s">
        <v>699</v>
      </c>
      <c r="B295" t="s">
        <v>700</v>
      </c>
      <c r="C295" t="s">
        <v>46</v>
      </c>
      <c r="D295" t="s">
        <v>156</v>
      </c>
      <c r="E295" t="s">
        <v>358</v>
      </c>
      <c r="F295" t="s">
        <v>57</v>
      </c>
      <c r="G295">
        <v>3</v>
      </c>
      <c r="H295">
        <v>3</v>
      </c>
      <c r="I295">
        <v>1.5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0</v>
      </c>
      <c r="Y295">
        <v>1</v>
      </c>
      <c r="Z295">
        <v>1</v>
      </c>
      <c r="AA295">
        <v>1</v>
      </c>
      <c r="AB295">
        <v>0</v>
      </c>
      <c r="AP295">
        <v>99</v>
      </c>
    </row>
    <row r="296" spans="1:44" x14ac:dyDescent="0.25">
      <c r="A296" t="s">
        <v>701</v>
      </c>
      <c r="B296" t="s">
        <v>702</v>
      </c>
      <c r="C296" t="s">
        <v>46</v>
      </c>
      <c r="D296" t="s">
        <v>47</v>
      </c>
      <c r="E296" t="s">
        <v>358</v>
      </c>
      <c r="F296" t="s">
        <v>57</v>
      </c>
      <c r="G296">
        <v>3</v>
      </c>
      <c r="H296">
        <v>9</v>
      </c>
      <c r="I296">
        <v>4.5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0</v>
      </c>
      <c r="Y296">
        <v>1</v>
      </c>
      <c r="Z296">
        <v>1</v>
      </c>
      <c r="AA296">
        <v>1</v>
      </c>
      <c r="AB296">
        <v>0</v>
      </c>
      <c r="AP296">
        <v>88</v>
      </c>
    </row>
    <row r="297" spans="1:44" x14ac:dyDescent="0.25">
      <c r="A297" t="s">
        <v>703</v>
      </c>
      <c r="B297" t="s">
        <v>704</v>
      </c>
      <c r="C297" t="s">
        <v>663</v>
      </c>
      <c r="D297" t="s">
        <v>156</v>
      </c>
      <c r="E297" t="s">
        <v>613</v>
      </c>
      <c r="F297" t="s">
        <v>57</v>
      </c>
      <c r="G297">
        <v>2</v>
      </c>
      <c r="H297">
        <v>6</v>
      </c>
      <c r="I297">
        <v>3</v>
      </c>
      <c r="J297">
        <v>1</v>
      </c>
      <c r="K297">
        <v>1</v>
      </c>
      <c r="O297">
        <v>1</v>
      </c>
      <c r="P297">
        <v>1</v>
      </c>
      <c r="Q297">
        <v>1</v>
      </c>
      <c r="R297">
        <v>1</v>
      </c>
      <c r="AP297">
        <v>6</v>
      </c>
    </row>
    <row r="298" spans="1:44" x14ac:dyDescent="0.25">
      <c r="A298" t="s">
        <v>705</v>
      </c>
      <c r="B298" t="s">
        <v>706</v>
      </c>
      <c r="C298" t="s">
        <v>46</v>
      </c>
      <c r="D298" t="s">
        <v>156</v>
      </c>
      <c r="E298" t="s">
        <v>613</v>
      </c>
      <c r="F298" t="s">
        <v>57</v>
      </c>
      <c r="G298">
        <v>2</v>
      </c>
      <c r="H298">
        <v>2</v>
      </c>
      <c r="I298">
        <v>1</v>
      </c>
      <c r="S298">
        <v>1</v>
      </c>
      <c r="T298">
        <v>1</v>
      </c>
      <c r="U298">
        <v>0</v>
      </c>
      <c r="V298">
        <v>0</v>
      </c>
      <c r="W298">
        <v>1</v>
      </c>
      <c r="X298">
        <v>1</v>
      </c>
      <c r="Y298">
        <v>0</v>
      </c>
      <c r="Z298">
        <v>1</v>
      </c>
      <c r="AA298">
        <v>0</v>
      </c>
      <c r="AB298">
        <v>0</v>
      </c>
      <c r="AP298">
        <v>2</v>
      </c>
    </row>
    <row r="299" spans="1:44" x14ac:dyDescent="0.25">
      <c r="A299" t="s">
        <v>707</v>
      </c>
      <c r="B299" t="s">
        <v>708</v>
      </c>
      <c r="C299" t="s">
        <v>46</v>
      </c>
      <c r="D299" t="s">
        <v>284</v>
      </c>
      <c r="E299" t="s">
        <v>358</v>
      </c>
      <c r="F299" t="s">
        <v>57</v>
      </c>
      <c r="G299">
        <v>4</v>
      </c>
      <c r="H299">
        <v>2</v>
      </c>
      <c r="I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0</v>
      </c>
      <c r="AP299">
        <v>93</v>
      </c>
    </row>
    <row r="300" spans="1:44" x14ac:dyDescent="0.25">
      <c r="A300" t="s">
        <v>709</v>
      </c>
      <c r="B300" t="s">
        <v>710</v>
      </c>
      <c r="C300" t="s">
        <v>46</v>
      </c>
      <c r="D300" t="s">
        <v>284</v>
      </c>
      <c r="E300" t="s">
        <v>613</v>
      </c>
      <c r="F300" t="s">
        <v>57</v>
      </c>
      <c r="G300">
        <v>2</v>
      </c>
      <c r="H300">
        <v>1</v>
      </c>
      <c r="I300">
        <v>0.5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0</v>
      </c>
      <c r="Y300">
        <v>1</v>
      </c>
      <c r="Z300">
        <v>1</v>
      </c>
      <c r="AA300">
        <v>1</v>
      </c>
      <c r="AB300">
        <v>0</v>
      </c>
      <c r="AP300">
        <v>33</v>
      </c>
    </row>
    <row r="301" spans="1:44" x14ac:dyDescent="0.25">
      <c r="A301" t="s">
        <v>711</v>
      </c>
      <c r="B301" t="s">
        <v>712</v>
      </c>
      <c r="C301" t="s">
        <v>46</v>
      </c>
      <c r="D301" t="s">
        <v>156</v>
      </c>
      <c r="E301" t="s">
        <v>613</v>
      </c>
      <c r="F301" t="s">
        <v>57</v>
      </c>
      <c r="G301">
        <v>2</v>
      </c>
      <c r="H301">
        <v>21</v>
      </c>
      <c r="I301">
        <v>10.5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0</v>
      </c>
      <c r="Y301">
        <v>1</v>
      </c>
      <c r="Z301">
        <v>1</v>
      </c>
      <c r="AA301">
        <v>1</v>
      </c>
      <c r="AB301">
        <v>1</v>
      </c>
      <c r="AP301">
        <v>21</v>
      </c>
    </row>
    <row r="302" spans="1:44" x14ac:dyDescent="0.25">
      <c r="A302" t="s">
        <v>713</v>
      </c>
      <c r="B302" t="s">
        <v>714</v>
      </c>
      <c r="C302" t="s">
        <v>46</v>
      </c>
      <c r="D302" t="s">
        <v>284</v>
      </c>
      <c r="E302" t="s">
        <v>358</v>
      </c>
      <c r="F302" t="s">
        <v>57</v>
      </c>
      <c r="G302">
        <v>4</v>
      </c>
      <c r="H302">
        <v>4</v>
      </c>
      <c r="I302">
        <v>2</v>
      </c>
      <c r="S302">
        <v>1</v>
      </c>
      <c r="T302">
        <v>0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0</v>
      </c>
      <c r="AP302">
        <v>95</v>
      </c>
    </row>
    <row r="303" spans="1:44" x14ac:dyDescent="0.25">
      <c r="A303" t="s">
        <v>715</v>
      </c>
      <c r="B303" t="s">
        <v>716</v>
      </c>
      <c r="C303" t="s">
        <v>663</v>
      </c>
      <c r="D303" t="s">
        <v>284</v>
      </c>
      <c r="E303" t="s">
        <v>358</v>
      </c>
      <c r="F303" t="s">
        <v>57</v>
      </c>
      <c r="G303">
        <v>4</v>
      </c>
      <c r="H303">
        <v>3</v>
      </c>
      <c r="I303">
        <v>1.5</v>
      </c>
      <c r="L303">
        <v>1</v>
      </c>
      <c r="M303">
        <v>1</v>
      </c>
      <c r="N303">
        <v>1</v>
      </c>
      <c r="AP303">
        <v>94</v>
      </c>
    </row>
    <row r="304" spans="1:44" x14ac:dyDescent="0.25">
      <c r="A304" t="s">
        <v>717</v>
      </c>
      <c r="B304" t="s">
        <v>718</v>
      </c>
      <c r="C304" t="s">
        <v>46</v>
      </c>
      <c r="D304" t="s">
        <v>284</v>
      </c>
      <c r="E304" t="s">
        <v>613</v>
      </c>
      <c r="F304" t="s">
        <v>57</v>
      </c>
      <c r="G304">
        <v>2</v>
      </c>
      <c r="H304">
        <v>13</v>
      </c>
      <c r="I304">
        <v>6.5</v>
      </c>
      <c r="S304">
        <v>1</v>
      </c>
      <c r="T304">
        <v>1</v>
      </c>
      <c r="U304">
        <v>0</v>
      </c>
      <c r="V304">
        <v>1</v>
      </c>
      <c r="W304">
        <v>0</v>
      </c>
      <c r="X304">
        <v>0</v>
      </c>
      <c r="Y304">
        <v>1</v>
      </c>
      <c r="Z304">
        <v>1</v>
      </c>
      <c r="AA304">
        <v>1</v>
      </c>
      <c r="AB304">
        <v>0</v>
      </c>
      <c r="AP304">
        <v>44</v>
      </c>
    </row>
    <row r="305" spans="1:44" x14ac:dyDescent="0.25">
      <c r="A305" t="s">
        <v>719</v>
      </c>
      <c r="B305" t="s">
        <v>720</v>
      </c>
      <c r="C305" t="s">
        <v>46</v>
      </c>
      <c r="D305" t="s">
        <v>47</v>
      </c>
      <c r="E305" t="s">
        <v>613</v>
      </c>
      <c r="F305" t="s">
        <v>57</v>
      </c>
      <c r="G305">
        <v>2</v>
      </c>
      <c r="H305">
        <v>2</v>
      </c>
      <c r="I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0</v>
      </c>
      <c r="AP305">
        <v>28</v>
      </c>
    </row>
    <row r="306" spans="1:44" x14ac:dyDescent="0.25">
      <c r="A306" t="s">
        <v>721</v>
      </c>
      <c r="B306" t="s">
        <v>722</v>
      </c>
      <c r="C306" t="s">
        <v>663</v>
      </c>
      <c r="D306" t="s">
        <v>284</v>
      </c>
      <c r="E306" t="s">
        <v>358</v>
      </c>
      <c r="F306" t="s">
        <v>57</v>
      </c>
      <c r="G306">
        <v>4</v>
      </c>
      <c r="H306">
        <v>2</v>
      </c>
      <c r="I306">
        <v>1</v>
      </c>
      <c r="L306">
        <v>1</v>
      </c>
      <c r="M306">
        <v>1</v>
      </c>
      <c r="N306">
        <v>1</v>
      </c>
      <c r="AP306">
        <v>93</v>
      </c>
    </row>
    <row r="307" spans="1:44" x14ac:dyDescent="0.25">
      <c r="A307" t="s">
        <v>723</v>
      </c>
      <c r="B307" t="s">
        <v>724</v>
      </c>
      <c r="C307" t="s">
        <v>663</v>
      </c>
      <c r="D307" t="s">
        <v>284</v>
      </c>
      <c r="E307" t="s">
        <v>358</v>
      </c>
      <c r="F307" t="s">
        <v>57</v>
      </c>
      <c r="G307">
        <v>3</v>
      </c>
      <c r="H307">
        <v>29</v>
      </c>
      <c r="I307">
        <v>14.5</v>
      </c>
      <c r="L307">
        <v>1</v>
      </c>
      <c r="M307">
        <v>1</v>
      </c>
      <c r="N307">
        <v>1</v>
      </c>
      <c r="AO307">
        <v>29</v>
      </c>
      <c r="AP307">
        <v>78</v>
      </c>
      <c r="AR307">
        <v>37</v>
      </c>
    </row>
    <row r="308" spans="1:44" x14ac:dyDescent="0.25">
      <c r="A308" t="s">
        <v>725</v>
      </c>
      <c r="B308" t="s">
        <v>726</v>
      </c>
      <c r="C308" t="s">
        <v>663</v>
      </c>
      <c r="D308" t="s">
        <v>156</v>
      </c>
      <c r="E308" t="s">
        <v>501</v>
      </c>
      <c r="F308" t="s">
        <v>57</v>
      </c>
      <c r="G308">
        <v>4</v>
      </c>
      <c r="H308">
        <v>9</v>
      </c>
      <c r="I308">
        <v>4.5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0</v>
      </c>
      <c r="P308">
        <v>1</v>
      </c>
      <c r="Q308">
        <v>1</v>
      </c>
      <c r="R308">
        <v>1</v>
      </c>
      <c r="AO308">
        <v>38</v>
      </c>
      <c r="AP308">
        <v>119</v>
      </c>
      <c r="AR308">
        <v>49</v>
      </c>
    </row>
    <row r="309" spans="1:44" x14ac:dyDescent="0.25">
      <c r="A309" t="s">
        <v>727</v>
      </c>
      <c r="B309" t="s">
        <v>728</v>
      </c>
      <c r="C309" t="s">
        <v>663</v>
      </c>
      <c r="D309" t="s">
        <v>156</v>
      </c>
      <c r="E309" t="s">
        <v>613</v>
      </c>
      <c r="F309" t="s">
        <v>57</v>
      </c>
      <c r="G309">
        <v>2</v>
      </c>
      <c r="H309">
        <v>10</v>
      </c>
      <c r="I309">
        <v>5</v>
      </c>
      <c r="J309">
        <v>1</v>
      </c>
      <c r="K309">
        <v>1</v>
      </c>
      <c r="O309">
        <v>1</v>
      </c>
      <c r="P309">
        <v>1</v>
      </c>
      <c r="Q309">
        <v>1</v>
      </c>
      <c r="R309">
        <v>1</v>
      </c>
      <c r="AP309">
        <v>10</v>
      </c>
    </row>
    <row r="310" spans="1:44" x14ac:dyDescent="0.25">
      <c r="A310" t="s">
        <v>729</v>
      </c>
      <c r="B310" t="s">
        <v>730</v>
      </c>
      <c r="C310" t="s">
        <v>663</v>
      </c>
      <c r="D310" t="s">
        <v>156</v>
      </c>
      <c r="E310" t="s">
        <v>501</v>
      </c>
      <c r="F310" t="s">
        <v>57</v>
      </c>
      <c r="G310">
        <v>4</v>
      </c>
      <c r="H310">
        <v>3</v>
      </c>
      <c r="I310">
        <v>1.5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AO310">
        <v>33</v>
      </c>
      <c r="AP310">
        <v>113</v>
      </c>
      <c r="AR310">
        <v>44</v>
      </c>
    </row>
    <row r="311" spans="1:44" x14ac:dyDescent="0.25">
      <c r="A311" t="s">
        <v>731</v>
      </c>
      <c r="B311" t="s">
        <v>732</v>
      </c>
      <c r="C311" t="s">
        <v>46</v>
      </c>
      <c r="D311" t="s">
        <v>47</v>
      </c>
      <c r="E311" t="s">
        <v>501</v>
      </c>
      <c r="F311" t="s">
        <v>57</v>
      </c>
      <c r="G311">
        <v>4</v>
      </c>
      <c r="H311">
        <v>4</v>
      </c>
      <c r="I311">
        <v>2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0</v>
      </c>
      <c r="Y311">
        <v>1</v>
      </c>
      <c r="Z311">
        <v>1</v>
      </c>
      <c r="AA311">
        <v>1</v>
      </c>
      <c r="AB311">
        <v>0</v>
      </c>
      <c r="AP311">
        <v>106</v>
      </c>
    </row>
    <row r="312" spans="1:44" x14ac:dyDescent="0.25">
      <c r="A312" t="s">
        <v>733</v>
      </c>
      <c r="B312" t="s">
        <v>734</v>
      </c>
      <c r="C312" t="s">
        <v>663</v>
      </c>
      <c r="D312" t="s">
        <v>156</v>
      </c>
      <c r="E312" t="s">
        <v>613</v>
      </c>
      <c r="F312" t="s">
        <v>57</v>
      </c>
      <c r="G312">
        <v>2</v>
      </c>
      <c r="H312">
        <v>22</v>
      </c>
      <c r="I312">
        <v>11</v>
      </c>
      <c r="J312">
        <v>1</v>
      </c>
      <c r="K312">
        <v>1</v>
      </c>
      <c r="O312">
        <v>1</v>
      </c>
      <c r="P312">
        <v>1</v>
      </c>
      <c r="Q312">
        <v>1</v>
      </c>
      <c r="R312">
        <v>1</v>
      </c>
      <c r="AP312">
        <v>22</v>
      </c>
    </row>
    <row r="313" spans="1:44" x14ac:dyDescent="0.25">
      <c r="A313" t="s">
        <v>735</v>
      </c>
      <c r="B313" t="s">
        <v>736</v>
      </c>
      <c r="C313" t="s">
        <v>663</v>
      </c>
      <c r="D313" t="s">
        <v>156</v>
      </c>
      <c r="E313" t="s">
        <v>613</v>
      </c>
      <c r="F313" t="s">
        <v>57</v>
      </c>
      <c r="G313">
        <v>2</v>
      </c>
      <c r="H313">
        <v>20</v>
      </c>
      <c r="I313">
        <v>10</v>
      </c>
      <c r="J313">
        <v>1</v>
      </c>
      <c r="K313">
        <v>1</v>
      </c>
      <c r="O313">
        <v>1</v>
      </c>
      <c r="P313">
        <v>1</v>
      </c>
      <c r="Q313">
        <v>1</v>
      </c>
      <c r="R313">
        <v>1</v>
      </c>
      <c r="AO313">
        <v>51</v>
      </c>
      <c r="AP313">
        <v>20</v>
      </c>
      <c r="AR313">
        <v>7</v>
      </c>
    </row>
    <row r="314" spans="1:44" x14ac:dyDescent="0.25">
      <c r="A314" t="s">
        <v>737</v>
      </c>
      <c r="B314" t="s">
        <v>738</v>
      </c>
      <c r="C314" t="s">
        <v>663</v>
      </c>
      <c r="D314" t="s">
        <v>47</v>
      </c>
      <c r="E314" t="s">
        <v>358</v>
      </c>
      <c r="F314" t="s">
        <v>57</v>
      </c>
      <c r="G314">
        <v>3</v>
      </c>
      <c r="H314">
        <v>11</v>
      </c>
      <c r="I314">
        <v>5.5</v>
      </c>
      <c r="L314">
        <v>1</v>
      </c>
      <c r="M314">
        <v>1</v>
      </c>
      <c r="N314">
        <v>1</v>
      </c>
      <c r="AP314">
        <v>90</v>
      </c>
    </row>
    <row r="315" spans="1:44" x14ac:dyDescent="0.25">
      <c r="A315" t="s">
        <v>739</v>
      </c>
      <c r="B315" t="s">
        <v>740</v>
      </c>
      <c r="C315" t="s">
        <v>663</v>
      </c>
      <c r="D315" t="s">
        <v>284</v>
      </c>
      <c r="E315" t="s">
        <v>358</v>
      </c>
      <c r="F315" t="s">
        <v>57</v>
      </c>
      <c r="G315">
        <v>4</v>
      </c>
      <c r="H315">
        <v>4</v>
      </c>
      <c r="I315">
        <v>2</v>
      </c>
      <c r="L315">
        <v>1</v>
      </c>
      <c r="M315">
        <v>1</v>
      </c>
      <c r="N315">
        <v>1</v>
      </c>
      <c r="AP315">
        <v>95</v>
      </c>
    </row>
    <row r="316" spans="1:44" x14ac:dyDescent="0.25">
      <c r="A316" t="s">
        <v>741</v>
      </c>
      <c r="B316" t="s">
        <v>742</v>
      </c>
      <c r="C316" t="s">
        <v>663</v>
      </c>
      <c r="D316" t="s">
        <v>47</v>
      </c>
      <c r="E316" t="s">
        <v>358</v>
      </c>
      <c r="F316" t="s">
        <v>57</v>
      </c>
      <c r="G316">
        <v>3</v>
      </c>
      <c r="H316">
        <v>6</v>
      </c>
      <c r="I316">
        <v>3</v>
      </c>
      <c r="L316">
        <v>1</v>
      </c>
      <c r="M316">
        <v>1</v>
      </c>
      <c r="N316">
        <v>1</v>
      </c>
      <c r="AP316">
        <v>85</v>
      </c>
    </row>
    <row r="317" spans="1:44" x14ac:dyDescent="0.25">
      <c r="A317" t="s">
        <v>743</v>
      </c>
      <c r="B317" t="s">
        <v>744</v>
      </c>
      <c r="C317" t="s">
        <v>663</v>
      </c>
      <c r="D317" t="s">
        <v>284</v>
      </c>
      <c r="E317" t="s">
        <v>358</v>
      </c>
      <c r="F317" t="s">
        <v>57</v>
      </c>
      <c r="G317">
        <v>3</v>
      </c>
      <c r="H317">
        <v>15</v>
      </c>
      <c r="I317">
        <v>7.5</v>
      </c>
      <c r="L317">
        <v>1</v>
      </c>
      <c r="M317">
        <v>1</v>
      </c>
      <c r="N317">
        <v>1</v>
      </c>
      <c r="AO317">
        <v>15</v>
      </c>
      <c r="AP317">
        <v>64</v>
      </c>
      <c r="AR317">
        <v>23</v>
      </c>
    </row>
    <row r="318" spans="1:44" x14ac:dyDescent="0.25">
      <c r="A318" t="s">
        <v>745</v>
      </c>
      <c r="B318" t="s">
        <v>746</v>
      </c>
      <c r="C318" t="s">
        <v>46</v>
      </c>
      <c r="D318" t="s">
        <v>47</v>
      </c>
      <c r="E318" t="s">
        <v>501</v>
      </c>
      <c r="F318" t="s">
        <v>57</v>
      </c>
      <c r="G318">
        <v>4</v>
      </c>
      <c r="H318">
        <v>3</v>
      </c>
      <c r="I318">
        <v>1.5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0</v>
      </c>
      <c r="AP318">
        <v>105</v>
      </c>
    </row>
    <row r="319" spans="1:44" x14ac:dyDescent="0.25">
      <c r="A319" t="s">
        <v>747</v>
      </c>
      <c r="B319" t="s">
        <v>748</v>
      </c>
      <c r="C319" t="s">
        <v>46</v>
      </c>
      <c r="D319" t="s">
        <v>284</v>
      </c>
      <c r="E319" t="s">
        <v>613</v>
      </c>
      <c r="F319" t="s">
        <v>57</v>
      </c>
      <c r="G319">
        <v>2</v>
      </c>
      <c r="H319">
        <v>12</v>
      </c>
      <c r="I319">
        <v>6</v>
      </c>
      <c r="S319">
        <v>1</v>
      </c>
      <c r="T319">
        <v>1</v>
      </c>
      <c r="U319">
        <v>0</v>
      </c>
      <c r="V319">
        <v>1</v>
      </c>
      <c r="W319">
        <v>1</v>
      </c>
      <c r="X319">
        <v>0</v>
      </c>
      <c r="Y319">
        <v>0</v>
      </c>
      <c r="Z319">
        <v>0</v>
      </c>
      <c r="AA319">
        <v>1</v>
      </c>
      <c r="AB319">
        <v>0</v>
      </c>
      <c r="AP319">
        <v>43</v>
      </c>
    </row>
    <row r="320" spans="1:44" x14ac:dyDescent="0.25">
      <c r="A320" t="s">
        <v>749</v>
      </c>
      <c r="B320" t="s">
        <v>750</v>
      </c>
      <c r="C320" t="s">
        <v>663</v>
      </c>
      <c r="D320" t="s">
        <v>284</v>
      </c>
      <c r="E320" t="s">
        <v>613</v>
      </c>
      <c r="F320" t="s">
        <v>57</v>
      </c>
      <c r="G320">
        <v>2</v>
      </c>
      <c r="H320">
        <v>15</v>
      </c>
      <c r="I320">
        <v>7.5</v>
      </c>
      <c r="J320">
        <v>1</v>
      </c>
      <c r="K320">
        <v>1</v>
      </c>
      <c r="O320">
        <v>1</v>
      </c>
      <c r="P320">
        <v>1</v>
      </c>
      <c r="Q320">
        <v>1</v>
      </c>
      <c r="R320">
        <v>1</v>
      </c>
      <c r="AP320">
        <v>46</v>
      </c>
    </row>
    <row r="321" spans="1:44" x14ac:dyDescent="0.25">
      <c r="A321" t="s">
        <v>751</v>
      </c>
      <c r="B321" t="s">
        <v>752</v>
      </c>
      <c r="C321" t="s">
        <v>46</v>
      </c>
      <c r="D321" t="s">
        <v>156</v>
      </c>
      <c r="E321" t="s">
        <v>613</v>
      </c>
      <c r="F321" t="s">
        <v>57</v>
      </c>
      <c r="G321">
        <v>2</v>
      </c>
      <c r="H321">
        <v>10</v>
      </c>
      <c r="I321">
        <v>5</v>
      </c>
      <c r="S321">
        <v>1</v>
      </c>
      <c r="T321">
        <v>1</v>
      </c>
      <c r="U321">
        <v>0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0</v>
      </c>
      <c r="AB321">
        <v>0</v>
      </c>
      <c r="AP321">
        <v>10</v>
      </c>
    </row>
    <row r="322" spans="1:44" x14ac:dyDescent="0.25">
      <c r="A322" t="s">
        <v>753</v>
      </c>
      <c r="B322" t="s">
        <v>754</v>
      </c>
      <c r="C322" t="s">
        <v>46</v>
      </c>
      <c r="D322" t="s">
        <v>47</v>
      </c>
      <c r="E322" t="s">
        <v>358</v>
      </c>
      <c r="F322" t="s">
        <v>57</v>
      </c>
      <c r="G322">
        <v>3</v>
      </c>
      <c r="H322">
        <v>10</v>
      </c>
      <c r="I322">
        <v>5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0</v>
      </c>
      <c r="AP322">
        <v>89</v>
      </c>
    </row>
    <row r="323" spans="1:44" x14ac:dyDescent="0.25">
      <c r="A323" t="s">
        <v>755</v>
      </c>
      <c r="B323" t="s">
        <v>756</v>
      </c>
      <c r="C323" t="s">
        <v>663</v>
      </c>
      <c r="D323" t="s">
        <v>284</v>
      </c>
      <c r="E323" t="s">
        <v>613</v>
      </c>
      <c r="F323" t="s">
        <v>57</v>
      </c>
      <c r="G323">
        <v>2</v>
      </c>
      <c r="H323">
        <v>8</v>
      </c>
      <c r="I323">
        <v>4</v>
      </c>
      <c r="J323">
        <v>1</v>
      </c>
      <c r="K323">
        <v>1</v>
      </c>
      <c r="O323">
        <v>1</v>
      </c>
      <c r="P323">
        <v>1</v>
      </c>
      <c r="Q323">
        <v>1</v>
      </c>
      <c r="R323">
        <v>1</v>
      </c>
      <c r="AP323">
        <v>39</v>
      </c>
    </row>
    <row r="324" spans="1:44" x14ac:dyDescent="0.25">
      <c r="A324" t="s">
        <v>757</v>
      </c>
      <c r="B324" t="s">
        <v>758</v>
      </c>
      <c r="C324" t="s">
        <v>663</v>
      </c>
      <c r="D324" t="s">
        <v>156</v>
      </c>
      <c r="E324" t="s">
        <v>358</v>
      </c>
      <c r="F324" t="s">
        <v>57</v>
      </c>
      <c r="G324">
        <v>3</v>
      </c>
      <c r="H324">
        <v>6</v>
      </c>
      <c r="I324">
        <v>3</v>
      </c>
      <c r="L324">
        <v>1</v>
      </c>
      <c r="M324">
        <v>1</v>
      </c>
      <c r="N324">
        <v>1</v>
      </c>
      <c r="AO324">
        <v>44</v>
      </c>
      <c r="AP324">
        <v>102</v>
      </c>
      <c r="AR324">
        <v>41</v>
      </c>
    </row>
    <row r="325" spans="1:44" x14ac:dyDescent="0.25">
      <c r="A325" t="s">
        <v>759</v>
      </c>
      <c r="B325" t="s">
        <v>760</v>
      </c>
      <c r="C325" t="s">
        <v>46</v>
      </c>
      <c r="D325" t="s">
        <v>156</v>
      </c>
      <c r="E325" t="s">
        <v>613</v>
      </c>
      <c r="F325" t="s">
        <v>57</v>
      </c>
      <c r="G325">
        <v>2</v>
      </c>
      <c r="H325">
        <v>3</v>
      </c>
      <c r="I325">
        <v>1.5</v>
      </c>
      <c r="S325">
        <v>1</v>
      </c>
      <c r="T325">
        <v>1</v>
      </c>
      <c r="U325">
        <v>0</v>
      </c>
      <c r="V325">
        <v>1</v>
      </c>
      <c r="W325">
        <v>1</v>
      </c>
      <c r="X325">
        <v>1</v>
      </c>
      <c r="Y325">
        <v>0</v>
      </c>
      <c r="Z325">
        <v>1</v>
      </c>
      <c r="AA325">
        <v>0</v>
      </c>
      <c r="AB325">
        <v>0</v>
      </c>
      <c r="AP325">
        <v>3</v>
      </c>
    </row>
    <row r="326" spans="1:44" x14ac:dyDescent="0.25">
      <c r="A326" t="s">
        <v>761</v>
      </c>
      <c r="B326" t="s">
        <v>762</v>
      </c>
      <c r="C326" t="s">
        <v>46</v>
      </c>
      <c r="D326" t="s">
        <v>156</v>
      </c>
      <c r="E326" t="s">
        <v>613</v>
      </c>
      <c r="F326" t="s">
        <v>57</v>
      </c>
      <c r="G326">
        <v>2</v>
      </c>
      <c r="H326">
        <v>5</v>
      </c>
      <c r="I326">
        <v>2.5</v>
      </c>
      <c r="S326">
        <v>1</v>
      </c>
      <c r="T326">
        <v>1</v>
      </c>
      <c r="U326">
        <v>0</v>
      </c>
      <c r="V326">
        <v>1</v>
      </c>
      <c r="W326">
        <v>1</v>
      </c>
      <c r="X326">
        <v>0</v>
      </c>
      <c r="Y326">
        <v>1</v>
      </c>
      <c r="Z326">
        <v>1</v>
      </c>
      <c r="AA326">
        <v>1</v>
      </c>
      <c r="AB326">
        <v>0</v>
      </c>
      <c r="AP326">
        <v>5</v>
      </c>
    </row>
    <row r="327" spans="1:44" x14ac:dyDescent="0.25">
      <c r="A327" t="s">
        <v>763</v>
      </c>
      <c r="B327" t="s">
        <v>764</v>
      </c>
      <c r="C327" t="s">
        <v>663</v>
      </c>
      <c r="D327" t="s">
        <v>284</v>
      </c>
      <c r="E327" t="s">
        <v>358</v>
      </c>
      <c r="F327" t="s">
        <v>57</v>
      </c>
      <c r="G327">
        <v>3</v>
      </c>
      <c r="H327">
        <v>12</v>
      </c>
      <c r="I327">
        <v>6</v>
      </c>
      <c r="L327">
        <v>1</v>
      </c>
      <c r="M327">
        <v>1</v>
      </c>
      <c r="N327">
        <v>1</v>
      </c>
      <c r="AO327">
        <v>12</v>
      </c>
      <c r="AP327">
        <v>61</v>
      </c>
      <c r="AR327">
        <v>20</v>
      </c>
    </row>
    <row r="328" spans="1:44" x14ac:dyDescent="0.25">
      <c r="A328" t="s">
        <v>765</v>
      </c>
      <c r="B328" t="s">
        <v>766</v>
      </c>
      <c r="C328" t="s">
        <v>663</v>
      </c>
      <c r="D328" t="s">
        <v>47</v>
      </c>
      <c r="E328" t="s">
        <v>358</v>
      </c>
      <c r="F328" t="s">
        <v>57</v>
      </c>
      <c r="G328">
        <v>3</v>
      </c>
      <c r="H328">
        <v>8</v>
      </c>
      <c r="I328">
        <v>4</v>
      </c>
      <c r="L328">
        <v>1</v>
      </c>
      <c r="M328">
        <v>1</v>
      </c>
      <c r="N328">
        <v>1</v>
      </c>
      <c r="AP328">
        <v>87</v>
      </c>
    </row>
    <row r="329" spans="1:44" x14ac:dyDescent="0.25">
      <c r="A329" t="s">
        <v>767</v>
      </c>
      <c r="B329" t="s">
        <v>768</v>
      </c>
      <c r="C329" t="s">
        <v>46</v>
      </c>
      <c r="D329" t="s">
        <v>284</v>
      </c>
      <c r="E329" t="s">
        <v>613</v>
      </c>
      <c r="F329" t="s">
        <v>57</v>
      </c>
      <c r="G329">
        <v>2</v>
      </c>
      <c r="H329">
        <v>16</v>
      </c>
      <c r="I329">
        <v>8</v>
      </c>
      <c r="S329">
        <v>1</v>
      </c>
      <c r="T329">
        <v>1</v>
      </c>
      <c r="U329">
        <v>0</v>
      </c>
      <c r="V329">
        <v>0</v>
      </c>
      <c r="W329">
        <v>1</v>
      </c>
      <c r="X329">
        <v>0</v>
      </c>
      <c r="Y329">
        <v>1</v>
      </c>
      <c r="Z329">
        <v>1</v>
      </c>
      <c r="AA329">
        <v>1</v>
      </c>
      <c r="AB329">
        <v>0</v>
      </c>
      <c r="AP329">
        <v>47</v>
      </c>
    </row>
    <row r="330" spans="1:44" x14ac:dyDescent="0.25">
      <c r="A330" t="s">
        <v>769</v>
      </c>
      <c r="B330" t="s">
        <v>770</v>
      </c>
      <c r="C330" t="s">
        <v>663</v>
      </c>
      <c r="D330" t="s">
        <v>156</v>
      </c>
      <c r="E330" t="s">
        <v>501</v>
      </c>
      <c r="F330" t="s">
        <v>57</v>
      </c>
      <c r="G330">
        <v>4</v>
      </c>
      <c r="H330">
        <v>6</v>
      </c>
      <c r="I330">
        <v>3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0</v>
      </c>
      <c r="P330">
        <v>1</v>
      </c>
      <c r="Q330">
        <v>1</v>
      </c>
      <c r="R330">
        <v>1</v>
      </c>
      <c r="AO330">
        <v>36</v>
      </c>
      <c r="AP330">
        <v>116</v>
      </c>
      <c r="AR330">
        <v>47</v>
      </c>
    </row>
    <row r="331" spans="1:44" x14ac:dyDescent="0.25">
      <c r="A331" t="s">
        <v>771</v>
      </c>
      <c r="B331" t="s">
        <v>772</v>
      </c>
      <c r="C331" t="s">
        <v>663</v>
      </c>
      <c r="D331" t="s">
        <v>47</v>
      </c>
      <c r="E331" t="s">
        <v>358</v>
      </c>
      <c r="F331" t="s">
        <v>57</v>
      </c>
      <c r="G331">
        <v>3</v>
      </c>
      <c r="H331">
        <v>3</v>
      </c>
      <c r="I331">
        <v>1.5</v>
      </c>
      <c r="L331">
        <v>1</v>
      </c>
      <c r="M331">
        <v>1</v>
      </c>
      <c r="N331">
        <v>1</v>
      </c>
      <c r="AP331">
        <v>82</v>
      </c>
    </row>
    <row r="332" spans="1:44" x14ac:dyDescent="0.25">
      <c r="A332" t="s">
        <v>773</v>
      </c>
      <c r="B332" t="s">
        <v>774</v>
      </c>
      <c r="C332" t="s">
        <v>663</v>
      </c>
      <c r="D332" t="s">
        <v>284</v>
      </c>
      <c r="E332" t="s">
        <v>613</v>
      </c>
      <c r="F332" t="s">
        <v>57</v>
      </c>
      <c r="G332">
        <v>2</v>
      </c>
      <c r="H332">
        <v>2</v>
      </c>
      <c r="I332">
        <v>1</v>
      </c>
      <c r="J332">
        <v>1</v>
      </c>
      <c r="K332">
        <v>1</v>
      </c>
      <c r="O332">
        <v>1</v>
      </c>
      <c r="P332">
        <v>1</v>
      </c>
      <c r="Q332">
        <v>1</v>
      </c>
      <c r="R332">
        <v>1</v>
      </c>
      <c r="AP332">
        <v>34</v>
      </c>
    </row>
    <row r="333" spans="1:44" x14ac:dyDescent="0.25">
      <c r="A333" t="s">
        <v>775</v>
      </c>
      <c r="B333" t="s">
        <v>776</v>
      </c>
      <c r="C333" t="s">
        <v>663</v>
      </c>
      <c r="D333" t="s">
        <v>284</v>
      </c>
      <c r="E333" t="s">
        <v>358</v>
      </c>
      <c r="F333" t="s">
        <v>57</v>
      </c>
      <c r="G333">
        <v>3</v>
      </c>
      <c r="H333">
        <v>18</v>
      </c>
      <c r="I333">
        <v>9</v>
      </c>
      <c r="L333">
        <v>1</v>
      </c>
      <c r="M333">
        <v>1</v>
      </c>
      <c r="N333">
        <v>1</v>
      </c>
      <c r="AO333">
        <v>18</v>
      </c>
      <c r="AP333">
        <v>67</v>
      </c>
      <c r="AR333">
        <v>26</v>
      </c>
    </row>
    <row r="334" spans="1:44" x14ac:dyDescent="0.25">
      <c r="A334" t="s">
        <v>777</v>
      </c>
      <c r="B334" t="s">
        <v>778</v>
      </c>
      <c r="C334" t="s">
        <v>663</v>
      </c>
      <c r="D334" t="s">
        <v>284</v>
      </c>
      <c r="E334" t="s">
        <v>613</v>
      </c>
      <c r="F334" t="s">
        <v>57</v>
      </c>
      <c r="G334">
        <v>2</v>
      </c>
      <c r="H334">
        <v>16</v>
      </c>
      <c r="I334">
        <v>8</v>
      </c>
      <c r="J334">
        <v>1</v>
      </c>
      <c r="K334">
        <v>1</v>
      </c>
      <c r="O334">
        <v>1</v>
      </c>
      <c r="P334">
        <v>1</v>
      </c>
      <c r="Q334">
        <v>1</v>
      </c>
      <c r="R334">
        <v>1</v>
      </c>
      <c r="AP334">
        <v>47</v>
      </c>
    </row>
    <row r="335" spans="1:44" x14ac:dyDescent="0.25">
      <c r="A335" t="s">
        <v>779</v>
      </c>
      <c r="B335" t="s">
        <v>780</v>
      </c>
      <c r="C335" t="s">
        <v>46</v>
      </c>
      <c r="D335" t="s">
        <v>284</v>
      </c>
      <c r="E335" t="s">
        <v>358</v>
      </c>
      <c r="F335" t="s">
        <v>57</v>
      </c>
      <c r="G335">
        <v>4</v>
      </c>
      <c r="H335">
        <v>5</v>
      </c>
      <c r="I335">
        <v>2.5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0</v>
      </c>
      <c r="Y335">
        <v>1</v>
      </c>
      <c r="Z335">
        <v>1</v>
      </c>
      <c r="AA335">
        <v>1</v>
      </c>
      <c r="AB335">
        <v>0</v>
      </c>
      <c r="AP335">
        <v>96</v>
      </c>
    </row>
    <row r="336" spans="1:44" x14ac:dyDescent="0.25">
      <c r="A336" t="s">
        <v>781</v>
      </c>
      <c r="B336" t="s">
        <v>782</v>
      </c>
      <c r="C336" t="s">
        <v>46</v>
      </c>
      <c r="D336" t="s">
        <v>47</v>
      </c>
      <c r="E336" t="s">
        <v>501</v>
      </c>
      <c r="F336" t="s">
        <v>57</v>
      </c>
      <c r="G336">
        <v>4</v>
      </c>
      <c r="H336">
        <v>2</v>
      </c>
      <c r="I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0</v>
      </c>
      <c r="AA336">
        <v>1</v>
      </c>
      <c r="AB336">
        <v>1</v>
      </c>
      <c r="AC336" t="s">
        <v>783</v>
      </c>
      <c r="AP336">
        <v>104</v>
      </c>
    </row>
    <row r="337" spans="1:44" x14ac:dyDescent="0.25">
      <c r="A337" t="s">
        <v>784</v>
      </c>
      <c r="B337" t="s">
        <v>785</v>
      </c>
      <c r="C337" t="s">
        <v>663</v>
      </c>
      <c r="D337" t="s">
        <v>156</v>
      </c>
      <c r="E337" t="s">
        <v>358</v>
      </c>
      <c r="F337" t="s">
        <v>57</v>
      </c>
      <c r="G337">
        <v>3</v>
      </c>
      <c r="H337">
        <v>4</v>
      </c>
      <c r="I337">
        <v>2</v>
      </c>
      <c r="L337">
        <v>1</v>
      </c>
      <c r="M337">
        <v>1</v>
      </c>
      <c r="N337">
        <v>1</v>
      </c>
      <c r="AO337">
        <v>43</v>
      </c>
      <c r="AP337">
        <v>100</v>
      </c>
      <c r="AR337">
        <v>40</v>
      </c>
    </row>
    <row r="338" spans="1:44" x14ac:dyDescent="0.25">
      <c r="A338" t="s">
        <v>786</v>
      </c>
      <c r="B338" t="s">
        <v>787</v>
      </c>
      <c r="C338" t="s">
        <v>663</v>
      </c>
      <c r="D338" t="s">
        <v>284</v>
      </c>
      <c r="E338" t="s">
        <v>358</v>
      </c>
      <c r="F338" t="s">
        <v>57</v>
      </c>
      <c r="G338">
        <v>3</v>
      </c>
      <c r="H338">
        <v>16</v>
      </c>
      <c r="I338">
        <v>8</v>
      </c>
      <c r="L338">
        <v>1</v>
      </c>
      <c r="M338">
        <v>1</v>
      </c>
      <c r="N338">
        <v>1</v>
      </c>
      <c r="AO338">
        <v>16</v>
      </c>
      <c r="AP338">
        <v>65</v>
      </c>
      <c r="AR338">
        <v>24</v>
      </c>
    </row>
    <row r="339" spans="1:44" x14ac:dyDescent="0.25">
      <c r="A339" t="s">
        <v>788</v>
      </c>
      <c r="B339" t="s">
        <v>789</v>
      </c>
      <c r="C339" t="s">
        <v>663</v>
      </c>
      <c r="D339" t="s">
        <v>47</v>
      </c>
      <c r="E339" t="s">
        <v>501</v>
      </c>
      <c r="F339" t="s">
        <v>57</v>
      </c>
      <c r="G339">
        <v>4</v>
      </c>
      <c r="H339">
        <v>5</v>
      </c>
      <c r="I339">
        <v>2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AP339">
        <v>107</v>
      </c>
    </row>
    <row r="340" spans="1:44" x14ac:dyDescent="0.25">
      <c r="A340" t="s">
        <v>790</v>
      </c>
      <c r="B340" t="s">
        <v>791</v>
      </c>
      <c r="C340" t="s">
        <v>663</v>
      </c>
      <c r="D340" t="s">
        <v>47</v>
      </c>
      <c r="E340" t="s">
        <v>358</v>
      </c>
      <c r="F340" t="s">
        <v>57</v>
      </c>
      <c r="G340">
        <v>3</v>
      </c>
      <c r="H340">
        <v>10</v>
      </c>
      <c r="I340">
        <v>5</v>
      </c>
      <c r="L340">
        <v>1</v>
      </c>
      <c r="M340">
        <v>1</v>
      </c>
      <c r="N340">
        <v>1</v>
      </c>
      <c r="AP340">
        <v>89</v>
      </c>
    </row>
    <row r="341" spans="1:44" x14ac:dyDescent="0.25">
      <c r="A341" t="s">
        <v>792</v>
      </c>
      <c r="B341" t="s">
        <v>793</v>
      </c>
      <c r="C341" t="s">
        <v>46</v>
      </c>
      <c r="D341" t="s">
        <v>156</v>
      </c>
      <c r="E341" t="s">
        <v>613</v>
      </c>
      <c r="F341" t="s">
        <v>57</v>
      </c>
      <c r="G341">
        <v>2</v>
      </c>
      <c r="H341">
        <v>19</v>
      </c>
      <c r="I341">
        <v>9.5</v>
      </c>
      <c r="S341">
        <v>1</v>
      </c>
      <c r="T341">
        <v>1</v>
      </c>
      <c r="U341">
        <v>0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 t="s">
        <v>794</v>
      </c>
      <c r="AP341">
        <v>19</v>
      </c>
    </row>
    <row r="342" spans="1:44" x14ac:dyDescent="0.25">
      <c r="A342" t="s">
        <v>795</v>
      </c>
      <c r="B342" t="s">
        <v>796</v>
      </c>
      <c r="C342" t="s">
        <v>663</v>
      </c>
      <c r="D342" t="s">
        <v>156</v>
      </c>
      <c r="E342" t="s">
        <v>613</v>
      </c>
      <c r="F342" t="s">
        <v>57</v>
      </c>
      <c r="G342">
        <v>2</v>
      </c>
      <c r="H342">
        <v>17</v>
      </c>
      <c r="I342">
        <v>8.5</v>
      </c>
      <c r="J342">
        <v>1</v>
      </c>
      <c r="K342">
        <v>1</v>
      </c>
      <c r="O342">
        <v>1</v>
      </c>
      <c r="P342">
        <v>1</v>
      </c>
      <c r="Q342">
        <v>1</v>
      </c>
      <c r="R342">
        <v>1</v>
      </c>
      <c r="AO342">
        <v>50</v>
      </c>
      <c r="AP342">
        <v>17</v>
      </c>
      <c r="AR342">
        <v>6</v>
      </c>
    </row>
    <row r="343" spans="1:44" x14ac:dyDescent="0.25">
      <c r="A343" t="s">
        <v>797</v>
      </c>
      <c r="B343" t="s">
        <v>798</v>
      </c>
      <c r="C343" t="s">
        <v>663</v>
      </c>
      <c r="D343" t="s">
        <v>284</v>
      </c>
      <c r="E343" t="s">
        <v>358</v>
      </c>
      <c r="F343" t="s">
        <v>57</v>
      </c>
      <c r="G343">
        <v>3</v>
      </c>
      <c r="H343">
        <v>19</v>
      </c>
      <c r="I343">
        <v>9.5</v>
      </c>
      <c r="L343">
        <v>1</v>
      </c>
      <c r="M343">
        <v>1</v>
      </c>
      <c r="N343">
        <v>1</v>
      </c>
      <c r="AO343">
        <v>19</v>
      </c>
      <c r="AP343">
        <v>68</v>
      </c>
      <c r="AR343">
        <v>27</v>
      </c>
    </row>
    <row r="344" spans="1:44" x14ac:dyDescent="0.25">
      <c r="A344" t="s">
        <v>799</v>
      </c>
      <c r="B344" t="s">
        <v>800</v>
      </c>
      <c r="C344" t="s">
        <v>663</v>
      </c>
      <c r="D344" t="s">
        <v>47</v>
      </c>
      <c r="E344" t="s">
        <v>613</v>
      </c>
      <c r="F344" t="s">
        <v>57</v>
      </c>
      <c r="G344">
        <v>2</v>
      </c>
      <c r="H344">
        <v>3</v>
      </c>
      <c r="I344">
        <v>1.5</v>
      </c>
      <c r="J344">
        <v>1</v>
      </c>
      <c r="K344">
        <v>1</v>
      </c>
      <c r="O344">
        <v>1</v>
      </c>
      <c r="P344">
        <v>1</v>
      </c>
      <c r="Q344">
        <v>1</v>
      </c>
      <c r="R344">
        <v>1</v>
      </c>
      <c r="AP344">
        <v>29</v>
      </c>
    </row>
    <row r="345" spans="1:44" x14ac:dyDescent="0.25">
      <c r="A345" t="s">
        <v>801</v>
      </c>
      <c r="B345" t="s">
        <v>802</v>
      </c>
      <c r="C345" t="s">
        <v>663</v>
      </c>
      <c r="D345" t="s">
        <v>284</v>
      </c>
      <c r="E345" t="s">
        <v>613</v>
      </c>
      <c r="F345" t="s">
        <v>57</v>
      </c>
      <c r="G345">
        <v>2</v>
      </c>
      <c r="H345">
        <v>10</v>
      </c>
      <c r="I345">
        <v>5</v>
      </c>
      <c r="J345">
        <v>1</v>
      </c>
      <c r="K345">
        <v>1</v>
      </c>
      <c r="O345">
        <v>1</v>
      </c>
      <c r="P345">
        <v>1</v>
      </c>
      <c r="Q345">
        <v>1</v>
      </c>
      <c r="R345">
        <v>1</v>
      </c>
      <c r="AP345">
        <v>41</v>
      </c>
    </row>
    <row r="346" spans="1:44" x14ac:dyDescent="0.25">
      <c r="A346" t="s">
        <v>803</v>
      </c>
      <c r="B346" t="s">
        <v>804</v>
      </c>
      <c r="C346" t="s">
        <v>46</v>
      </c>
      <c r="D346" t="s">
        <v>47</v>
      </c>
      <c r="E346" t="s">
        <v>613</v>
      </c>
      <c r="F346" t="s">
        <v>57</v>
      </c>
      <c r="G346">
        <v>2</v>
      </c>
      <c r="H346">
        <v>1</v>
      </c>
      <c r="I346">
        <v>0.5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0</v>
      </c>
      <c r="Y346">
        <v>1</v>
      </c>
      <c r="Z346">
        <v>1</v>
      </c>
      <c r="AA346">
        <v>1</v>
      </c>
      <c r="AB346">
        <v>0</v>
      </c>
      <c r="AP346">
        <v>27</v>
      </c>
    </row>
    <row r="347" spans="1:44" x14ac:dyDescent="0.25">
      <c r="A347" t="s">
        <v>805</v>
      </c>
      <c r="B347" t="s">
        <v>806</v>
      </c>
      <c r="C347" t="s">
        <v>46</v>
      </c>
      <c r="D347" t="s">
        <v>284</v>
      </c>
      <c r="E347" t="s">
        <v>613</v>
      </c>
      <c r="F347" t="s">
        <v>57</v>
      </c>
      <c r="G347">
        <v>2</v>
      </c>
      <c r="H347">
        <v>9</v>
      </c>
      <c r="I347">
        <v>4.5</v>
      </c>
      <c r="S347">
        <v>1</v>
      </c>
      <c r="T347">
        <v>1</v>
      </c>
      <c r="U347">
        <v>0</v>
      </c>
      <c r="V347">
        <v>0</v>
      </c>
      <c r="W347">
        <v>0</v>
      </c>
      <c r="X347">
        <v>1</v>
      </c>
      <c r="Y347">
        <v>0</v>
      </c>
      <c r="Z347">
        <v>1</v>
      </c>
      <c r="AA347">
        <v>1</v>
      </c>
      <c r="AB347">
        <v>1</v>
      </c>
      <c r="AC347" t="s">
        <v>807</v>
      </c>
      <c r="AP347">
        <v>40</v>
      </c>
    </row>
    <row r="348" spans="1:44" x14ac:dyDescent="0.25">
      <c r="A348" t="s">
        <v>808</v>
      </c>
      <c r="B348" t="s">
        <v>809</v>
      </c>
      <c r="C348" t="s">
        <v>663</v>
      </c>
      <c r="D348" t="s">
        <v>284</v>
      </c>
      <c r="E348" t="s">
        <v>613</v>
      </c>
      <c r="F348" t="s">
        <v>57</v>
      </c>
      <c r="G348">
        <v>2</v>
      </c>
      <c r="H348">
        <v>9</v>
      </c>
      <c r="I348">
        <v>4.5</v>
      </c>
      <c r="J348">
        <v>1</v>
      </c>
      <c r="K348">
        <v>1</v>
      </c>
      <c r="O348">
        <v>1</v>
      </c>
      <c r="P348">
        <v>1</v>
      </c>
      <c r="Q348">
        <v>1</v>
      </c>
      <c r="R348">
        <v>1</v>
      </c>
      <c r="AP348">
        <v>40</v>
      </c>
    </row>
    <row r="349" spans="1:44" x14ac:dyDescent="0.25">
      <c r="A349" t="s">
        <v>810</v>
      </c>
      <c r="B349" t="s">
        <v>811</v>
      </c>
      <c r="C349" t="s">
        <v>663</v>
      </c>
      <c r="D349" t="s">
        <v>284</v>
      </c>
      <c r="E349" t="s">
        <v>501</v>
      </c>
      <c r="F349" t="s">
        <v>57</v>
      </c>
      <c r="G349">
        <v>5</v>
      </c>
      <c r="H349">
        <v>3</v>
      </c>
      <c r="I349">
        <v>1.5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AP349">
        <v>125</v>
      </c>
    </row>
    <row r="350" spans="1:44" x14ac:dyDescent="0.25">
      <c r="A350" t="s">
        <v>812</v>
      </c>
      <c r="B350" t="s">
        <v>813</v>
      </c>
      <c r="C350" t="s">
        <v>663</v>
      </c>
      <c r="D350" t="s">
        <v>284</v>
      </c>
      <c r="E350" t="s">
        <v>613</v>
      </c>
      <c r="F350" t="s">
        <v>57</v>
      </c>
      <c r="G350">
        <v>2</v>
      </c>
      <c r="H350">
        <v>6</v>
      </c>
      <c r="I350">
        <v>3</v>
      </c>
      <c r="J350">
        <v>1</v>
      </c>
      <c r="K350">
        <v>1</v>
      </c>
      <c r="O350">
        <v>1</v>
      </c>
      <c r="P350">
        <v>1</v>
      </c>
      <c r="Q350">
        <v>1</v>
      </c>
      <c r="R350">
        <v>1</v>
      </c>
      <c r="AP350">
        <v>37</v>
      </c>
    </row>
    <row r="351" spans="1:44" x14ac:dyDescent="0.25">
      <c r="A351" t="s">
        <v>814</v>
      </c>
      <c r="B351" t="s">
        <v>815</v>
      </c>
      <c r="C351" t="s">
        <v>46</v>
      </c>
      <c r="D351" t="s">
        <v>47</v>
      </c>
      <c r="E351" t="s">
        <v>501</v>
      </c>
      <c r="F351" t="s">
        <v>57</v>
      </c>
      <c r="G351">
        <v>4</v>
      </c>
      <c r="H351">
        <v>8</v>
      </c>
      <c r="I351">
        <v>4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0</v>
      </c>
      <c r="Y351">
        <v>1</v>
      </c>
      <c r="Z351">
        <v>1</v>
      </c>
      <c r="AA351">
        <v>1</v>
      </c>
      <c r="AB351">
        <v>0</v>
      </c>
      <c r="AP351">
        <v>110</v>
      </c>
    </row>
    <row r="352" spans="1:44" x14ac:dyDescent="0.25">
      <c r="A352" t="s">
        <v>816</v>
      </c>
      <c r="B352" t="s">
        <v>817</v>
      </c>
      <c r="C352" t="s">
        <v>663</v>
      </c>
      <c r="D352" t="s">
        <v>156</v>
      </c>
      <c r="E352" t="s">
        <v>613</v>
      </c>
      <c r="F352" t="s">
        <v>57</v>
      </c>
      <c r="G352">
        <v>2</v>
      </c>
      <c r="H352">
        <v>7</v>
      </c>
      <c r="I352">
        <v>3.5</v>
      </c>
      <c r="J352">
        <v>1</v>
      </c>
      <c r="K352">
        <v>1</v>
      </c>
      <c r="O352">
        <v>1</v>
      </c>
      <c r="P352">
        <v>1</v>
      </c>
      <c r="Q352">
        <v>1</v>
      </c>
      <c r="R352">
        <v>1</v>
      </c>
      <c r="AO352">
        <v>47</v>
      </c>
      <c r="AP352">
        <v>7</v>
      </c>
      <c r="AR352">
        <v>3</v>
      </c>
    </row>
    <row r="353" spans="1:44" x14ac:dyDescent="0.25">
      <c r="A353" t="s">
        <v>818</v>
      </c>
      <c r="B353" t="s">
        <v>819</v>
      </c>
      <c r="C353" t="s">
        <v>663</v>
      </c>
      <c r="D353" t="s">
        <v>284</v>
      </c>
      <c r="E353" t="s">
        <v>358</v>
      </c>
      <c r="F353" t="s">
        <v>57</v>
      </c>
      <c r="G353">
        <v>3</v>
      </c>
      <c r="H353">
        <v>26</v>
      </c>
      <c r="I353">
        <v>13</v>
      </c>
      <c r="L353">
        <v>1</v>
      </c>
      <c r="M353">
        <v>1</v>
      </c>
      <c r="N353">
        <v>1</v>
      </c>
      <c r="AO353">
        <v>26</v>
      </c>
      <c r="AP353">
        <v>75</v>
      </c>
      <c r="AR353">
        <v>34</v>
      </c>
    </row>
    <row r="354" spans="1:44" x14ac:dyDescent="0.25">
      <c r="A354" t="s">
        <v>820</v>
      </c>
      <c r="B354" t="s">
        <v>821</v>
      </c>
      <c r="C354" t="s">
        <v>663</v>
      </c>
      <c r="D354" t="s">
        <v>156</v>
      </c>
      <c r="E354" t="s">
        <v>613</v>
      </c>
      <c r="F354" t="s">
        <v>57</v>
      </c>
      <c r="G354">
        <v>2</v>
      </c>
      <c r="H354">
        <v>11</v>
      </c>
      <c r="I354">
        <v>5.5</v>
      </c>
      <c r="J354">
        <v>1</v>
      </c>
      <c r="K354">
        <v>1</v>
      </c>
      <c r="O354">
        <v>0</v>
      </c>
      <c r="P354">
        <v>1</v>
      </c>
      <c r="Q354">
        <v>1</v>
      </c>
      <c r="R354">
        <v>1</v>
      </c>
      <c r="AO354">
        <v>48</v>
      </c>
      <c r="AP354">
        <v>11</v>
      </c>
      <c r="AR354">
        <v>4</v>
      </c>
    </row>
    <row r="355" spans="1:44" x14ac:dyDescent="0.25">
      <c r="A355" t="s">
        <v>822</v>
      </c>
      <c r="B355" t="s">
        <v>823</v>
      </c>
      <c r="C355" t="s">
        <v>663</v>
      </c>
      <c r="D355" t="s">
        <v>47</v>
      </c>
      <c r="E355" t="s">
        <v>501</v>
      </c>
      <c r="F355" t="s">
        <v>57</v>
      </c>
      <c r="G355">
        <v>4</v>
      </c>
      <c r="H355">
        <v>6</v>
      </c>
      <c r="I355">
        <v>2.5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AP355">
        <v>108</v>
      </c>
    </row>
    <row r="356" spans="1:44" x14ac:dyDescent="0.25">
      <c r="A356" t="s">
        <v>824</v>
      </c>
      <c r="B356" t="s">
        <v>825</v>
      </c>
      <c r="C356" t="s">
        <v>663</v>
      </c>
      <c r="D356" t="s">
        <v>156</v>
      </c>
      <c r="E356" t="s">
        <v>613</v>
      </c>
      <c r="F356" t="s">
        <v>57</v>
      </c>
      <c r="G356">
        <v>2</v>
      </c>
      <c r="H356">
        <v>1</v>
      </c>
      <c r="I356">
        <v>0.5</v>
      </c>
      <c r="J356">
        <v>1</v>
      </c>
      <c r="K356">
        <v>1</v>
      </c>
      <c r="O356">
        <v>0</v>
      </c>
      <c r="P356">
        <v>1</v>
      </c>
      <c r="Q356">
        <v>1</v>
      </c>
      <c r="R356">
        <v>1</v>
      </c>
      <c r="AO356">
        <v>45</v>
      </c>
      <c r="AP356">
        <v>1</v>
      </c>
      <c r="AR356">
        <v>1</v>
      </c>
    </row>
    <row r="357" spans="1:44" x14ac:dyDescent="0.25">
      <c r="A357" t="s">
        <v>826</v>
      </c>
      <c r="B357" t="s">
        <v>827</v>
      </c>
      <c r="C357" t="s">
        <v>46</v>
      </c>
      <c r="D357" t="s">
        <v>156</v>
      </c>
      <c r="E357" t="s">
        <v>613</v>
      </c>
      <c r="F357" t="s">
        <v>57</v>
      </c>
      <c r="G357">
        <v>2</v>
      </c>
      <c r="H357">
        <v>8</v>
      </c>
      <c r="I357">
        <v>4</v>
      </c>
      <c r="S357">
        <v>1</v>
      </c>
      <c r="T357">
        <v>1</v>
      </c>
      <c r="U357">
        <v>0</v>
      </c>
      <c r="V357">
        <v>0</v>
      </c>
      <c r="W357">
        <v>1</v>
      </c>
      <c r="X357">
        <v>0</v>
      </c>
      <c r="Y357">
        <v>1</v>
      </c>
      <c r="Z357">
        <v>1</v>
      </c>
      <c r="AA357">
        <v>1</v>
      </c>
      <c r="AB357">
        <v>0</v>
      </c>
      <c r="AP357">
        <v>8</v>
      </c>
    </row>
    <row r="358" spans="1:44" x14ac:dyDescent="0.25">
      <c r="A358" t="s">
        <v>828</v>
      </c>
      <c r="B358" t="s">
        <v>829</v>
      </c>
      <c r="C358" t="s">
        <v>46</v>
      </c>
      <c r="D358" t="s">
        <v>284</v>
      </c>
      <c r="E358" t="s">
        <v>501</v>
      </c>
      <c r="F358" t="s">
        <v>57</v>
      </c>
      <c r="G358">
        <v>5</v>
      </c>
      <c r="H358">
        <v>4</v>
      </c>
      <c r="I358">
        <v>2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0</v>
      </c>
      <c r="Y358">
        <v>1</v>
      </c>
      <c r="Z358">
        <v>1</v>
      </c>
      <c r="AA358">
        <v>1</v>
      </c>
      <c r="AB358">
        <v>0</v>
      </c>
      <c r="AP358">
        <v>126</v>
      </c>
    </row>
    <row r="359" spans="1:44" x14ac:dyDescent="0.25">
      <c r="A359" t="s">
        <v>830</v>
      </c>
      <c r="B359" t="s">
        <v>831</v>
      </c>
      <c r="C359" t="s">
        <v>663</v>
      </c>
      <c r="D359" t="s">
        <v>284</v>
      </c>
      <c r="E359" t="s">
        <v>613</v>
      </c>
      <c r="F359" t="s">
        <v>57</v>
      </c>
      <c r="G359">
        <v>2</v>
      </c>
      <c r="H359">
        <v>7</v>
      </c>
      <c r="I359">
        <v>3.5</v>
      </c>
      <c r="J359">
        <v>1</v>
      </c>
      <c r="K359">
        <v>1</v>
      </c>
      <c r="O359">
        <v>1</v>
      </c>
      <c r="P359">
        <v>1</v>
      </c>
      <c r="Q359">
        <v>1</v>
      </c>
      <c r="R359">
        <v>1</v>
      </c>
      <c r="AP359">
        <v>38</v>
      </c>
    </row>
    <row r="360" spans="1:44" x14ac:dyDescent="0.25">
      <c r="A360" t="s">
        <v>832</v>
      </c>
      <c r="B360" t="s">
        <v>677</v>
      </c>
      <c r="C360" t="s">
        <v>663</v>
      </c>
      <c r="D360" t="s">
        <v>47</v>
      </c>
      <c r="E360" t="s">
        <v>358</v>
      </c>
      <c r="F360" t="s">
        <v>57</v>
      </c>
      <c r="G360">
        <v>3</v>
      </c>
      <c r="H360">
        <v>1</v>
      </c>
      <c r="I360">
        <v>0.5</v>
      </c>
      <c r="L360">
        <v>1</v>
      </c>
      <c r="M360">
        <v>1</v>
      </c>
      <c r="N360">
        <v>1</v>
      </c>
      <c r="AP360">
        <v>80</v>
      </c>
    </row>
    <row r="361" spans="1:44" x14ac:dyDescent="0.25">
      <c r="A361" t="s">
        <v>833</v>
      </c>
      <c r="B361" t="s">
        <v>834</v>
      </c>
      <c r="C361" t="s">
        <v>663</v>
      </c>
      <c r="D361" t="s">
        <v>156</v>
      </c>
      <c r="E361" t="s">
        <v>358</v>
      </c>
      <c r="F361" t="s">
        <v>57</v>
      </c>
      <c r="G361">
        <v>3</v>
      </c>
      <c r="H361">
        <v>2</v>
      </c>
      <c r="I361">
        <v>1</v>
      </c>
      <c r="L361">
        <v>1</v>
      </c>
      <c r="M361">
        <v>1</v>
      </c>
      <c r="N361">
        <v>1</v>
      </c>
      <c r="AP361">
        <v>98</v>
      </c>
    </row>
    <row r="362" spans="1:44" x14ac:dyDescent="0.25">
      <c r="A362" t="s">
        <v>835</v>
      </c>
      <c r="B362" t="s">
        <v>836</v>
      </c>
      <c r="C362" t="s">
        <v>663</v>
      </c>
      <c r="D362" t="s">
        <v>284</v>
      </c>
      <c r="E362" t="s">
        <v>358</v>
      </c>
      <c r="F362" t="s">
        <v>57</v>
      </c>
      <c r="G362">
        <v>3</v>
      </c>
      <c r="H362">
        <v>10</v>
      </c>
      <c r="I362">
        <v>5</v>
      </c>
      <c r="L362">
        <v>1</v>
      </c>
      <c r="M362">
        <v>1</v>
      </c>
      <c r="N362">
        <v>1</v>
      </c>
      <c r="AO362">
        <v>10</v>
      </c>
      <c r="AP362">
        <v>59</v>
      </c>
      <c r="AR362">
        <v>18</v>
      </c>
    </row>
    <row r="363" spans="1:44" x14ac:dyDescent="0.25">
      <c r="A363" t="s">
        <v>837</v>
      </c>
      <c r="B363" t="s">
        <v>838</v>
      </c>
      <c r="C363" t="s">
        <v>46</v>
      </c>
      <c r="D363" t="s">
        <v>284</v>
      </c>
      <c r="E363" t="s">
        <v>613</v>
      </c>
      <c r="F363" t="s">
        <v>57</v>
      </c>
      <c r="G363">
        <v>2</v>
      </c>
      <c r="H363">
        <v>11</v>
      </c>
      <c r="I363">
        <v>5.5</v>
      </c>
      <c r="S363">
        <v>1</v>
      </c>
      <c r="T363">
        <v>1</v>
      </c>
      <c r="U363">
        <v>0</v>
      </c>
      <c r="V363">
        <v>0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0</v>
      </c>
      <c r="AP363">
        <v>42</v>
      </c>
    </row>
    <row r="364" spans="1:44" x14ac:dyDescent="0.25">
      <c r="A364" t="s">
        <v>839</v>
      </c>
      <c r="B364" t="s">
        <v>840</v>
      </c>
      <c r="C364" t="s">
        <v>46</v>
      </c>
      <c r="D364" t="s">
        <v>47</v>
      </c>
      <c r="E364" t="s">
        <v>358</v>
      </c>
      <c r="F364" t="s">
        <v>57</v>
      </c>
      <c r="G364">
        <v>3</v>
      </c>
      <c r="H364">
        <v>7</v>
      </c>
      <c r="I364">
        <v>3.5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0</v>
      </c>
      <c r="AP364">
        <v>86</v>
      </c>
    </row>
    <row r="365" spans="1:44" x14ac:dyDescent="0.25">
      <c r="A365" t="s">
        <v>841</v>
      </c>
      <c r="B365" t="s">
        <v>842</v>
      </c>
      <c r="C365" t="s">
        <v>46</v>
      </c>
      <c r="D365" t="s">
        <v>47</v>
      </c>
      <c r="E365" t="s">
        <v>358</v>
      </c>
      <c r="F365" t="s">
        <v>57</v>
      </c>
      <c r="G365">
        <v>3</v>
      </c>
      <c r="H365">
        <v>8</v>
      </c>
      <c r="I365">
        <v>4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0</v>
      </c>
      <c r="Y365">
        <v>1</v>
      </c>
      <c r="Z365">
        <v>1</v>
      </c>
      <c r="AA365">
        <v>1</v>
      </c>
      <c r="AB365">
        <v>0</v>
      </c>
      <c r="AP365">
        <v>87</v>
      </c>
    </row>
    <row r="366" spans="1:44" x14ac:dyDescent="0.25">
      <c r="A366" t="s">
        <v>843</v>
      </c>
      <c r="B366" t="s">
        <v>734</v>
      </c>
      <c r="C366" t="s">
        <v>46</v>
      </c>
      <c r="D366" t="s">
        <v>156</v>
      </c>
      <c r="E366" t="s">
        <v>613</v>
      </c>
      <c r="F366" t="s">
        <v>57</v>
      </c>
      <c r="G366">
        <v>2</v>
      </c>
      <c r="H366">
        <v>22</v>
      </c>
      <c r="I366">
        <v>11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0</v>
      </c>
      <c r="AP366">
        <v>22</v>
      </c>
    </row>
    <row r="367" spans="1:44" x14ac:dyDescent="0.25">
      <c r="A367" t="s">
        <v>844</v>
      </c>
      <c r="B367" t="s">
        <v>845</v>
      </c>
      <c r="C367" t="s">
        <v>46</v>
      </c>
      <c r="D367" t="s">
        <v>156</v>
      </c>
      <c r="E367" t="s">
        <v>613</v>
      </c>
      <c r="F367" t="s">
        <v>57</v>
      </c>
      <c r="G367">
        <v>2</v>
      </c>
      <c r="H367">
        <v>15</v>
      </c>
      <c r="I367">
        <v>7.5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0</v>
      </c>
      <c r="AP367">
        <v>15</v>
      </c>
    </row>
    <row r="368" spans="1:44" x14ac:dyDescent="0.25">
      <c r="A368" t="s">
        <v>846</v>
      </c>
      <c r="B368" t="s">
        <v>847</v>
      </c>
      <c r="C368" t="s">
        <v>46</v>
      </c>
      <c r="D368" t="s">
        <v>156</v>
      </c>
      <c r="E368" t="s">
        <v>358</v>
      </c>
      <c r="F368" t="s">
        <v>57</v>
      </c>
      <c r="G368">
        <v>3</v>
      </c>
      <c r="H368">
        <v>2</v>
      </c>
      <c r="I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0</v>
      </c>
      <c r="Y368">
        <v>1</v>
      </c>
      <c r="Z368">
        <v>1</v>
      </c>
      <c r="AA368">
        <v>1</v>
      </c>
      <c r="AB368">
        <v>1</v>
      </c>
      <c r="AP368">
        <v>98</v>
      </c>
    </row>
    <row r="369" spans="1:44" x14ac:dyDescent="0.25">
      <c r="A369" t="s">
        <v>848</v>
      </c>
      <c r="B369" t="s">
        <v>849</v>
      </c>
      <c r="C369" t="s">
        <v>663</v>
      </c>
      <c r="D369" t="s">
        <v>47</v>
      </c>
      <c r="E369" t="s">
        <v>358</v>
      </c>
      <c r="F369" t="s">
        <v>57</v>
      </c>
      <c r="G369">
        <v>3</v>
      </c>
      <c r="H369">
        <v>7</v>
      </c>
      <c r="I369">
        <v>3.5</v>
      </c>
      <c r="L369">
        <v>1</v>
      </c>
      <c r="M369">
        <v>1</v>
      </c>
      <c r="N369">
        <v>1</v>
      </c>
      <c r="AP369">
        <v>86</v>
      </c>
    </row>
    <row r="370" spans="1:44" x14ac:dyDescent="0.25">
      <c r="A370" t="s">
        <v>850</v>
      </c>
      <c r="B370" t="s">
        <v>851</v>
      </c>
      <c r="C370" t="s">
        <v>663</v>
      </c>
      <c r="D370" t="s">
        <v>284</v>
      </c>
      <c r="E370" t="s">
        <v>613</v>
      </c>
      <c r="F370" t="s">
        <v>57</v>
      </c>
      <c r="G370">
        <v>2</v>
      </c>
      <c r="H370">
        <v>11</v>
      </c>
      <c r="I370">
        <v>5.5</v>
      </c>
      <c r="J370">
        <v>1</v>
      </c>
      <c r="K370">
        <v>1</v>
      </c>
      <c r="O370">
        <v>1</v>
      </c>
      <c r="P370">
        <v>1</v>
      </c>
      <c r="Q370">
        <v>1</v>
      </c>
      <c r="R370">
        <v>1</v>
      </c>
      <c r="AP370">
        <v>42</v>
      </c>
    </row>
    <row r="371" spans="1:44" x14ac:dyDescent="0.25">
      <c r="A371" t="s">
        <v>852</v>
      </c>
      <c r="B371" t="s">
        <v>853</v>
      </c>
      <c r="C371" t="s">
        <v>663</v>
      </c>
      <c r="D371" t="s">
        <v>156</v>
      </c>
      <c r="E371" t="s">
        <v>501</v>
      </c>
      <c r="F371" t="s">
        <v>57</v>
      </c>
      <c r="G371">
        <v>4</v>
      </c>
      <c r="H371">
        <v>11</v>
      </c>
      <c r="I371">
        <v>5.5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AO371">
        <v>40</v>
      </c>
      <c r="AP371">
        <v>121</v>
      </c>
      <c r="AR371">
        <v>51</v>
      </c>
    </row>
    <row r="372" spans="1:44" x14ac:dyDescent="0.25">
      <c r="A372" t="s">
        <v>854</v>
      </c>
      <c r="B372" t="s">
        <v>855</v>
      </c>
      <c r="C372" t="s">
        <v>663</v>
      </c>
      <c r="D372" t="s">
        <v>47</v>
      </c>
      <c r="E372" t="s">
        <v>358</v>
      </c>
      <c r="F372" t="s">
        <v>57</v>
      </c>
      <c r="G372">
        <v>3</v>
      </c>
      <c r="H372">
        <v>5</v>
      </c>
      <c r="I372">
        <v>2.5</v>
      </c>
      <c r="L372">
        <v>1</v>
      </c>
      <c r="M372">
        <v>1</v>
      </c>
      <c r="N372">
        <v>1</v>
      </c>
      <c r="AP372">
        <v>84</v>
      </c>
    </row>
    <row r="373" spans="1:44" x14ac:dyDescent="0.25">
      <c r="A373" t="s">
        <v>856</v>
      </c>
      <c r="B373" t="s">
        <v>857</v>
      </c>
      <c r="C373" t="s">
        <v>663</v>
      </c>
      <c r="D373" t="s">
        <v>284</v>
      </c>
      <c r="E373" t="s">
        <v>358</v>
      </c>
      <c r="F373" t="s">
        <v>57</v>
      </c>
      <c r="G373">
        <v>3</v>
      </c>
      <c r="H373">
        <v>13</v>
      </c>
      <c r="I373">
        <v>6.5</v>
      </c>
      <c r="L373">
        <v>1</v>
      </c>
      <c r="M373">
        <v>1</v>
      </c>
      <c r="N373">
        <v>1</v>
      </c>
      <c r="AO373">
        <v>13</v>
      </c>
      <c r="AP373">
        <v>62</v>
      </c>
      <c r="AR373">
        <v>21</v>
      </c>
    </row>
    <row r="374" spans="1:44" x14ac:dyDescent="0.25">
      <c r="A374" t="s">
        <v>858</v>
      </c>
      <c r="B374" t="s">
        <v>859</v>
      </c>
      <c r="C374" t="s">
        <v>46</v>
      </c>
      <c r="D374" t="s">
        <v>284</v>
      </c>
      <c r="E374" t="s">
        <v>358</v>
      </c>
      <c r="F374" t="s">
        <v>57</v>
      </c>
      <c r="G374">
        <v>4</v>
      </c>
      <c r="H374">
        <v>3</v>
      </c>
      <c r="I374">
        <v>1.5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0</v>
      </c>
      <c r="Y374">
        <v>1</v>
      </c>
      <c r="Z374">
        <v>1</v>
      </c>
      <c r="AA374">
        <v>1</v>
      </c>
      <c r="AB374">
        <v>0</v>
      </c>
      <c r="AP374">
        <v>94</v>
      </c>
    </row>
    <row r="375" spans="1:44" x14ac:dyDescent="0.25">
      <c r="A375" t="s">
        <v>860</v>
      </c>
      <c r="B375" t="s">
        <v>861</v>
      </c>
      <c r="C375" t="s">
        <v>46</v>
      </c>
      <c r="D375" t="s">
        <v>284</v>
      </c>
      <c r="E375" t="s">
        <v>613</v>
      </c>
      <c r="F375" t="s">
        <v>57</v>
      </c>
      <c r="G375">
        <v>2</v>
      </c>
      <c r="H375">
        <v>10</v>
      </c>
      <c r="I375">
        <v>5</v>
      </c>
      <c r="S375">
        <v>1</v>
      </c>
      <c r="T375">
        <v>1</v>
      </c>
      <c r="U375">
        <v>0</v>
      </c>
      <c r="V375">
        <v>0</v>
      </c>
      <c r="W375">
        <v>1</v>
      </c>
      <c r="X375">
        <v>0</v>
      </c>
      <c r="Y375">
        <v>1</v>
      </c>
      <c r="Z375">
        <v>1</v>
      </c>
      <c r="AA375">
        <v>1</v>
      </c>
      <c r="AB375">
        <v>0</v>
      </c>
      <c r="AP375">
        <v>41</v>
      </c>
    </row>
    <row r="376" spans="1:44" x14ac:dyDescent="0.25">
      <c r="A376" t="s">
        <v>862</v>
      </c>
      <c r="B376" t="s">
        <v>863</v>
      </c>
      <c r="C376" t="s">
        <v>46</v>
      </c>
      <c r="D376" t="s">
        <v>47</v>
      </c>
      <c r="E376" t="s">
        <v>501</v>
      </c>
      <c r="F376" t="s">
        <v>57</v>
      </c>
      <c r="G376">
        <v>4</v>
      </c>
      <c r="H376">
        <v>1</v>
      </c>
      <c r="I376">
        <v>0.5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0</v>
      </c>
      <c r="Y376">
        <v>1</v>
      </c>
      <c r="Z376">
        <v>1</v>
      </c>
      <c r="AA376">
        <v>1</v>
      </c>
      <c r="AB376">
        <v>1</v>
      </c>
      <c r="AC376" t="s">
        <v>864</v>
      </c>
      <c r="AP376">
        <v>103</v>
      </c>
    </row>
    <row r="377" spans="1:44" x14ac:dyDescent="0.25">
      <c r="A377" t="s">
        <v>865</v>
      </c>
      <c r="B377" t="s">
        <v>866</v>
      </c>
      <c r="C377" t="s">
        <v>46</v>
      </c>
      <c r="D377" t="s">
        <v>284</v>
      </c>
      <c r="E377" t="s">
        <v>501</v>
      </c>
      <c r="F377" t="s">
        <v>57</v>
      </c>
      <c r="G377">
        <v>5</v>
      </c>
      <c r="H377">
        <v>2</v>
      </c>
      <c r="I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0</v>
      </c>
      <c r="Y377">
        <v>1</v>
      </c>
      <c r="Z377">
        <v>1</v>
      </c>
      <c r="AA377">
        <v>1</v>
      </c>
      <c r="AB377">
        <v>0</v>
      </c>
      <c r="AP377">
        <v>124</v>
      </c>
    </row>
    <row r="378" spans="1:44" x14ac:dyDescent="0.25">
      <c r="A378" t="s">
        <v>867</v>
      </c>
      <c r="B378" t="s">
        <v>868</v>
      </c>
      <c r="C378" t="s">
        <v>46</v>
      </c>
      <c r="D378" t="s">
        <v>284</v>
      </c>
      <c r="E378" t="s">
        <v>613</v>
      </c>
      <c r="F378" t="s">
        <v>57</v>
      </c>
      <c r="G378">
        <v>2</v>
      </c>
      <c r="H378">
        <v>14</v>
      </c>
      <c r="I378">
        <v>7</v>
      </c>
      <c r="S378">
        <v>1</v>
      </c>
      <c r="T378">
        <v>1</v>
      </c>
      <c r="U378">
        <v>0</v>
      </c>
      <c r="V378">
        <v>0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0</v>
      </c>
      <c r="AP378">
        <v>45</v>
      </c>
    </row>
    <row r="379" spans="1:44" x14ac:dyDescent="0.25">
      <c r="A379" t="s">
        <v>869</v>
      </c>
      <c r="B379" t="s">
        <v>870</v>
      </c>
      <c r="C379" t="s">
        <v>663</v>
      </c>
      <c r="D379" t="s">
        <v>156</v>
      </c>
      <c r="E379" t="s">
        <v>501</v>
      </c>
      <c r="F379" t="s">
        <v>57</v>
      </c>
      <c r="G379">
        <v>4</v>
      </c>
      <c r="H379">
        <v>10</v>
      </c>
      <c r="I379">
        <v>5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AO379">
        <v>39</v>
      </c>
      <c r="AP379">
        <v>120</v>
      </c>
      <c r="AR379">
        <v>50</v>
      </c>
    </row>
    <row r="380" spans="1:44" x14ac:dyDescent="0.25">
      <c r="A380" t="s">
        <v>871</v>
      </c>
      <c r="B380" t="s">
        <v>872</v>
      </c>
      <c r="C380" t="s">
        <v>663</v>
      </c>
      <c r="D380" t="s">
        <v>156</v>
      </c>
      <c r="E380" t="s">
        <v>613</v>
      </c>
      <c r="F380" t="s">
        <v>57</v>
      </c>
      <c r="G380">
        <v>2</v>
      </c>
      <c r="H380">
        <v>2</v>
      </c>
      <c r="I380">
        <v>1</v>
      </c>
      <c r="J380">
        <v>1</v>
      </c>
      <c r="K380">
        <v>1</v>
      </c>
      <c r="O380">
        <v>1</v>
      </c>
      <c r="P380">
        <v>1</v>
      </c>
      <c r="Q380">
        <v>1</v>
      </c>
      <c r="R380">
        <v>1</v>
      </c>
      <c r="AP380">
        <v>2</v>
      </c>
    </row>
    <row r="381" spans="1:44" x14ac:dyDescent="0.25">
      <c r="A381" t="s">
        <v>873</v>
      </c>
      <c r="B381" t="s">
        <v>874</v>
      </c>
      <c r="C381" t="s">
        <v>46</v>
      </c>
      <c r="D381" t="s">
        <v>47</v>
      </c>
      <c r="E381" t="s">
        <v>358</v>
      </c>
      <c r="F381" t="s">
        <v>57</v>
      </c>
      <c r="G381">
        <v>3</v>
      </c>
      <c r="H381">
        <v>3</v>
      </c>
      <c r="I381">
        <v>1.5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0</v>
      </c>
      <c r="Y381">
        <v>1</v>
      </c>
      <c r="Z381">
        <v>1</v>
      </c>
      <c r="AA381">
        <v>1</v>
      </c>
      <c r="AB381">
        <v>0</v>
      </c>
      <c r="AP381">
        <v>82</v>
      </c>
    </row>
    <row r="382" spans="1:44" x14ac:dyDescent="0.25">
      <c r="A382" t="s">
        <v>875</v>
      </c>
      <c r="B382" t="s">
        <v>876</v>
      </c>
      <c r="C382" t="s">
        <v>663</v>
      </c>
      <c r="D382" t="s">
        <v>156</v>
      </c>
      <c r="E382" t="s">
        <v>501</v>
      </c>
      <c r="F382" t="s">
        <v>57</v>
      </c>
      <c r="G382">
        <v>4</v>
      </c>
      <c r="H382">
        <v>4</v>
      </c>
      <c r="I382">
        <v>2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0</v>
      </c>
      <c r="P382">
        <v>1</v>
      </c>
      <c r="Q382">
        <v>1</v>
      </c>
      <c r="R382">
        <v>1</v>
      </c>
      <c r="AO382">
        <v>34</v>
      </c>
      <c r="AP382">
        <v>114</v>
      </c>
      <c r="AR382">
        <v>45</v>
      </c>
    </row>
    <row r="383" spans="1:44" x14ac:dyDescent="0.25">
      <c r="A383" t="s">
        <v>877</v>
      </c>
      <c r="B383" t="s">
        <v>878</v>
      </c>
      <c r="C383" t="s">
        <v>46</v>
      </c>
      <c r="D383" t="s">
        <v>284</v>
      </c>
      <c r="E383" t="s">
        <v>501</v>
      </c>
      <c r="F383" t="s">
        <v>57</v>
      </c>
      <c r="G383">
        <v>5</v>
      </c>
      <c r="H383">
        <v>5</v>
      </c>
      <c r="I383">
        <v>2.5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0</v>
      </c>
      <c r="Y383">
        <v>1</v>
      </c>
      <c r="Z383">
        <v>1</v>
      </c>
      <c r="AA383">
        <v>1</v>
      </c>
      <c r="AB383">
        <v>0</v>
      </c>
      <c r="AP383">
        <v>127</v>
      </c>
    </row>
    <row r="384" spans="1:44" x14ac:dyDescent="0.25">
      <c r="A384" t="s">
        <v>879</v>
      </c>
      <c r="B384" t="s">
        <v>880</v>
      </c>
      <c r="C384" t="s">
        <v>663</v>
      </c>
      <c r="D384" t="s">
        <v>156</v>
      </c>
      <c r="E384" t="s">
        <v>613</v>
      </c>
      <c r="F384" t="s">
        <v>57</v>
      </c>
      <c r="G384">
        <v>2</v>
      </c>
      <c r="H384">
        <v>23</v>
      </c>
      <c r="I384">
        <v>11.5</v>
      </c>
      <c r="J384">
        <v>1</v>
      </c>
      <c r="K384">
        <v>1</v>
      </c>
      <c r="O384">
        <v>1</v>
      </c>
      <c r="P384">
        <v>1</v>
      </c>
      <c r="Q384">
        <v>1</v>
      </c>
      <c r="R384">
        <v>1</v>
      </c>
      <c r="AO384">
        <v>52</v>
      </c>
      <c r="AP384">
        <v>23</v>
      </c>
      <c r="AR384">
        <v>8</v>
      </c>
    </row>
    <row r="385" spans="1:44" x14ac:dyDescent="0.25">
      <c r="A385" t="s">
        <v>881</v>
      </c>
      <c r="B385" t="s">
        <v>631</v>
      </c>
      <c r="C385" t="s">
        <v>663</v>
      </c>
      <c r="D385" t="s">
        <v>156</v>
      </c>
      <c r="E385" t="s">
        <v>613</v>
      </c>
      <c r="F385" t="s">
        <v>57</v>
      </c>
      <c r="G385">
        <v>2</v>
      </c>
      <c r="H385">
        <v>14</v>
      </c>
      <c r="I385">
        <v>7</v>
      </c>
      <c r="J385">
        <v>1</v>
      </c>
      <c r="K385">
        <v>1</v>
      </c>
      <c r="O385">
        <v>0</v>
      </c>
      <c r="P385">
        <v>1</v>
      </c>
      <c r="Q385">
        <v>1</v>
      </c>
      <c r="R385">
        <v>1</v>
      </c>
      <c r="AO385">
        <v>49</v>
      </c>
      <c r="AP385">
        <v>14</v>
      </c>
      <c r="AR385">
        <v>5</v>
      </c>
    </row>
    <row r="386" spans="1:44" x14ac:dyDescent="0.25">
      <c r="A386" t="s">
        <v>882</v>
      </c>
      <c r="B386" t="s">
        <v>883</v>
      </c>
      <c r="C386" t="s">
        <v>663</v>
      </c>
      <c r="D386" t="s">
        <v>284</v>
      </c>
      <c r="E386" t="s">
        <v>358</v>
      </c>
      <c r="F386" t="s">
        <v>57</v>
      </c>
      <c r="G386">
        <v>3</v>
      </c>
      <c r="H386">
        <v>1</v>
      </c>
      <c r="I386">
        <v>0.5</v>
      </c>
      <c r="L386">
        <v>1</v>
      </c>
      <c r="M386">
        <v>1</v>
      </c>
      <c r="N386">
        <v>1</v>
      </c>
      <c r="AO386">
        <v>1</v>
      </c>
      <c r="AP386">
        <v>50</v>
      </c>
      <c r="AR386">
        <v>9</v>
      </c>
    </row>
    <row r="387" spans="1:44" x14ac:dyDescent="0.25">
      <c r="A387" t="s">
        <v>884</v>
      </c>
      <c r="B387" t="s">
        <v>885</v>
      </c>
      <c r="C387" t="s">
        <v>663</v>
      </c>
      <c r="D387" t="s">
        <v>284</v>
      </c>
      <c r="E387" t="s">
        <v>501</v>
      </c>
      <c r="F387" t="s">
        <v>57</v>
      </c>
      <c r="G387">
        <v>5</v>
      </c>
      <c r="H387">
        <v>2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0</v>
      </c>
      <c r="P387">
        <v>1</v>
      </c>
      <c r="Q387">
        <v>1</v>
      </c>
      <c r="R387">
        <v>1</v>
      </c>
      <c r="AP387">
        <v>124</v>
      </c>
    </row>
    <row r="388" spans="1:44" x14ac:dyDescent="0.25">
      <c r="A388" t="s">
        <v>886</v>
      </c>
      <c r="B388" t="s">
        <v>887</v>
      </c>
      <c r="C388" t="s">
        <v>663</v>
      </c>
      <c r="D388" t="s">
        <v>47</v>
      </c>
      <c r="E388" t="s">
        <v>501</v>
      </c>
      <c r="F388" t="s">
        <v>57</v>
      </c>
      <c r="G388">
        <v>4</v>
      </c>
      <c r="H388">
        <v>8</v>
      </c>
      <c r="I388">
        <v>3.5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AP388">
        <v>110</v>
      </c>
    </row>
    <row r="389" spans="1:44" x14ac:dyDescent="0.25">
      <c r="A389" t="s">
        <v>888</v>
      </c>
      <c r="B389" t="s">
        <v>889</v>
      </c>
      <c r="C389" t="s">
        <v>663</v>
      </c>
      <c r="D389" t="s">
        <v>156</v>
      </c>
      <c r="E389" t="s">
        <v>613</v>
      </c>
      <c r="F389" t="s">
        <v>57</v>
      </c>
      <c r="G389">
        <v>2</v>
      </c>
      <c r="H389">
        <v>19</v>
      </c>
      <c r="I389">
        <v>9.5</v>
      </c>
      <c r="J389">
        <v>1</v>
      </c>
      <c r="K389">
        <v>1</v>
      </c>
      <c r="O389">
        <v>1</v>
      </c>
      <c r="P389">
        <v>1</v>
      </c>
      <c r="Q389">
        <v>1</v>
      </c>
      <c r="R389">
        <v>1</v>
      </c>
      <c r="AP389">
        <v>19</v>
      </c>
    </row>
    <row r="390" spans="1:44" x14ac:dyDescent="0.25">
      <c r="A390" t="s">
        <v>890</v>
      </c>
      <c r="B390" t="s">
        <v>891</v>
      </c>
      <c r="C390" t="s">
        <v>663</v>
      </c>
      <c r="D390" t="s">
        <v>284</v>
      </c>
      <c r="E390" t="s">
        <v>358</v>
      </c>
      <c r="F390" t="s">
        <v>57</v>
      </c>
      <c r="G390">
        <v>3</v>
      </c>
      <c r="H390">
        <v>28</v>
      </c>
      <c r="I390">
        <v>14</v>
      </c>
      <c r="L390">
        <v>1</v>
      </c>
      <c r="M390">
        <v>1</v>
      </c>
      <c r="N390">
        <v>1</v>
      </c>
      <c r="AO390">
        <v>28</v>
      </c>
      <c r="AP390">
        <v>77</v>
      </c>
      <c r="AR390">
        <v>36</v>
      </c>
    </row>
    <row r="391" spans="1:44" x14ac:dyDescent="0.25">
      <c r="A391" t="s">
        <v>892</v>
      </c>
      <c r="B391" t="s">
        <v>893</v>
      </c>
      <c r="C391" t="s">
        <v>663</v>
      </c>
      <c r="D391" t="s">
        <v>284</v>
      </c>
      <c r="E391" t="s">
        <v>358</v>
      </c>
      <c r="F391" t="s">
        <v>57</v>
      </c>
      <c r="G391">
        <v>3</v>
      </c>
      <c r="H391">
        <v>8</v>
      </c>
      <c r="I391">
        <v>4</v>
      </c>
      <c r="L391">
        <v>1</v>
      </c>
      <c r="M391">
        <v>1</v>
      </c>
      <c r="N391">
        <v>1</v>
      </c>
      <c r="AO391">
        <v>8</v>
      </c>
      <c r="AP391">
        <v>57</v>
      </c>
      <c r="AR391">
        <v>16</v>
      </c>
    </row>
    <row r="392" spans="1:44" x14ac:dyDescent="0.25">
      <c r="A392" t="s">
        <v>894</v>
      </c>
      <c r="B392" t="s">
        <v>895</v>
      </c>
      <c r="C392" t="s">
        <v>663</v>
      </c>
      <c r="D392" t="s">
        <v>284</v>
      </c>
      <c r="E392" t="s">
        <v>501</v>
      </c>
      <c r="F392" t="s">
        <v>57</v>
      </c>
      <c r="G392">
        <v>5</v>
      </c>
      <c r="H392">
        <v>1</v>
      </c>
      <c r="I392">
        <v>0.5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AP392">
        <v>123</v>
      </c>
    </row>
    <row r="393" spans="1:44" x14ac:dyDescent="0.25">
      <c r="A393" t="s">
        <v>896</v>
      </c>
      <c r="B393" t="s">
        <v>897</v>
      </c>
      <c r="C393" t="s">
        <v>663</v>
      </c>
      <c r="D393" t="s">
        <v>284</v>
      </c>
      <c r="E393" t="s">
        <v>613</v>
      </c>
      <c r="F393" t="s">
        <v>57</v>
      </c>
      <c r="G393">
        <v>2</v>
      </c>
      <c r="H393">
        <v>14</v>
      </c>
      <c r="I393">
        <v>7</v>
      </c>
      <c r="J393">
        <v>1</v>
      </c>
      <c r="K393">
        <v>1</v>
      </c>
      <c r="O393">
        <v>1</v>
      </c>
      <c r="P393">
        <v>1</v>
      </c>
      <c r="Q393">
        <v>1</v>
      </c>
      <c r="R393">
        <v>1</v>
      </c>
      <c r="AP393">
        <v>45</v>
      </c>
    </row>
    <row r="394" spans="1:44" x14ac:dyDescent="0.25">
      <c r="A394" t="s">
        <v>898</v>
      </c>
      <c r="B394" t="s">
        <v>899</v>
      </c>
      <c r="C394" t="s">
        <v>46</v>
      </c>
      <c r="D394" t="s">
        <v>47</v>
      </c>
      <c r="E394" t="s">
        <v>501</v>
      </c>
      <c r="F394" t="s">
        <v>57</v>
      </c>
      <c r="G394">
        <v>4</v>
      </c>
      <c r="H394">
        <v>6</v>
      </c>
      <c r="I394">
        <v>3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0</v>
      </c>
      <c r="Y394">
        <v>1</v>
      </c>
      <c r="Z394">
        <v>1</v>
      </c>
      <c r="AA394">
        <v>1</v>
      </c>
      <c r="AB394">
        <v>1</v>
      </c>
      <c r="AC394" t="s">
        <v>900</v>
      </c>
      <c r="AP394">
        <v>108</v>
      </c>
    </row>
    <row r="395" spans="1:44" x14ac:dyDescent="0.25">
      <c r="A395" t="s">
        <v>901</v>
      </c>
      <c r="B395" t="s">
        <v>902</v>
      </c>
      <c r="C395" t="s">
        <v>46</v>
      </c>
      <c r="D395" t="s">
        <v>156</v>
      </c>
      <c r="E395" t="s">
        <v>613</v>
      </c>
      <c r="F395" t="s">
        <v>57</v>
      </c>
      <c r="G395">
        <v>2</v>
      </c>
      <c r="H395">
        <v>24</v>
      </c>
      <c r="I395">
        <v>12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0</v>
      </c>
      <c r="Y395">
        <v>1</v>
      </c>
      <c r="Z395">
        <v>1</v>
      </c>
      <c r="AA395">
        <v>1</v>
      </c>
      <c r="AB395">
        <v>0</v>
      </c>
      <c r="AP395">
        <v>24</v>
      </c>
    </row>
    <row r="396" spans="1:44" x14ac:dyDescent="0.25">
      <c r="A396" t="s">
        <v>903</v>
      </c>
      <c r="B396" t="s">
        <v>904</v>
      </c>
      <c r="C396" t="s">
        <v>663</v>
      </c>
      <c r="D396" t="s">
        <v>156</v>
      </c>
      <c r="E396" t="s">
        <v>613</v>
      </c>
      <c r="F396" t="s">
        <v>57</v>
      </c>
      <c r="G396">
        <v>2</v>
      </c>
      <c r="H396">
        <v>13</v>
      </c>
      <c r="I396">
        <v>6.5</v>
      </c>
      <c r="J396">
        <v>1</v>
      </c>
      <c r="K396">
        <v>1</v>
      </c>
      <c r="O396">
        <v>1</v>
      </c>
      <c r="P396">
        <v>1</v>
      </c>
      <c r="Q396">
        <v>1</v>
      </c>
      <c r="R396">
        <v>1</v>
      </c>
      <c r="AP396">
        <v>13</v>
      </c>
    </row>
    <row r="397" spans="1:44" x14ac:dyDescent="0.25">
      <c r="A397" t="s">
        <v>905</v>
      </c>
      <c r="B397" t="s">
        <v>906</v>
      </c>
      <c r="C397" t="s">
        <v>46</v>
      </c>
      <c r="D397" t="s">
        <v>156</v>
      </c>
      <c r="E397" t="s">
        <v>613</v>
      </c>
      <c r="F397" t="s">
        <v>57</v>
      </c>
      <c r="G397">
        <v>2</v>
      </c>
      <c r="H397">
        <v>18</v>
      </c>
      <c r="I397">
        <v>9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0</v>
      </c>
      <c r="Y397">
        <v>1</v>
      </c>
      <c r="Z397">
        <v>1</v>
      </c>
      <c r="AA397">
        <v>1</v>
      </c>
      <c r="AB397">
        <v>0</v>
      </c>
      <c r="AP397">
        <v>18</v>
      </c>
    </row>
    <row r="398" spans="1:44" x14ac:dyDescent="0.25">
      <c r="A398" t="s">
        <v>907</v>
      </c>
      <c r="B398" t="s">
        <v>908</v>
      </c>
      <c r="C398" t="s">
        <v>46</v>
      </c>
      <c r="D398" t="s">
        <v>47</v>
      </c>
      <c r="E398" t="s">
        <v>613</v>
      </c>
      <c r="F398" t="s">
        <v>57</v>
      </c>
      <c r="G398">
        <v>2</v>
      </c>
      <c r="H398">
        <v>5</v>
      </c>
      <c r="I398">
        <v>2.5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0</v>
      </c>
      <c r="Y398">
        <v>1</v>
      </c>
      <c r="Z398">
        <v>1</v>
      </c>
      <c r="AA398">
        <v>1</v>
      </c>
      <c r="AB398">
        <v>0</v>
      </c>
      <c r="AP398">
        <v>31</v>
      </c>
    </row>
    <row r="399" spans="1:44" x14ac:dyDescent="0.25">
      <c r="A399" t="s">
        <v>909</v>
      </c>
      <c r="B399" t="s">
        <v>910</v>
      </c>
      <c r="C399" t="s">
        <v>46</v>
      </c>
      <c r="D399" t="s">
        <v>284</v>
      </c>
      <c r="E399" t="s">
        <v>613</v>
      </c>
      <c r="F399" t="s">
        <v>57</v>
      </c>
      <c r="G399">
        <v>2</v>
      </c>
      <c r="H399">
        <v>3</v>
      </c>
      <c r="I399">
        <v>1.5</v>
      </c>
      <c r="S399">
        <v>1</v>
      </c>
      <c r="T399">
        <v>1</v>
      </c>
      <c r="U399">
        <v>0</v>
      </c>
      <c r="V399">
        <v>0</v>
      </c>
      <c r="W399">
        <v>1</v>
      </c>
      <c r="X399">
        <v>0</v>
      </c>
      <c r="Y399">
        <v>0</v>
      </c>
      <c r="Z399">
        <v>0</v>
      </c>
      <c r="AA399">
        <v>1</v>
      </c>
      <c r="AB399">
        <v>0</v>
      </c>
      <c r="AP399">
        <v>35</v>
      </c>
    </row>
    <row r="400" spans="1:44" x14ac:dyDescent="0.25">
      <c r="A400" t="s">
        <v>911</v>
      </c>
      <c r="B400" t="s">
        <v>912</v>
      </c>
      <c r="C400" t="s">
        <v>46</v>
      </c>
      <c r="D400" t="s">
        <v>47</v>
      </c>
      <c r="E400" t="s">
        <v>613</v>
      </c>
      <c r="F400" t="s">
        <v>57</v>
      </c>
      <c r="G400">
        <v>2</v>
      </c>
      <c r="H400">
        <v>3</v>
      </c>
      <c r="I400">
        <v>1.5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0</v>
      </c>
      <c r="AP400">
        <v>29</v>
      </c>
    </row>
    <row r="401" spans="1:44" x14ac:dyDescent="0.25">
      <c r="A401" t="s">
        <v>913</v>
      </c>
      <c r="B401" t="s">
        <v>914</v>
      </c>
      <c r="C401" t="s">
        <v>663</v>
      </c>
      <c r="D401" t="s">
        <v>156</v>
      </c>
      <c r="E401" t="s">
        <v>613</v>
      </c>
      <c r="F401" t="s">
        <v>57</v>
      </c>
      <c r="G401">
        <v>2</v>
      </c>
      <c r="H401">
        <v>15</v>
      </c>
      <c r="I401">
        <v>7.5</v>
      </c>
      <c r="J401">
        <v>1</v>
      </c>
      <c r="K401">
        <v>1</v>
      </c>
      <c r="O401">
        <v>1</v>
      </c>
      <c r="P401">
        <v>1</v>
      </c>
      <c r="Q401">
        <v>1</v>
      </c>
      <c r="R401">
        <v>1</v>
      </c>
      <c r="AP401">
        <v>15</v>
      </c>
    </row>
    <row r="402" spans="1:44" x14ac:dyDescent="0.25">
      <c r="A402" t="s">
        <v>915</v>
      </c>
      <c r="B402" t="s">
        <v>916</v>
      </c>
      <c r="C402" t="s">
        <v>663</v>
      </c>
      <c r="D402" t="s">
        <v>156</v>
      </c>
      <c r="E402" t="s">
        <v>613</v>
      </c>
      <c r="F402" t="s">
        <v>57</v>
      </c>
      <c r="G402">
        <v>2</v>
      </c>
      <c r="H402">
        <v>24</v>
      </c>
      <c r="I402">
        <v>12</v>
      </c>
      <c r="J402">
        <v>1</v>
      </c>
      <c r="K402">
        <v>1</v>
      </c>
      <c r="O402">
        <v>0</v>
      </c>
      <c r="P402">
        <v>1</v>
      </c>
      <c r="Q402">
        <v>1</v>
      </c>
      <c r="R402">
        <v>1</v>
      </c>
      <c r="AP402">
        <v>24</v>
      </c>
    </row>
    <row r="403" spans="1:44" x14ac:dyDescent="0.25">
      <c r="A403" t="s">
        <v>917</v>
      </c>
      <c r="B403" t="s">
        <v>918</v>
      </c>
      <c r="C403" t="s">
        <v>46</v>
      </c>
      <c r="D403" t="s">
        <v>47</v>
      </c>
      <c r="E403" t="s">
        <v>613</v>
      </c>
      <c r="F403" t="s">
        <v>57</v>
      </c>
      <c r="G403">
        <v>2</v>
      </c>
      <c r="H403">
        <v>6</v>
      </c>
      <c r="I403">
        <v>3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0</v>
      </c>
      <c r="AP403">
        <v>32</v>
      </c>
    </row>
    <row r="404" spans="1:44" x14ac:dyDescent="0.25">
      <c r="A404" t="s">
        <v>919</v>
      </c>
      <c r="B404" t="s">
        <v>920</v>
      </c>
      <c r="C404" t="s">
        <v>663</v>
      </c>
      <c r="D404" t="s">
        <v>284</v>
      </c>
      <c r="E404" t="s">
        <v>358</v>
      </c>
      <c r="F404" t="s">
        <v>57</v>
      </c>
      <c r="G404">
        <v>3</v>
      </c>
      <c r="H404">
        <v>30</v>
      </c>
      <c r="I404">
        <v>15</v>
      </c>
      <c r="L404">
        <v>1</v>
      </c>
      <c r="M404">
        <v>0</v>
      </c>
      <c r="N404">
        <v>1</v>
      </c>
      <c r="AO404">
        <v>30</v>
      </c>
      <c r="AP404">
        <v>79</v>
      </c>
      <c r="AR404">
        <v>38</v>
      </c>
    </row>
    <row r="405" spans="1:44" x14ac:dyDescent="0.25">
      <c r="A405" t="s">
        <v>921</v>
      </c>
      <c r="B405" t="s">
        <v>922</v>
      </c>
      <c r="C405" t="s">
        <v>663</v>
      </c>
      <c r="D405" t="s">
        <v>156</v>
      </c>
      <c r="E405" t="s">
        <v>501</v>
      </c>
      <c r="F405" t="s">
        <v>57</v>
      </c>
      <c r="G405">
        <v>4</v>
      </c>
      <c r="H405">
        <v>12</v>
      </c>
      <c r="I405">
        <v>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0</v>
      </c>
      <c r="P405">
        <v>1</v>
      </c>
      <c r="Q405">
        <v>1</v>
      </c>
      <c r="R405">
        <v>1</v>
      </c>
      <c r="AO405">
        <v>41</v>
      </c>
      <c r="AP405">
        <v>122</v>
      </c>
      <c r="AR405">
        <v>52</v>
      </c>
    </row>
    <row r="406" spans="1:44" x14ac:dyDescent="0.25">
      <c r="A406" t="s">
        <v>923</v>
      </c>
      <c r="B406" t="s">
        <v>924</v>
      </c>
      <c r="C406" t="s">
        <v>663</v>
      </c>
      <c r="D406" t="s">
        <v>156</v>
      </c>
      <c r="E406" t="s">
        <v>613</v>
      </c>
      <c r="F406" t="s">
        <v>57</v>
      </c>
      <c r="G406">
        <v>2</v>
      </c>
      <c r="H406">
        <v>21</v>
      </c>
      <c r="I406">
        <v>10.5</v>
      </c>
      <c r="J406">
        <v>1</v>
      </c>
      <c r="K406">
        <v>1</v>
      </c>
      <c r="O406">
        <v>1</v>
      </c>
      <c r="P406">
        <v>1</v>
      </c>
      <c r="Q406">
        <v>1</v>
      </c>
      <c r="R406">
        <v>1</v>
      </c>
      <c r="AP406">
        <v>21</v>
      </c>
    </row>
    <row r="407" spans="1:44" x14ac:dyDescent="0.25">
      <c r="A407" t="s">
        <v>925</v>
      </c>
      <c r="B407" t="s">
        <v>926</v>
      </c>
      <c r="C407" t="s">
        <v>46</v>
      </c>
      <c r="D407" t="s">
        <v>47</v>
      </c>
      <c r="E407" t="s">
        <v>613</v>
      </c>
      <c r="F407" t="s">
        <v>57</v>
      </c>
      <c r="G407">
        <v>2</v>
      </c>
      <c r="H407">
        <v>4</v>
      </c>
      <c r="I407">
        <v>2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0</v>
      </c>
      <c r="Y407">
        <v>1</v>
      </c>
      <c r="Z407">
        <v>1</v>
      </c>
      <c r="AA407">
        <v>1</v>
      </c>
      <c r="AB407">
        <v>0</v>
      </c>
      <c r="AP407">
        <v>30</v>
      </c>
    </row>
    <row r="408" spans="1:44" x14ac:dyDescent="0.25">
      <c r="A408" t="s">
        <v>927</v>
      </c>
      <c r="B408" t="s">
        <v>928</v>
      </c>
      <c r="C408" t="s">
        <v>46</v>
      </c>
      <c r="D408" t="s">
        <v>156</v>
      </c>
      <c r="E408" t="s">
        <v>613</v>
      </c>
      <c r="F408" t="s">
        <v>57</v>
      </c>
      <c r="G408">
        <v>2</v>
      </c>
      <c r="H408">
        <v>16</v>
      </c>
      <c r="I408">
        <v>8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0</v>
      </c>
      <c r="Y408">
        <v>1</v>
      </c>
      <c r="Z408">
        <v>1</v>
      </c>
      <c r="AA408">
        <v>1</v>
      </c>
      <c r="AB408">
        <v>0</v>
      </c>
      <c r="AP408">
        <v>16</v>
      </c>
    </row>
    <row r="409" spans="1:44" x14ac:dyDescent="0.25">
      <c r="A409" t="s">
        <v>929</v>
      </c>
      <c r="B409" t="s">
        <v>930</v>
      </c>
      <c r="C409" t="s">
        <v>663</v>
      </c>
      <c r="D409" t="s">
        <v>156</v>
      </c>
      <c r="E409" t="s">
        <v>613</v>
      </c>
      <c r="F409" t="s">
        <v>57</v>
      </c>
      <c r="G409">
        <v>2</v>
      </c>
      <c r="H409">
        <v>3</v>
      </c>
      <c r="I409">
        <v>1.5</v>
      </c>
      <c r="J409">
        <v>1</v>
      </c>
      <c r="K409">
        <v>1</v>
      </c>
      <c r="O409">
        <v>1</v>
      </c>
      <c r="P409">
        <v>1</v>
      </c>
      <c r="Q409">
        <v>1</v>
      </c>
      <c r="R409">
        <v>1</v>
      </c>
      <c r="AP409">
        <v>3</v>
      </c>
    </row>
    <row r="410" spans="1:44" x14ac:dyDescent="0.25">
      <c r="A410" t="s">
        <v>931</v>
      </c>
      <c r="B410" t="s">
        <v>932</v>
      </c>
      <c r="C410" t="s">
        <v>663</v>
      </c>
      <c r="D410" t="s">
        <v>284</v>
      </c>
      <c r="E410" t="s">
        <v>613</v>
      </c>
      <c r="F410" t="s">
        <v>57</v>
      </c>
      <c r="G410">
        <v>2</v>
      </c>
      <c r="H410">
        <v>5</v>
      </c>
      <c r="I410">
        <v>2.5</v>
      </c>
      <c r="J410">
        <v>1</v>
      </c>
      <c r="K410">
        <v>1</v>
      </c>
      <c r="O410">
        <v>1</v>
      </c>
      <c r="P410">
        <v>1</v>
      </c>
      <c r="Q410">
        <v>1</v>
      </c>
      <c r="R410">
        <v>1</v>
      </c>
      <c r="AP410">
        <v>36</v>
      </c>
    </row>
    <row r="411" spans="1:44" x14ac:dyDescent="0.25">
      <c r="A411" t="s">
        <v>933</v>
      </c>
      <c r="B411" t="s">
        <v>934</v>
      </c>
      <c r="C411" t="s">
        <v>46</v>
      </c>
      <c r="D411" t="s">
        <v>156</v>
      </c>
      <c r="E411" t="s">
        <v>501</v>
      </c>
      <c r="F411" t="s">
        <v>57</v>
      </c>
      <c r="G411">
        <v>4</v>
      </c>
      <c r="H411">
        <v>7</v>
      </c>
      <c r="I411">
        <v>3.5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0</v>
      </c>
      <c r="Y411">
        <v>1</v>
      </c>
      <c r="Z411">
        <v>1</v>
      </c>
      <c r="AA411">
        <v>1</v>
      </c>
      <c r="AB411">
        <v>0</v>
      </c>
      <c r="AP411">
        <v>117</v>
      </c>
      <c r="AR411">
        <v>48</v>
      </c>
    </row>
    <row r="412" spans="1:44" x14ac:dyDescent="0.25">
      <c r="A412" t="s">
        <v>935</v>
      </c>
      <c r="B412" t="s">
        <v>936</v>
      </c>
      <c r="C412" t="s">
        <v>663</v>
      </c>
      <c r="D412" t="s">
        <v>47</v>
      </c>
      <c r="E412" t="s">
        <v>613</v>
      </c>
      <c r="F412" t="s">
        <v>57</v>
      </c>
      <c r="G412">
        <v>2</v>
      </c>
      <c r="H412">
        <v>2</v>
      </c>
      <c r="I412">
        <v>1</v>
      </c>
      <c r="J412">
        <v>1</v>
      </c>
      <c r="K412">
        <v>1</v>
      </c>
      <c r="O412">
        <v>1</v>
      </c>
      <c r="P412">
        <v>1</v>
      </c>
      <c r="Q412">
        <v>1</v>
      </c>
      <c r="R412">
        <v>1</v>
      </c>
      <c r="AP412">
        <v>28</v>
      </c>
    </row>
    <row r="413" spans="1:44" x14ac:dyDescent="0.25">
      <c r="A413" t="s">
        <v>937</v>
      </c>
      <c r="B413" t="s">
        <v>938</v>
      </c>
      <c r="C413" t="s">
        <v>663</v>
      </c>
      <c r="D413" t="s">
        <v>284</v>
      </c>
      <c r="E413" t="s">
        <v>358</v>
      </c>
      <c r="F413" t="s">
        <v>57</v>
      </c>
      <c r="G413">
        <v>3</v>
      </c>
      <c r="H413">
        <v>23</v>
      </c>
      <c r="I413">
        <v>11.5</v>
      </c>
      <c r="L413">
        <v>1</v>
      </c>
      <c r="M413">
        <v>0</v>
      </c>
      <c r="N413">
        <v>1</v>
      </c>
      <c r="AO413">
        <v>23</v>
      </c>
      <c r="AP413">
        <v>72</v>
      </c>
      <c r="AR413">
        <v>31</v>
      </c>
    </row>
    <row r="414" spans="1:44" x14ac:dyDescent="0.25">
      <c r="A414" t="s">
        <v>939</v>
      </c>
      <c r="B414" t="s">
        <v>940</v>
      </c>
      <c r="C414" t="s">
        <v>663</v>
      </c>
      <c r="D414" t="s">
        <v>156</v>
      </c>
      <c r="E414" t="s">
        <v>358</v>
      </c>
      <c r="F414" t="s">
        <v>57</v>
      </c>
      <c r="G414">
        <v>3</v>
      </c>
      <c r="H414">
        <v>3</v>
      </c>
      <c r="I414">
        <v>1.5</v>
      </c>
      <c r="L414">
        <v>1</v>
      </c>
      <c r="M414">
        <v>1</v>
      </c>
      <c r="N414">
        <v>1</v>
      </c>
      <c r="AP414">
        <v>99</v>
      </c>
    </row>
    <row r="415" spans="1:44" x14ac:dyDescent="0.25">
      <c r="A415" t="s">
        <v>941</v>
      </c>
      <c r="B415" t="s">
        <v>942</v>
      </c>
      <c r="C415" t="s">
        <v>46</v>
      </c>
      <c r="D415" t="s">
        <v>47</v>
      </c>
      <c r="E415" t="s">
        <v>358</v>
      </c>
      <c r="F415" t="s">
        <v>57</v>
      </c>
      <c r="G415">
        <v>3</v>
      </c>
      <c r="H415">
        <v>2</v>
      </c>
      <c r="I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0</v>
      </c>
      <c r="AP415">
        <v>81</v>
      </c>
    </row>
    <row r="416" spans="1:44" x14ac:dyDescent="0.25">
      <c r="A416" t="s">
        <v>943</v>
      </c>
      <c r="B416" t="s">
        <v>944</v>
      </c>
      <c r="C416" t="s">
        <v>663</v>
      </c>
      <c r="D416" t="s">
        <v>47</v>
      </c>
      <c r="E416" t="s">
        <v>613</v>
      </c>
      <c r="F416" t="s">
        <v>57</v>
      </c>
      <c r="G416">
        <v>2</v>
      </c>
      <c r="H416">
        <v>1</v>
      </c>
      <c r="I416">
        <v>0.5</v>
      </c>
      <c r="J416">
        <v>1</v>
      </c>
      <c r="K416">
        <v>1</v>
      </c>
      <c r="O416">
        <v>1</v>
      </c>
      <c r="P416">
        <v>1</v>
      </c>
      <c r="Q416">
        <v>1</v>
      </c>
      <c r="R416">
        <v>1</v>
      </c>
      <c r="AP416">
        <v>27</v>
      </c>
    </row>
    <row r="417" spans="1:44" x14ac:dyDescent="0.25">
      <c r="A417" t="s">
        <v>945</v>
      </c>
      <c r="B417" t="s">
        <v>946</v>
      </c>
      <c r="C417" t="s">
        <v>663</v>
      </c>
      <c r="D417" t="s">
        <v>284</v>
      </c>
      <c r="E417" t="s">
        <v>358</v>
      </c>
      <c r="F417" t="s">
        <v>57</v>
      </c>
      <c r="G417">
        <v>3</v>
      </c>
      <c r="H417">
        <v>2</v>
      </c>
      <c r="I417">
        <v>1</v>
      </c>
      <c r="L417">
        <v>1</v>
      </c>
      <c r="M417">
        <v>1</v>
      </c>
      <c r="N417">
        <v>1</v>
      </c>
      <c r="AO417">
        <v>2</v>
      </c>
      <c r="AP417">
        <v>51</v>
      </c>
      <c r="AR417">
        <v>10</v>
      </c>
    </row>
    <row r="418" spans="1:44" x14ac:dyDescent="0.25">
      <c r="A418" t="s">
        <v>947</v>
      </c>
      <c r="B418" t="s">
        <v>948</v>
      </c>
      <c r="C418" t="s">
        <v>46</v>
      </c>
      <c r="D418" t="s">
        <v>284</v>
      </c>
      <c r="E418" t="s">
        <v>613</v>
      </c>
      <c r="F418" t="s">
        <v>57</v>
      </c>
      <c r="G418">
        <v>2</v>
      </c>
      <c r="H418">
        <v>18</v>
      </c>
      <c r="I418">
        <v>9</v>
      </c>
      <c r="S418">
        <v>1</v>
      </c>
      <c r="T418">
        <v>1</v>
      </c>
      <c r="U418">
        <v>0</v>
      </c>
      <c r="V418">
        <v>0</v>
      </c>
      <c r="W418">
        <v>1</v>
      </c>
      <c r="X418">
        <v>0</v>
      </c>
      <c r="Y418">
        <v>1</v>
      </c>
      <c r="Z418">
        <v>1</v>
      </c>
      <c r="AA418">
        <v>1</v>
      </c>
      <c r="AB418">
        <v>0</v>
      </c>
      <c r="AP418">
        <v>49</v>
      </c>
    </row>
    <row r="419" spans="1:44" x14ac:dyDescent="0.25">
      <c r="A419" t="s">
        <v>949</v>
      </c>
      <c r="B419" t="s">
        <v>950</v>
      </c>
      <c r="C419" t="s">
        <v>663</v>
      </c>
      <c r="D419" t="s">
        <v>284</v>
      </c>
      <c r="E419" t="s">
        <v>358</v>
      </c>
      <c r="F419" t="s">
        <v>57</v>
      </c>
      <c r="G419">
        <v>3</v>
      </c>
      <c r="H419">
        <v>24</v>
      </c>
      <c r="I419">
        <v>12</v>
      </c>
      <c r="L419">
        <v>1</v>
      </c>
      <c r="M419">
        <v>1</v>
      </c>
      <c r="N419">
        <v>1</v>
      </c>
      <c r="AO419">
        <v>24</v>
      </c>
      <c r="AP419">
        <v>73</v>
      </c>
      <c r="AR419">
        <v>32</v>
      </c>
    </row>
    <row r="420" spans="1:44" x14ac:dyDescent="0.25">
      <c r="A420" t="s">
        <v>951</v>
      </c>
      <c r="B420" t="s">
        <v>952</v>
      </c>
      <c r="C420" t="s">
        <v>46</v>
      </c>
      <c r="D420" t="s">
        <v>284</v>
      </c>
      <c r="E420" t="s">
        <v>613</v>
      </c>
      <c r="F420" t="s">
        <v>57</v>
      </c>
      <c r="G420">
        <v>2</v>
      </c>
      <c r="H420">
        <v>6</v>
      </c>
      <c r="I420">
        <v>3</v>
      </c>
      <c r="S420">
        <v>1</v>
      </c>
      <c r="T420">
        <v>1</v>
      </c>
      <c r="U420">
        <v>0</v>
      </c>
      <c r="V420">
        <v>0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0</v>
      </c>
      <c r="AP420">
        <v>37</v>
      </c>
    </row>
    <row r="421" spans="1:44" x14ac:dyDescent="0.25">
      <c r="A421" t="s">
        <v>953</v>
      </c>
      <c r="B421" t="s">
        <v>954</v>
      </c>
      <c r="C421" t="s">
        <v>663</v>
      </c>
      <c r="D421" t="s">
        <v>47</v>
      </c>
      <c r="E421" t="s">
        <v>613</v>
      </c>
      <c r="F421" t="s">
        <v>57</v>
      </c>
      <c r="G421">
        <v>2</v>
      </c>
      <c r="H421">
        <v>6</v>
      </c>
      <c r="I421">
        <v>3</v>
      </c>
      <c r="J421">
        <v>1</v>
      </c>
      <c r="K421">
        <v>1</v>
      </c>
      <c r="O421">
        <v>1</v>
      </c>
      <c r="P421">
        <v>1</v>
      </c>
      <c r="Q421">
        <v>1</v>
      </c>
      <c r="R421">
        <v>1</v>
      </c>
      <c r="AP421">
        <v>32</v>
      </c>
    </row>
    <row r="422" spans="1:44" x14ac:dyDescent="0.25">
      <c r="A422" t="s">
        <v>955</v>
      </c>
      <c r="B422" t="s">
        <v>956</v>
      </c>
      <c r="C422" t="s">
        <v>663</v>
      </c>
      <c r="D422" t="s">
        <v>284</v>
      </c>
      <c r="E422" t="s">
        <v>613</v>
      </c>
      <c r="F422" t="s">
        <v>57</v>
      </c>
      <c r="G422">
        <v>2</v>
      </c>
      <c r="H422">
        <v>3</v>
      </c>
      <c r="I422">
        <v>1.5</v>
      </c>
      <c r="J422">
        <v>1</v>
      </c>
      <c r="K422">
        <v>1</v>
      </c>
      <c r="O422">
        <v>1</v>
      </c>
      <c r="P422">
        <v>1</v>
      </c>
      <c r="Q422">
        <v>1</v>
      </c>
      <c r="R422">
        <v>1</v>
      </c>
      <c r="AP422">
        <v>35</v>
      </c>
    </row>
    <row r="423" spans="1:44" x14ac:dyDescent="0.25">
      <c r="A423" t="s">
        <v>957</v>
      </c>
      <c r="B423" t="s">
        <v>958</v>
      </c>
      <c r="C423" t="s">
        <v>663</v>
      </c>
      <c r="D423" t="s">
        <v>47</v>
      </c>
      <c r="E423" t="s">
        <v>358</v>
      </c>
      <c r="F423" t="s">
        <v>57</v>
      </c>
      <c r="G423">
        <v>3</v>
      </c>
      <c r="H423">
        <v>4</v>
      </c>
      <c r="I423">
        <v>2</v>
      </c>
      <c r="L423">
        <v>1</v>
      </c>
      <c r="M423">
        <v>1</v>
      </c>
      <c r="N423">
        <v>1</v>
      </c>
      <c r="AP423">
        <v>83</v>
      </c>
    </row>
    <row r="424" spans="1:44" x14ac:dyDescent="0.25">
      <c r="A424" t="s">
        <v>959</v>
      </c>
      <c r="B424" t="s">
        <v>863</v>
      </c>
      <c r="C424" t="s">
        <v>663</v>
      </c>
      <c r="D424" t="s">
        <v>47</v>
      </c>
      <c r="E424" t="s">
        <v>501</v>
      </c>
      <c r="F424" t="s">
        <v>57</v>
      </c>
      <c r="G424">
        <v>4</v>
      </c>
      <c r="H424">
        <v>1</v>
      </c>
      <c r="I424">
        <v>0.5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AP424">
        <v>103</v>
      </c>
    </row>
    <row r="425" spans="1:44" x14ac:dyDescent="0.25">
      <c r="A425" t="s">
        <v>960</v>
      </c>
      <c r="B425" t="s">
        <v>961</v>
      </c>
      <c r="C425" t="s">
        <v>46</v>
      </c>
      <c r="D425" t="s">
        <v>284</v>
      </c>
      <c r="E425" t="s">
        <v>613</v>
      </c>
      <c r="F425" t="s">
        <v>57</v>
      </c>
      <c r="G425">
        <v>2</v>
      </c>
      <c r="H425">
        <v>8</v>
      </c>
      <c r="I425">
        <v>4</v>
      </c>
      <c r="S425">
        <v>1</v>
      </c>
      <c r="T425">
        <v>1</v>
      </c>
      <c r="U425">
        <v>0</v>
      </c>
      <c r="V425">
        <v>0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0</v>
      </c>
      <c r="AP425">
        <v>39</v>
      </c>
    </row>
    <row r="426" spans="1:44" x14ac:dyDescent="0.25">
      <c r="A426" t="s">
        <v>962</v>
      </c>
      <c r="B426" t="s">
        <v>963</v>
      </c>
      <c r="C426" t="s">
        <v>663</v>
      </c>
      <c r="D426" t="s">
        <v>284</v>
      </c>
      <c r="E426" t="s">
        <v>358</v>
      </c>
      <c r="F426" t="s">
        <v>57</v>
      </c>
      <c r="G426">
        <v>3</v>
      </c>
      <c r="H426">
        <v>20</v>
      </c>
      <c r="I426">
        <v>10</v>
      </c>
      <c r="L426">
        <v>1</v>
      </c>
      <c r="M426">
        <v>1</v>
      </c>
      <c r="N426">
        <v>1</v>
      </c>
      <c r="AO426">
        <v>20</v>
      </c>
      <c r="AP426">
        <v>69</v>
      </c>
      <c r="AR426">
        <v>28</v>
      </c>
    </row>
    <row r="427" spans="1:44" x14ac:dyDescent="0.25">
      <c r="A427" t="s">
        <v>964</v>
      </c>
      <c r="B427" t="s">
        <v>965</v>
      </c>
      <c r="C427" t="s">
        <v>663</v>
      </c>
      <c r="D427" t="s">
        <v>47</v>
      </c>
      <c r="E427" t="s">
        <v>501</v>
      </c>
      <c r="F427" t="s">
        <v>57</v>
      </c>
      <c r="G427">
        <v>4</v>
      </c>
      <c r="H427">
        <v>4</v>
      </c>
      <c r="I427">
        <v>1.5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AP427">
        <v>106</v>
      </c>
    </row>
    <row r="428" spans="1:44" x14ac:dyDescent="0.25">
      <c r="A428" t="s">
        <v>966</v>
      </c>
      <c r="B428" t="s">
        <v>967</v>
      </c>
      <c r="C428" t="s">
        <v>663</v>
      </c>
      <c r="D428" t="s">
        <v>47</v>
      </c>
      <c r="E428" t="s">
        <v>501</v>
      </c>
      <c r="F428" t="s">
        <v>57</v>
      </c>
      <c r="G428">
        <v>4</v>
      </c>
      <c r="H428">
        <v>3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AP428">
        <v>105</v>
      </c>
    </row>
    <row r="429" spans="1:44" x14ac:dyDescent="0.25">
      <c r="A429" t="s">
        <v>968</v>
      </c>
      <c r="B429" t="s">
        <v>969</v>
      </c>
      <c r="C429" t="s">
        <v>663</v>
      </c>
      <c r="D429" t="s">
        <v>156</v>
      </c>
      <c r="E429" t="s">
        <v>613</v>
      </c>
      <c r="F429" t="s">
        <v>57</v>
      </c>
      <c r="G429">
        <v>2</v>
      </c>
      <c r="H429">
        <v>16</v>
      </c>
      <c r="I429">
        <v>8</v>
      </c>
      <c r="J429">
        <v>1</v>
      </c>
      <c r="K429">
        <v>1</v>
      </c>
      <c r="O429">
        <v>0</v>
      </c>
      <c r="P429">
        <v>1</v>
      </c>
      <c r="Q429">
        <v>1</v>
      </c>
      <c r="R429">
        <v>1</v>
      </c>
      <c r="AP429">
        <v>16</v>
      </c>
    </row>
    <row r="430" spans="1:44" x14ac:dyDescent="0.25">
      <c r="A430" t="s">
        <v>970</v>
      </c>
      <c r="B430" t="s">
        <v>971</v>
      </c>
      <c r="C430" t="s">
        <v>46</v>
      </c>
      <c r="D430" t="s">
        <v>284</v>
      </c>
      <c r="E430" t="s">
        <v>501</v>
      </c>
      <c r="F430" t="s">
        <v>57</v>
      </c>
      <c r="G430">
        <v>5</v>
      </c>
      <c r="H430">
        <v>1</v>
      </c>
      <c r="I430">
        <v>0.5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0</v>
      </c>
      <c r="AP430">
        <v>123</v>
      </c>
    </row>
    <row r="431" spans="1:44" x14ac:dyDescent="0.25">
      <c r="A431" t="s">
        <v>972</v>
      </c>
      <c r="B431" t="s">
        <v>446</v>
      </c>
      <c r="C431" t="s">
        <v>663</v>
      </c>
      <c r="D431" t="s">
        <v>284</v>
      </c>
      <c r="E431" t="s">
        <v>358</v>
      </c>
      <c r="F431" t="s">
        <v>57</v>
      </c>
      <c r="G431">
        <v>3</v>
      </c>
      <c r="H431">
        <v>22</v>
      </c>
      <c r="I431">
        <v>11</v>
      </c>
      <c r="L431">
        <v>1</v>
      </c>
      <c r="M431">
        <v>1</v>
      </c>
      <c r="N431">
        <v>1</v>
      </c>
      <c r="AO431">
        <v>22</v>
      </c>
      <c r="AP431">
        <v>71</v>
      </c>
      <c r="AR431">
        <v>30</v>
      </c>
    </row>
    <row r="432" spans="1:44" x14ac:dyDescent="0.25">
      <c r="A432" t="s">
        <v>973</v>
      </c>
      <c r="B432" t="s">
        <v>974</v>
      </c>
      <c r="C432" t="s">
        <v>663</v>
      </c>
      <c r="D432" t="s">
        <v>156</v>
      </c>
      <c r="E432" t="s">
        <v>613</v>
      </c>
      <c r="F432" t="s">
        <v>57</v>
      </c>
      <c r="G432">
        <v>2</v>
      </c>
      <c r="H432">
        <v>9</v>
      </c>
      <c r="I432">
        <v>4.5</v>
      </c>
      <c r="J432">
        <v>1</v>
      </c>
      <c r="K432">
        <v>1</v>
      </c>
      <c r="O432">
        <v>0</v>
      </c>
      <c r="P432">
        <v>1</v>
      </c>
      <c r="Q432">
        <v>1</v>
      </c>
      <c r="R432">
        <v>1</v>
      </c>
      <c r="AP432">
        <v>9</v>
      </c>
    </row>
    <row r="433" spans="1:44" x14ac:dyDescent="0.25">
      <c r="A433" t="s">
        <v>975</v>
      </c>
      <c r="B433" t="s">
        <v>976</v>
      </c>
      <c r="C433" t="s">
        <v>663</v>
      </c>
      <c r="D433" t="s">
        <v>284</v>
      </c>
      <c r="E433" t="s">
        <v>358</v>
      </c>
      <c r="F433" t="s">
        <v>57</v>
      </c>
      <c r="G433">
        <v>3</v>
      </c>
      <c r="H433">
        <v>11</v>
      </c>
      <c r="I433">
        <v>5.5</v>
      </c>
      <c r="L433">
        <v>1</v>
      </c>
      <c r="M433">
        <v>1</v>
      </c>
      <c r="N433">
        <v>1</v>
      </c>
      <c r="AO433">
        <v>11</v>
      </c>
      <c r="AP433">
        <v>60</v>
      </c>
      <c r="AR433">
        <v>19</v>
      </c>
    </row>
    <row r="434" spans="1:44" x14ac:dyDescent="0.25">
      <c r="A434" t="s">
        <v>977</v>
      </c>
      <c r="B434" t="s">
        <v>978</v>
      </c>
      <c r="C434" t="s">
        <v>663</v>
      </c>
      <c r="D434" t="s">
        <v>156</v>
      </c>
      <c r="E434" t="s">
        <v>501</v>
      </c>
      <c r="F434" t="s">
        <v>57</v>
      </c>
      <c r="G434">
        <v>4</v>
      </c>
      <c r="H434">
        <v>1</v>
      </c>
      <c r="I434">
        <v>0.5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0</v>
      </c>
      <c r="P434">
        <v>1</v>
      </c>
      <c r="Q434">
        <v>1</v>
      </c>
      <c r="R434">
        <v>1</v>
      </c>
      <c r="AO434">
        <v>31</v>
      </c>
      <c r="AP434">
        <v>111</v>
      </c>
      <c r="AR434">
        <v>42</v>
      </c>
    </row>
    <row r="435" spans="1:44" x14ac:dyDescent="0.25">
      <c r="A435" t="s">
        <v>979</v>
      </c>
      <c r="B435" t="s">
        <v>980</v>
      </c>
      <c r="C435" t="s">
        <v>663</v>
      </c>
      <c r="D435" t="s">
        <v>284</v>
      </c>
      <c r="E435" t="s">
        <v>358</v>
      </c>
      <c r="F435" t="s">
        <v>57</v>
      </c>
      <c r="G435">
        <v>3</v>
      </c>
      <c r="H435">
        <v>27</v>
      </c>
      <c r="I435">
        <v>13.5</v>
      </c>
      <c r="L435">
        <v>1</v>
      </c>
      <c r="M435">
        <v>1</v>
      </c>
      <c r="N435">
        <v>1</v>
      </c>
      <c r="AO435">
        <v>27</v>
      </c>
      <c r="AP435">
        <v>76</v>
      </c>
      <c r="AR435">
        <v>35</v>
      </c>
    </row>
    <row r="436" spans="1:44" x14ac:dyDescent="0.25">
      <c r="A436" t="s">
        <v>981</v>
      </c>
      <c r="B436" t="s">
        <v>982</v>
      </c>
      <c r="C436" t="s">
        <v>46</v>
      </c>
      <c r="D436" t="s">
        <v>156</v>
      </c>
      <c r="E436" t="s">
        <v>613</v>
      </c>
      <c r="F436" t="s">
        <v>57</v>
      </c>
      <c r="G436">
        <v>2</v>
      </c>
      <c r="H436">
        <v>13</v>
      </c>
      <c r="I436">
        <v>6.5</v>
      </c>
      <c r="S436">
        <v>1</v>
      </c>
      <c r="T436">
        <v>1</v>
      </c>
      <c r="U436">
        <v>0</v>
      </c>
      <c r="V436">
        <v>1</v>
      </c>
      <c r="W436">
        <v>1</v>
      </c>
      <c r="X436">
        <v>1</v>
      </c>
      <c r="Y436">
        <v>0</v>
      </c>
      <c r="Z436">
        <v>1</v>
      </c>
      <c r="AA436">
        <v>1</v>
      </c>
      <c r="AB436">
        <v>0</v>
      </c>
      <c r="AP436">
        <v>13</v>
      </c>
    </row>
    <row r="437" spans="1:44" x14ac:dyDescent="0.25">
      <c r="A437" t="s">
        <v>983</v>
      </c>
      <c r="B437" t="s">
        <v>984</v>
      </c>
      <c r="C437" t="s">
        <v>46</v>
      </c>
      <c r="D437" t="s">
        <v>284</v>
      </c>
      <c r="E437" t="s">
        <v>613</v>
      </c>
      <c r="F437" t="s">
        <v>57</v>
      </c>
      <c r="G437">
        <v>2</v>
      </c>
      <c r="H437">
        <v>15</v>
      </c>
      <c r="I437">
        <v>7.5</v>
      </c>
      <c r="S437">
        <v>1</v>
      </c>
      <c r="T437">
        <v>1</v>
      </c>
      <c r="U437">
        <v>0</v>
      </c>
      <c r="V437">
        <v>0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0</v>
      </c>
      <c r="AP437">
        <v>46</v>
      </c>
    </row>
    <row r="438" spans="1:44" x14ac:dyDescent="0.25">
      <c r="A438" t="s">
        <v>985</v>
      </c>
      <c r="B438" t="s">
        <v>986</v>
      </c>
      <c r="C438" t="s">
        <v>663</v>
      </c>
      <c r="D438" t="s">
        <v>284</v>
      </c>
      <c r="E438" t="s">
        <v>358</v>
      </c>
      <c r="F438" t="s">
        <v>57</v>
      </c>
      <c r="G438">
        <v>4</v>
      </c>
      <c r="H438">
        <v>5</v>
      </c>
      <c r="I438">
        <v>2.5</v>
      </c>
      <c r="L438">
        <v>1</v>
      </c>
      <c r="M438">
        <v>1</v>
      </c>
      <c r="N438">
        <v>1</v>
      </c>
      <c r="AP438">
        <v>96</v>
      </c>
    </row>
    <row r="439" spans="1:44" x14ac:dyDescent="0.25">
      <c r="A439" t="s">
        <v>987</v>
      </c>
      <c r="B439" t="s">
        <v>988</v>
      </c>
      <c r="C439" t="s">
        <v>663</v>
      </c>
      <c r="D439" t="s">
        <v>284</v>
      </c>
      <c r="E439" t="s">
        <v>358</v>
      </c>
      <c r="F439" t="s">
        <v>57</v>
      </c>
      <c r="G439">
        <v>3</v>
      </c>
      <c r="H439">
        <v>6</v>
      </c>
      <c r="I439">
        <v>3</v>
      </c>
      <c r="L439">
        <v>1</v>
      </c>
      <c r="M439">
        <v>1</v>
      </c>
      <c r="N439">
        <v>1</v>
      </c>
      <c r="AO439">
        <v>6</v>
      </c>
      <c r="AP439">
        <v>55</v>
      </c>
      <c r="AR439">
        <v>14</v>
      </c>
    </row>
    <row r="440" spans="1:44" x14ac:dyDescent="0.25">
      <c r="A440" t="s">
        <v>989</v>
      </c>
      <c r="B440" t="s">
        <v>990</v>
      </c>
      <c r="C440" t="s">
        <v>46</v>
      </c>
      <c r="D440" t="s">
        <v>47</v>
      </c>
      <c r="E440" t="s">
        <v>501</v>
      </c>
      <c r="F440" t="s">
        <v>57</v>
      </c>
      <c r="G440">
        <v>4</v>
      </c>
      <c r="H440">
        <v>7</v>
      </c>
      <c r="I440">
        <v>3.5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0</v>
      </c>
      <c r="AP440">
        <v>109</v>
      </c>
    </row>
    <row r="441" spans="1:44" x14ac:dyDescent="0.25">
      <c r="A441" t="s">
        <v>991</v>
      </c>
      <c r="B441" t="s">
        <v>992</v>
      </c>
      <c r="C441" t="s">
        <v>663</v>
      </c>
      <c r="D441" t="s">
        <v>284</v>
      </c>
      <c r="E441" t="s">
        <v>501</v>
      </c>
      <c r="F441" t="s">
        <v>57</v>
      </c>
      <c r="G441">
        <v>5</v>
      </c>
      <c r="H441">
        <v>4</v>
      </c>
      <c r="I441">
        <v>2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AP441">
        <v>126</v>
      </c>
    </row>
    <row r="442" spans="1:44" x14ac:dyDescent="0.25">
      <c r="A442" t="s">
        <v>993</v>
      </c>
      <c r="B442" t="s">
        <v>994</v>
      </c>
      <c r="C442" t="s">
        <v>663</v>
      </c>
      <c r="D442" t="s">
        <v>47</v>
      </c>
      <c r="E442" t="s">
        <v>613</v>
      </c>
      <c r="F442" t="s">
        <v>57</v>
      </c>
      <c r="G442">
        <v>2</v>
      </c>
      <c r="H442">
        <v>4</v>
      </c>
      <c r="I442">
        <v>2</v>
      </c>
      <c r="J442">
        <v>1</v>
      </c>
      <c r="K442">
        <v>1</v>
      </c>
      <c r="O442">
        <v>1</v>
      </c>
      <c r="P442">
        <v>1</v>
      </c>
      <c r="Q442">
        <v>1</v>
      </c>
      <c r="R442">
        <v>1</v>
      </c>
      <c r="AP442">
        <v>30</v>
      </c>
    </row>
    <row r="443" spans="1:44" x14ac:dyDescent="0.25">
      <c r="A443" t="s">
        <v>995</v>
      </c>
      <c r="B443" t="s">
        <v>996</v>
      </c>
      <c r="C443" t="s">
        <v>46</v>
      </c>
      <c r="D443" t="s">
        <v>47</v>
      </c>
      <c r="E443" t="s">
        <v>358</v>
      </c>
      <c r="F443" t="s">
        <v>57</v>
      </c>
      <c r="G443">
        <v>3</v>
      </c>
      <c r="H443">
        <v>6</v>
      </c>
      <c r="I443">
        <v>3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0</v>
      </c>
      <c r="Y443">
        <v>1</v>
      </c>
      <c r="Z443">
        <v>1</v>
      </c>
      <c r="AA443">
        <v>1</v>
      </c>
      <c r="AB443">
        <v>1</v>
      </c>
      <c r="AP443">
        <v>85</v>
      </c>
    </row>
    <row r="444" spans="1:44" x14ac:dyDescent="0.25">
      <c r="A444" t="s">
        <v>997</v>
      </c>
      <c r="B444" t="s">
        <v>998</v>
      </c>
      <c r="C444" t="s">
        <v>46</v>
      </c>
      <c r="D444" t="s">
        <v>156</v>
      </c>
      <c r="E444" t="s">
        <v>613</v>
      </c>
      <c r="F444" t="s">
        <v>57</v>
      </c>
      <c r="G444">
        <v>2</v>
      </c>
      <c r="H444">
        <v>25</v>
      </c>
      <c r="I444">
        <v>12.5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0</v>
      </c>
      <c r="Y444">
        <v>1</v>
      </c>
      <c r="Z444">
        <v>1</v>
      </c>
      <c r="AA444">
        <v>1</v>
      </c>
      <c r="AB444">
        <v>1</v>
      </c>
      <c r="AP444">
        <v>25</v>
      </c>
    </row>
    <row r="445" spans="1:44" x14ac:dyDescent="0.25">
      <c r="A445" t="s">
        <v>999</v>
      </c>
      <c r="B445" t="s">
        <v>1000</v>
      </c>
      <c r="C445" t="s">
        <v>663</v>
      </c>
      <c r="D445" t="s">
        <v>284</v>
      </c>
      <c r="E445" t="s">
        <v>358</v>
      </c>
      <c r="F445" t="s">
        <v>57</v>
      </c>
      <c r="G445">
        <v>3</v>
      </c>
      <c r="H445">
        <v>17</v>
      </c>
      <c r="I445">
        <v>8.5</v>
      </c>
      <c r="L445">
        <v>1</v>
      </c>
      <c r="M445">
        <v>1</v>
      </c>
      <c r="N445">
        <v>1</v>
      </c>
      <c r="AO445">
        <v>17</v>
      </c>
      <c r="AP445">
        <v>66</v>
      </c>
      <c r="AR445">
        <v>25</v>
      </c>
    </row>
    <row r="446" spans="1:44" x14ac:dyDescent="0.25">
      <c r="A446" t="s">
        <v>1001</v>
      </c>
      <c r="B446" t="s">
        <v>1002</v>
      </c>
      <c r="C446" t="s">
        <v>46</v>
      </c>
      <c r="D446" t="s">
        <v>47</v>
      </c>
      <c r="E446" t="s">
        <v>358</v>
      </c>
      <c r="F446" t="s">
        <v>57</v>
      </c>
      <c r="G446">
        <v>3</v>
      </c>
      <c r="H446">
        <v>4</v>
      </c>
      <c r="I446">
        <v>2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0</v>
      </c>
      <c r="AP446">
        <v>83</v>
      </c>
    </row>
    <row r="447" spans="1:44" x14ac:dyDescent="0.25">
      <c r="A447" t="s">
        <v>1003</v>
      </c>
      <c r="B447" t="s">
        <v>1004</v>
      </c>
      <c r="C447" t="s">
        <v>663</v>
      </c>
      <c r="D447" t="s">
        <v>156</v>
      </c>
      <c r="E447" t="s">
        <v>613</v>
      </c>
      <c r="F447" t="s">
        <v>57</v>
      </c>
      <c r="G447">
        <v>2</v>
      </c>
      <c r="H447">
        <v>12</v>
      </c>
      <c r="I447">
        <v>6</v>
      </c>
      <c r="J447">
        <v>1</v>
      </c>
      <c r="K447">
        <v>1</v>
      </c>
      <c r="O447">
        <v>1</v>
      </c>
      <c r="P447">
        <v>1</v>
      </c>
      <c r="Q447">
        <v>1</v>
      </c>
      <c r="R447">
        <v>1</v>
      </c>
      <c r="AP447">
        <v>12</v>
      </c>
    </row>
    <row r="448" spans="1:44" x14ac:dyDescent="0.25">
      <c r="A448" t="s">
        <v>1005</v>
      </c>
      <c r="B448" t="s">
        <v>1006</v>
      </c>
      <c r="C448" t="s">
        <v>46</v>
      </c>
      <c r="D448" t="s">
        <v>284</v>
      </c>
      <c r="E448" t="s">
        <v>501</v>
      </c>
      <c r="F448" t="s">
        <v>57</v>
      </c>
      <c r="G448">
        <v>5</v>
      </c>
      <c r="H448">
        <v>3</v>
      </c>
      <c r="I448">
        <v>1.5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0</v>
      </c>
      <c r="AP448">
        <v>125</v>
      </c>
    </row>
    <row r="449" spans="1:44" x14ac:dyDescent="0.25">
      <c r="A449" t="s">
        <v>1007</v>
      </c>
      <c r="B449" t="s">
        <v>1008</v>
      </c>
      <c r="C449" t="s">
        <v>663</v>
      </c>
      <c r="D449" t="s">
        <v>156</v>
      </c>
      <c r="E449" t="s">
        <v>501</v>
      </c>
      <c r="F449" t="s">
        <v>57</v>
      </c>
      <c r="G449">
        <v>4</v>
      </c>
      <c r="H449">
        <v>8</v>
      </c>
      <c r="I449">
        <v>4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AP449">
        <v>118</v>
      </c>
    </row>
    <row r="450" spans="1:44" x14ac:dyDescent="0.25">
      <c r="A450" t="s">
        <v>1009</v>
      </c>
      <c r="B450" t="s">
        <v>1010</v>
      </c>
      <c r="C450" t="s">
        <v>663</v>
      </c>
      <c r="D450" t="s">
        <v>47</v>
      </c>
      <c r="E450" t="s">
        <v>501</v>
      </c>
      <c r="F450" t="s">
        <v>57</v>
      </c>
      <c r="G450">
        <v>4</v>
      </c>
      <c r="H450">
        <v>2</v>
      </c>
      <c r="I450">
        <v>0.5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AP450">
        <v>104</v>
      </c>
    </row>
    <row r="451" spans="1:44" x14ac:dyDescent="0.25">
      <c r="A451" t="s">
        <v>1011</v>
      </c>
      <c r="B451" t="s">
        <v>1012</v>
      </c>
      <c r="C451" t="s">
        <v>663</v>
      </c>
      <c r="D451" t="s">
        <v>284</v>
      </c>
      <c r="E451" t="s">
        <v>613</v>
      </c>
      <c r="F451" t="s">
        <v>57</v>
      </c>
      <c r="G451">
        <v>2</v>
      </c>
      <c r="H451">
        <v>1</v>
      </c>
      <c r="I451">
        <v>0.5</v>
      </c>
      <c r="J451">
        <v>1</v>
      </c>
      <c r="K451">
        <v>1</v>
      </c>
      <c r="O451">
        <v>0</v>
      </c>
      <c r="P451">
        <v>1</v>
      </c>
      <c r="Q451">
        <v>1</v>
      </c>
      <c r="R451">
        <v>1</v>
      </c>
      <c r="AP451">
        <v>33</v>
      </c>
    </row>
    <row r="452" spans="1:44" x14ac:dyDescent="0.25">
      <c r="A452" t="s">
        <v>1013</v>
      </c>
      <c r="B452" t="s">
        <v>1014</v>
      </c>
      <c r="C452" t="s">
        <v>663</v>
      </c>
      <c r="D452" t="s">
        <v>47</v>
      </c>
      <c r="E452" t="s">
        <v>613</v>
      </c>
      <c r="F452" t="s">
        <v>57</v>
      </c>
      <c r="G452">
        <v>2</v>
      </c>
      <c r="H452">
        <v>5</v>
      </c>
      <c r="I452">
        <v>2.5</v>
      </c>
      <c r="J452">
        <v>1</v>
      </c>
      <c r="K452">
        <v>1</v>
      </c>
      <c r="O452">
        <v>1</v>
      </c>
      <c r="P452">
        <v>1</v>
      </c>
      <c r="Q452">
        <v>1</v>
      </c>
      <c r="R452">
        <v>1</v>
      </c>
      <c r="AP452">
        <v>31</v>
      </c>
    </row>
    <row r="453" spans="1:44" x14ac:dyDescent="0.25">
      <c r="A453" t="s">
        <v>1015</v>
      </c>
      <c r="B453" t="s">
        <v>1016</v>
      </c>
      <c r="C453" t="s">
        <v>663</v>
      </c>
      <c r="D453" t="s">
        <v>156</v>
      </c>
      <c r="E453" t="s">
        <v>501</v>
      </c>
      <c r="F453" t="s">
        <v>57</v>
      </c>
      <c r="G453">
        <v>4</v>
      </c>
      <c r="H453">
        <v>5</v>
      </c>
      <c r="I453">
        <v>2.5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AO453">
        <v>35</v>
      </c>
      <c r="AP453">
        <v>115</v>
      </c>
      <c r="AR453">
        <v>46</v>
      </c>
    </row>
    <row r="454" spans="1:44" x14ac:dyDescent="0.25">
      <c r="A454" t="s">
        <v>1017</v>
      </c>
      <c r="B454" t="s">
        <v>1018</v>
      </c>
      <c r="C454" t="s">
        <v>663</v>
      </c>
      <c r="D454" t="s">
        <v>284</v>
      </c>
      <c r="E454" t="s">
        <v>613</v>
      </c>
      <c r="F454" t="s">
        <v>57</v>
      </c>
      <c r="G454">
        <v>2</v>
      </c>
      <c r="H454">
        <v>12</v>
      </c>
      <c r="I454">
        <v>6</v>
      </c>
      <c r="J454">
        <v>1</v>
      </c>
      <c r="K454">
        <v>1</v>
      </c>
      <c r="O454">
        <v>1</v>
      </c>
      <c r="P454">
        <v>1</v>
      </c>
      <c r="Q454">
        <v>1</v>
      </c>
      <c r="R454">
        <v>1</v>
      </c>
      <c r="AP454">
        <v>43</v>
      </c>
    </row>
    <row r="455" spans="1:44" x14ac:dyDescent="0.25">
      <c r="A455" t="s">
        <v>1019</v>
      </c>
      <c r="B455" t="s">
        <v>1020</v>
      </c>
      <c r="C455" t="s">
        <v>663</v>
      </c>
      <c r="D455" t="s">
        <v>284</v>
      </c>
      <c r="E455" t="s">
        <v>613</v>
      </c>
      <c r="F455" t="s">
        <v>57</v>
      </c>
      <c r="G455">
        <v>2</v>
      </c>
      <c r="H455">
        <v>18</v>
      </c>
      <c r="I455">
        <v>9</v>
      </c>
      <c r="J455">
        <v>1</v>
      </c>
      <c r="K455">
        <v>1</v>
      </c>
      <c r="O455">
        <v>1</v>
      </c>
      <c r="P455">
        <v>1</v>
      </c>
      <c r="Q455">
        <v>1</v>
      </c>
      <c r="R455">
        <v>1</v>
      </c>
      <c r="AP455">
        <v>49</v>
      </c>
    </row>
    <row r="456" spans="1:44" x14ac:dyDescent="0.25">
      <c r="A456" t="s">
        <v>1021</v>
      </c>
      <c r="B456" t="s">
        <v>1022</v>
      </c>
      <c r="C456" t="s">
        <v>663</v>
      </c>
      <c r="D456" t="s">
        <v>156</v>
      </c>
      <c r="E456" t="s">
        <v>501</v>
      </c>
      <c r="F456" t="s">
        <v>57</v>
      </c>
      <c r="G456">
        <v>4</v>
      </c>
      <c r="H456">
        <v>7</v>
      </c>
      <c r="I456">
        <v>3.5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0</v>
      </c>
      <c r="P456">
        <v>1</v>
      </c>
      <c r="Q456">
        <v>1</v>
      </c>
      <c r="R456">
        <v>1</v>
      </c>
      <c r="AO456">
        <v>37</v>
      </c>
      <c r="AP456">
        <v>117</v>
      </c>
      <c r="AR456">
        <v>48</v>
      </c>
    </row>
    <row r="457" spans="1:44" x14ac:dyDescent="0.25">
      <c r="A457" t="s">
        <v>1023</v>
      </c>
      <c r="B457" t="s">
        <v>1024</v>
      </c>
      <c r="C457" t="s">
        <v>663</v>
      </c>
      <c r="D457" t="s">
        <v>284</v>
      </c>
      <c r="E457" t="s">
        <v>613</v>
      </c>
      <c r="F457" t="s">
        <v>57</v>
      </c>
      <c r="G457">
        <v>2</v>
      </c>
      <c r="H457">
        <v>13</v>
      </c>
      <c r="I457">
        <v>6.5</v>
      </c>
      <c r="J457">
        <v>1</v>
      </c>
      <c r="K457">
        <v>1</v>
      </c>
      <c r="O457">
        <v>1</v>
      </c>
      <c r="P457">
        <v>1</v>
      </c>
      <c r="Q457">
        <v>1</v>
      </c>
      <c r="R457">
        <v>1</v>
      </c>
      <c r="AP457">
        <v>44</v>
      </c>
    </row>
    <row r="458" spans="1:44" x14ac:dyDescent="0.25">
      <c r="A458" t="s">
        <v>1025</v>
      </c>
      <c r="B458" t="s">
        <v>1026</v>
      </c>
      <c r="C458" t="s">
        <v>663</v>
      </c>
      <c r="D458" t="s">
        <v>284</v>
      </c>
      <c r="E458" t="s">
        <v>358</v>
      </c>
      <c r="F458" t="s">
        <v>57</v>
      </c>
      <c r="G458">
        <v>3</v>
      </c>
      <c r="H458">
        <v>21</v>
      </c>
      <c r="I458">
        <v>10.5</v>
      </c>
      <c r="L458">
        <v>1</v>
      </c>
      <c r="M458">
        <v>1</v>
      </c>
      <c r="N458">
        <v>1</v>
      </c>
      <c r="AO458">
        <v>21</v>
      </c>
      <c r="AP458">
        <v>70</v>
      </c>
      <c r="AR458">
        <v>29</v>
      </c>
    </row>
    <row r="459" spans="1:44" x14ac:dyDescent="0.25">
      <c r="A459" t="s">
        <v>1027</v>
      </c>
      <c r="B459" t="s">
        <v>1028</v>
      </c>
      <c r="C459" t="s">
        <v>663</v>
      </c>
      <c r="D459" t="s">
        <v>156</v>
      </c>
      <c r="E459" t="s">
        <v>613</v>
      </c>
      <c r="F459" t="s">
        <v>57</v>
      </c>
      <c r="G459">
        <v>2</v>
      </c>
      <c r="H459">
        <v>5</v>
      </c>
      <c r="I459">
        <v>2.5</v>
      </c>
      <c r="J459">
        <v>1</v>
      </c>
      <c r="K459">
        <v>1</v>
      </c>
      <c r="O459">
        <v>0</v>
      </c>
      <c r="P459">
        <v>1</v>
      </c>
      <c r="Q459">
        <v>1</v>
      </c>
      <c r="R459">
        <v>1</v>
      </c>
      <c r="AP459">
        <v>5</v>
      </c>
    </row>
    <row r="460" spans="1:44" x14ac:dyDescent="0.25">
      <c r="A460" t="s">
        <v>1029</v>
      </c>
      <c r="B460" t="s">
        <v>1030</v>
      </c>
      <c r="C460" t="s">
        <v>46</v>
      </c>
      <c r="D460" t="s">
        <v>47</v>
      </c>
      <c r="E460" t="s">
        <v>501</v>
      </c>
      <c r="F460" t="s">
        <v>57</v>
      </c>
      <c r="G460">
        <v>4</v>
      </c>
      <c r="H460">
        <v>5</v>
      </c>
      <c r="I460">
        <v>2.5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0</v>
      </c>
      <c r="AP460">
        <v>107</v>
      </c>
    </row>
    <row r="461" spans="1:44" x14ac:dyDescent="0.25">
      <c r="A461" t="s">
        <v>1031</v>
      </c>
      <c r="B461" t="s">
        <v>1032</v>
      </c>
      <c r="C461" t="s">
        <v>46</v>
      </c>
      <c r="D461" t="s">
        <v>156</v>
      </c>
      <c r="E461" t="s">
        <v>613</v>
      </c>
      <c r="F461" t="s">
        <v>57</v>
      </c>
      <c r="G461">
        <v>2</v>
      </c>
      <c r="H461">
        <v>9</v>
      </c>
      <c r="I461">
        <v>4.5</v>
      </c>
      <c r="S461">
        <v>1</v>
      </c>
      <c r="T461">
        <v>1</v>
      </c>
      <c r="U461">
        <v>0</v>
      </c>
      <c r="V461">
        <v>1</v>
      </c>
      <c r="W461">
        <v>1</v>
      </c>
      <c r="X461">
        <v>0</v>
      </c>
      <c r="Y461">
        <v>1</v>
      </c>
      <c r="Z461">
        <v>1</v>
      </c>
      <c r="AA461">
        <v>1</v>
      </c>
      <c r="AB461">
        <v>0</v>
      </c>
      <c r="AP461">
        <v>9</v>
      </c>
    </row>
    <row r="462" spans="1:44" x14ac:dyDescent="0.25">
      <c r="A462" t="s">
        <v>1033</v>
      </c>
      <c r="B462" t="s">
        <v>1034</v>
      </c>
      <c r="C462" t="s">
        <v>46</v>
      </c>
      <c r="D462" t="s">
        <v>47</v>
      </c>
      <c r="E462" t="s">
        <v>358</v>
      </c>
      <c r="F462" t="s">
        <v>57</v>
      </c>
      <c r="G462">
        <v>3</v>
      </c>
      <c r="H462">
        <v>5</v>
      </c>
      <c r="I462">
        <v>2.5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0</v>
      </c>
      <c r="AP462">
        <v>84</v>
      </c>
    </row>
    <row r="463" spans="1:44" x14ac:dyDescent="0.25">
      <c r="A463" t="s">
        <v>1035</v>
      </c>
      <c r="B463" t="s">
        <v>906</v>
      </c>
      <c r="C463" t="s">
        <v>663</v>
      </c>
      <c r="D463" t="s">
        <v>156</v>
      </c>
      <c r="E463" t="s">
        <v>613</v>
      </c>
      <c r="F463" t="s">
        <v>57</v>
      </c>
      <c r="G463">
        <v>2</v>
      </c>
      <c r="H463">
        <v>18</v>
      </c>
      <c r="I463">
        <v>9</v>
      </c>
      <c r="J463">
        <v>1</v>
      </c>
      <c r="K463">
        <v>1</v>
      </c>
      <c r="O463">
        <v>0</v>
      </c>
      <c r="P463">
        <v>1</v>
      </c>
      <c r="Q463">
        <v>1</v>
      </c>
      <c r="R463">
        <v>1</v>
      </c>
      <c r="AP463">
        <v>18</v>
      </c>
    </row>
    <row r="464" spans="1:44" x14ac:dyDescent="0.25">
      <c r="A464" t="s">
        <v>1036</v>
      </c>
      <c r="B464" t="s">
        <v>1037</v>
      </c>
      <c r="C464" t="s">
        <v>663</v>
      </c>
      <c r="D464" t="s">
        <v>156</v>
      </c>
      <c r="E464" t="s">
        <v>358</v>
      </c>
      <c r="F464" t="s">
        <v>57</v>
      </c>
      <c r="G464">
        <v>3</v>
      </c>
      <c r="H464">
        <v>5</v>
      </c>
      <c r="I464">
        <v>2.5</v>
      </c>
      <c r="L464">
        <v>1</v>
      </c>
      <c r="M464">
        <v>1</v>
      </c>
      <c r="N464">
        <v>1</v>
      </c>
      <c r="AP464">
        <v>101</v>
      </c>
    </row>
    <row r="465" spans="1:44" x14ac:dyDescent="0.25">
      <c r="A465" t="s">
        <v>1038</v>
      </c>
      <c r="B465" t="s">
        <v>1039</v>
      </c>
      <c r="C465" t="s">
        <v>663</v>
      </c>
      <c r="D465" t="s">
        <v>156</v>
      </c>
      <c r="E465" t="s">
        <v>501</v>
      </c>
      <c r="F465" t="s">
        <v>57</v>
      </c>
      <c r="G465">
        <v>4</v>
      </c>
      <c r="H465">
        <v>2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AO465">
        <v>32</v>
      </c>
      <c r="AP465">
        <v>112</v>
      </c>
      <c r="AR465">
        <v>43</v>
      </c>
    </row>
    <row r="466" spans="1:44" x14ac:dyDescent="0.25">
      <c r="A466" t="s">
        <v>1040</v>
      </c>
      <c r="B466" t="s">
        <v>560</v>
      </c>
      <c r="C466" t="s">
        <v>663</v>
      </c>
      <c r="D466" t="s">
        <v>156</v>
      </c>
      <c r="E466" t="s">
        <v>358</v>
      </c>
      <c r="F466" t="s">
        <v>57</v>
      </c>
      <c r="G466">
        <v>3</v>
      </c>
      <c r="H466">
        <v>1</v>
      </c>
      <c r="I466">
        <v>0.5</v>
      </c>
      <c r="L466">
        <v>1</v>
      </c>
      <c r="M466">
        <v>1</v>
      </c>
      <c r="N466">
        <v>1</v>
      </c>
      <c r="AO466">
        <v>42</v>
      </c>
      <c r="AP466">
        <v>97</v>
      </c>
      <c r="AR466">
        <v>39</v>
      </c>
    </row>
    <row r="467" spans="1:44" x14ac:dyDescent="0.25">
      <c r="A467" t="s">
        <v>1041</v>
      </c>
      <c r="B467" t="s">
        <v>1042</v>
      </c>
      <c r="C467" t="s">
        <v>663</v>
      </c>
      <c r="D467" t="s">
        <v>284</v>
      </c>
      <c r="E467" t="s">
        <v>358</v>
      </c>
      <c r="F467" t="s">
        <v>57</v>
      </c>
      <c r="G467">
        <v>4</v>
      </c>
      <c r="H467">
        <v>1</v>
      </c>
      <c r="I467">
        <v>0.5</v>
      </c>
      <c r="L467">
        <v>1</v>
      </c>
      <c r="M467">
        <v>0</v>
      </c>
      <c r="N467">
        <v>1</v>
      </c>
      <c r="AP467">
        <v>92</v>
      </c>
    </row>
    <row r="468" spans="1:44" x14ac:dyDescent="0.25">
      <c r="A468" t="s">
        <v>1043</v>
      </c>
      <c r="B468" t="s">
        <v>702</v>
      </c>
      <c r="C468" t="s">
        <v>663</v>
      </c>
      <c r="D468" t="s">
        <v>47</v>
      </c>
      <c r="E468" t="s">
        <v>358</v>
      </c>
      <c r="F468" t="s">
        <v>57</v>
      </c>
      <c r="G468">
        <v>3</v>
      </c>
      <c r="H468">
        <v>9</v>
      </c>
      <c r="I468">
        <v>4.5</v>
      </c>
      <c r="L468">
        <v>1</v>
      </c>
      <c r="M468">
        <v>1</v>
      </c>
      <c r="N468">
        <v>1</v>
      </c>
      <c r="AP468">
        <v>88</v>
      </c>
    </row>
    <row r="469" spans="1:44" x14ac:dyDescent="0.25">
      <c r="A469" t="s">
        <v>1044</v>
      </c>
      <c r="B469" t="s">
        <v>1045</v>
      </c>
      <c r="C469" t="s">
        <v>46</v>
      </c>
      <c r="D469" t="s">
        <v>156</v>
      </c>
      <c r="E469" t="s">
        <v>613</v>
      </c>
      <c r="F469" t="s">
        <v>57</v>
      </c>
      <c r="G469">
        <v>2</v>
      </c>
      <c r="H469">
        <v>6</v>
      </c>
      <c r="I469">
        <v>3</v>
      </c>
      <c r="S469">
        <v>1</v>
      </c>
      <c r="T469">
        <v>1</v>
      </c>
      <c r="U469">
        <v>0</v>
      </c>
      <c r="V469">
        <v>1</v>
      </c>
      <c r="W469">
        <v>1</v>
      </c>
      <c r="X469">
        <v>1</v>
      </c>
      <c r="Y469">
        <v>0</v>
      </c>
      <c r="Z469">
        <v>1</v>
      </c>
      <c r="AA469">
        <v>0</v>
      </c>
      <c r="AB469">
        <v>0</v>
      </c>
      <c r="AP469">
        <v>6</v>
      </c>
    </row>
    <row r="470" spans="1:44" x14ac:dyDescent="0.25">
      <c r="A470" t="s">
        <v>1046</v>
      </c>
      <c r="B470" t="s">
        <v>1047</v>
      </c>
      <c r="C470" t="s">
        <v>46</v>
      </c>
      <c r="D470" t="s">
        <v>284</v>
      </c>
      <c r="E470" t="s">
        <v>358</v>
      </c>
      <c r="F470" t="s">
        <v>57</v>
      </c>
      <c r="G470">
        <v>4</v>
      </c>
      <c r="H470">
        <v>1</v>
      </c>
      <c r="I470">
        <v>0.5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0</v>
      </c>
      <c r="Y470">
        <v>1</v>
      </c>
      <c r="Z470">
        <v>1</v>
      </c>
      <c r="AA470">
        <v>1</v>
      </c>
      <c r="AB470">
        <v>0</v>
      </c>
      <c r="AP470">
        <v>92</v>
      </c>
    </row>
    <row r="471" spans="1:44" x14ac:dyDescent="0.25">
      <c r="A471" t="s">
        <v>1048</v>
      </c>
      <c r="B471" t="s">
        <v>687</v>
      </c>
      <c r="C471" t="s">
        <v>663</v>
      </c>
      <c r="D471" t="s">
        <v>156</v>
      </c>
      <c r="E471" t="s">
        <v>613</v>
      </c>
      <c r="F471" t="s">
        <v>57</v>
      </c>
      <c r="G471">
        <v>2</v>
      </c>
      <c r="H471">
        <v>26</v>
      </c>
      <c r="I471">
        <v>13</v>
      </c>
      <c r="J471">
        <v>1</v>
      </c>
      <c r="K471">
        <v>1</v>
      </c>
      <c r="O471">
        <v>1</v>
      </c>
      <c r="P471">
        <v>1</v>
      </c>
      <c r="Q471">
        <v>1</v>
      </c>
      <c r="R471">
        <v>1</v>
      </c>
      <c r="AP471">
        <v>26</v>
      </c>
    </row>
    <row r="472" spans="1:44" x14ac:dyDescent="0.25">
      <c r="A472" t="s">
        <v>1049</v>
      </c>
      <c r="B472" t="s">
        <v>1050</v>
      </c>
      <c r="C472" t="s">
        <v>663</v>
      </c>
      <c r="D472" t="s">
        <v>284</v>
      </c>
      <c r="E472" t="s">
        <v>358</v>
      </c>
      <c r="F472" t="s">
        <v>57</v>
      </c>
      <c r="G472">
        <v>3</v>
      </c>
      <c r="H472">
        <v>14</v>
      </c>
      <c r="I472">
        <v>7</v>
      </c>
      <c r="L472">
        <v>1</v>
      </c>
      <c r="M472">
        <v>1</v>
      </c>
      <c r="N472">
        <v>1</v>
      </c>
      <c r="AO472">
        <v>14</v>
      </c>
      <c r="AP472">
        <v>63</v>
      </c>
      <c r="AR472">
        <v>22</v>
      </c>
    </row>
    <row r="473" spans="1:44" x14ac:dyDescent="0.25">
      <c r="A473" t="s">
        <v>1051</v>
      </c>
      <c r="B473" t="s">
        <v>1052</v>
      </c>
      <c r="C473" t="s">
        <v>663</v>
      </c>
      <c r="D473" t="s">
        <v>284</v>
      </c>
      <c r="E473" t="s">
        <v>358</v>
      </c>
      <c r="F473" t="s">
        <v>57</v>
      </c>
      <c r="G473">
        <v>3</v>
      </c>
      <c r="H473">
        <v>3</v>
      </c>
      <c r="I473">
        <v>1.5</v>
      </c>
      <c r="L473">
        <v>1</v>
      </c>
      <c r="M473">
        <v>1</v>
      </c>
      <c r="N473">
        <v>1</v>
      </c>
      <c r="AO473">
        <v>3</v>
      </c>
      <c r="AP473">
        <v>52</v>
      </c>
      <c r="AR473">
        <v>11</v>
      </c>
    </row>
    <row r="474" spans="1:44" x14ac:dyDescent="0.25">
      <c r="A474" t="s">
        <v>1053</v>
      </c>
      <c r="B474" t="s">
        <v>1054</v>
      </c>
      <c r="C474" t="s">
        <v>46</v>
      </c>
      <c r="D474" t="s">
        <v>284</v>
      </c>
      <c r="E474" t="s">
        <v>613</v>
      </c>
      <c r="F474" t="s">
        <v>57</v>
      </c>
      <c r="G474">
        <v>2</v>
      </c>
      <c r="H474">
        <v>17</v>
      </c>
      <c r="I474">
        <v>8.5</v>
      </c>
      <c r="S474">
        <v>1</v>
      </c>
      <c r="T474">
        <v>1</v>
      </c>
      <c r="U474">
        <v>0</v>
      </c>
      <c r="V474">
        <v>0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0</v>
      </c>
      <c r="AP474">
        <v>48</v>
      </c>
    </row>
    <row r="475" spans="1:44" x14ac:dyDescent="0.25">
      <c r="A475" t="s">
        <v>1055</v>
      </c>
      <c r="B475" t="s">
        <v>1056</v>
      </c>
      <c r="C475" t="s">
        <v>663</v>
      </c>
      <c r="D475" t="s">
        <v>284</v>
      </c>
      <c r="E475" t="s">
        <v>613</v>
      </c>
      <c r="F475" t="s">
        <v>57</v>
      </c>
      <c r="G475">
        <v>2</v>
      </c>
      <c r="H475">
        <v>17</v>
      </c>
      <c r="I475">
        <v>8.5</v>
      </c>
      <c r="J475">
        <v>1</v>
      </c>
      <c r="K475">
        <v>1</v>
      </c>
      <c r="O475">
        <v>1</v>
      </c>
      <c r="P475">
        <v>1</v>
      </c>
      <c r="Q475">
        <v>1</v>
      </c>
      <c r="R475">
        <v>1</v>
      </c>
      <c r="AP475">
        <v>48</v>
      </c>
    </row>
    <row r="476" spans="1:44" x14ac:dyDescent="0.25">
      <c r="A476" t="s">
        <v>1057</v>
      </c>
      <c r="B476" t="s">
        <v>1058</v>
      </c>
      <c r="C476" t="s">
        <v>663</v>
      </c>
      <c r="D476" t="s">
        <v>156</v>
      </c>
      <c r="E476" t="s">
        <v>613</v>
      </c>
      <c r="F476" t="s">
        <v>57</v>
      </c>
      <c r="G476">
        <v>2</v>
      </c>
      <c r="H476">
        <v>4</v>
      </c>
      <c r="I476">
        <v>2</v>
      </c>
      <c r="J476">
        <v>1</v>
      </c>
      <c r="K476">
        <v>1</v>
      </c>
      <c r="O476">
        <v>0</v>
      </c>
      <c r="P476">
        <v>1</v>
      </c>
      <c r="Q476">
        <v>1</v>
      </c>
      <c r="R476">
        <v>1</v>
      </c>
      <c r="AO476">
        <v>46</v>
      </c>
      <c r="AP476">
        <v>4</v>
      </c>
      <c r="AR47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7D0A-5B3A-4088-81A1-E8D4CAFC22F1}">
  <dimension ref="A2:AR124"/>
  <sheetViews>
    <sheetView topLeftCell="A112" zoomScale="85" zoomScaleNormal="85" workbookViewId="0">
      <selection activeCell="F69" sqref="F69:V126"/>
    </sheetView>
  </sheetViews>
  <sheetFormatPr defaultRowHeight="15" x14ac:dyDescent="0.25"/>
  <cols>
    <col min="1" max="1" width="44.5703125" bestFit="1" customWidth="1"/>
    <col min="5" max="5" width="9.140625" customWidth="1"/>
    <col min="6" max="6" width="58.5703125" customWidth="1"/>
    <col min="7" max="7" width="9.140625" customWidth="1"/>
    <col min="18" max="18" width="21.42578125" customWidth="1"/>
    <col min="19" max="19" width="17.42578125" customWidth="1"/>
    <col min="26" max="26" width="33.140625" customWidth="1"/>
    <col min="32" max="32" width="22.140625" customWidth="1"/>
  </cols>
  <sheetData>
    <row r="2" spans="1:42" x14ac:dyDescent="0.25">
      <c r="A2" t="s">
        <v>1134</v>
      </c>
      <c r="AF2" t="s">
        <v>1241</v>
      </c>
    </row>
    <row r="3" spans="1:42" x14ac:dyDescent="0.25">
      <c r="A3" t="s">
        <v>1063</v>
      </c>
      <c r="B3" t="s">
        <v>1064</v>
      </c>
      <c r="C3" t="s">
        <v>1065</v>
      </c>
      <c r="D3" t="s">
        <v>1066</v>
      </c>
      <c r="E3" t="s">
        <v>1107</v>
      </c>
      <c r="F3" t="s">
        <v>1108</v>
      </c>
      <c r="G3" t="s">
        <v>1109</v>
      </c>
      <c r="H3" t="s">
        <v>1110</v>
      </c>
      <c r="I3" t="s">
        <v>1111</v>
      </c>
      <c r="J3" t="s">
        <v>1112</v>
      </c>
      <c r="K3" t="s">
        <v>1113</v>
      </c>
      <c r="AF3" t="s">
        <v>1063</v>
      </c>
      <c r="AG3" t="s">
        <v>1064</v>
      </c>
      <c r="AH3" t="s">
        <v>1065</v>
      </c>
      <c r="AI3" t="s">
        <v>1066</v>
      </c>
      <c r="AJ3" t="s">
        <v>1107</v>
      </c>
      <c r="AK3" t="s">
        <v>1108</v>
      </c>
      <c r="AL3" t="s">
        <v>1109</v>
      </c>
      <c r="AM3" t="s">
        <v>1110</v>
      </c>
      <c r="AN3" t="s">
        <v>1111</v>
      </c>
      <c r="AO3" t="s">
        <v>1112</v>
      </c>
      <c r="AP3" t="s">
        <v>1113</v>
      </c>
    </row>
    <row r="4" spans="1:42" x14ac:dyDescent="0.25">
      <c r="A4" t="s">
        <v>1114</v>
      </c>
      <c r="B4">
        <v>1</v>
      </c>
      <c r="C4">
        <v>100</v>
      </c>
      <c r="D4">
        <v>49</v>
      </c>
      <c r="E4">
        <v>49</v>
      </c>
      <c r="F4">
        <v>0</v>
      </c>
      <c r="G4">
        <v>0</v>
      </c>
      <c r="H4">
        <v>0</v>
      </c>
      <c r="I4">
        <v>49</v>
      </c>
      <c r="J4">
        <v>49</v>
      </c>
      <c r="K4">
        <v>1</v>
      </c>
      <c r="AF4" t="s">
        <v>1114</v>
      </c>
      <c r="AG4">
        <v>1</v>
      </c>
      <c r="AH4">
        <v>100</v>
      </c>
      <c r="AI4">
        <v>49</v>
      </c>
      <c r="AJ4">
        <v>49</v>
      </c>
      <c r="AK4">
        <v>0</v>
      </c>
      <c r="AL4">
        <v>0</v>
      </c>
      <c r="AM4">
        <v>0</v>
      </c>
      <c r="AN4">
        <v>49</v>
      </c>
      <c r="AO4">
        <v>49</v>
      </c>
      <c r="AP4">
        <v>1</v>
      </c>
    </row>
    <row r="5" spans="1:42" x14ac:dyDescent="0.25">
      <c r="A5" t="s">
        <v>1115</v>
      </c>
      <c r="B5">
        <v>1</v>
      </c>
      <c r="C5">
        <v>100</v>
      </c>
      <c r="D5">
        <v>49</v>
      </c>
      <c r="E5">
        <v>49</v>
      </c>
      <c r="F5">
        <v>0</v>
      </c>
      <c r="G5">
        <v>0</v>
      </c>
      <c r="H5">
        <v>0</v>
      </c>
      <c r="I5">
        <v>49</v>
      </c>
      <c r="J5">
        <v>49</v>
      </c>
      <c r="K5">
        <v>1</v>
      </c>
      <c r="AF5" t="s">
        <v>1115</v>
      </c>
      <c r="AG5">
        <v>1</v>
      </c>
      <c r="AH5">
        <v>100</v>
      </c>
      <c r="AI5">
        <v>49</v>
      </c>
      <c r="AJ5">
        <v>49</v>
      </c>
      <c r="AK5">
        <v>0</v>
      </c>
      <c r="AL5">
        <v>0</v>
      </c>
      <c r="AM5">
        <v>0</v>
      </c>
      <c r="AN5">
        <v>49</v>
      </c>
      <c r="AO5">
        <v>49</v>
      </c>
      <c r="AP5">
        <v>1</v>
      </c>
    </row>
    <row r="6" spans="1:42" x14ac:dyDescent="0.25">
      <c r="A6" t="s">
        <v>1116</v>
      </c>
      <c r="B6">
        <v>0</v>
      </c>
      <c r="C6">
        <v>79.5918367346938</v>
      </c>
      <c r="D6">
        <v>49</v>
      </c>
      <c r="E6">
        <v>39</v>
      </c>
      <c r="F6">
        <v>10</v>
      </c>
      <c r="G6">
        <v>0</v>
      </c>
      <c r="H6">
        <v>0</v>
      </c>
      <c r="I6">
        <v>39</v>
      </c>
      <c r="J6">
        <v>49</v>
      </c>
      <c r="K6">
        <v>0.79591836734693799</v>
      </c>
      <c r="AF6" t="s">
        <v>1240</v>
      </c>
      <c r="AG6">
        <v>0.50505050505050497</v>
      </c>
      <c r="AH6">
        <v>75.510204081632594</v>
      </c>
      <c r="AI6">
        <v>49</v>
      </c>
      <c r="AJ6">
        <v>25</v>
      </c>
      <c r="AK6">
        <v>12</v>
      </c>
      <c r="AL6">
        <v>0</v>
      </c>
      <c r="AM6">
        <v>12</v>
      </c>
      <c r="AN6">
        <v>37</v>
      </c>
      <c r="AO6">
        <v>49</v>
      </c>
      <c r="AP6">
        <v>0.505206164098292</v>
      </c>
    </row>
    <row r="7" spans="1:42" x14ac:dyDescent="0.25">
      <c r="A7" t="s">
        <v>1117</v>
      </c>
      <c r="B7">
        <v>0</v>
      </c>
      <c r="C7">
        <v>91.836734693877503</v>
      </c>
      <c r="D7">
        <v>49</v>
      </c>
      <c r="E7">
        <v>45</v>
      </c>
      <c r="F7">
        <v>4</v>
      </c>
      <c r="G7">
        <v>0</v>
      </c>
      <c r="H7">
        <v>0</v>
      </c>
      <c r="I7">
        <v>45</v>
      </c>
      <c r="J7">
        <v>49</v>
      </c>
      <c r="K7">
        <v>0.91836734693877498</v>
      </c>
      <c r="AF7" t="s">
        <v>1116</v>
      </c>
      <c r="AG7">
        <v>0</v>
      </c>
      <c r="AH7">
        <v>79.5918367346938</v>
      </c>
      <c r="AI7">
        <v>49</v>
      </c>
      <c r="AJ7">
        <v>39</v>
      </c>
      <c r="AK7">
        <v>10</v>
      </c>
      <c r="AL7">
        <v>0</v>
      </c>
      <c r="AM7">
        <v>0</v>
      </c>
      <c r="AN7">
        <v>39</v>
      </c>
      <c r="AO7">
        <v>49</v>
      </c>
      <c r="AP7">
        <v>0.79591836734693799</v>
      </c>
    </row>
    <row r="8" spans="1:42" x14ac:dyDescent="0.25">
      <c r="A8" t="s">
        <v>1118</v>
      </c>
      <c r="B8">
        <v>0</v>
      </c>
      <c r="C8">
        <v>83.673469387755105</v>
      </c>
      <c r="D8">
        <v>49</v>
      </c>
      <c r="E8">
        <v>41</v>
      </c>
      <c r="F8">
        <v>8</v>
      </c>
      <c r="G8">
        <v>0</v>
      </c>
      <c r="H8">
        <v>0</v>
      </c>
      <c r="I8">
        <v>41</v>
      </c>
      <c r="J8">
        <v>49</v>
      </c>
      <c r="K8">
        <v>0.83673469387755095</v>
      </c>
      <c r="AF8" t="s">
        <v>1117</v>
      </c>
      <c r="AG8">
        <v>0</v>
      </c>
      <c r="AH8">
        <v>91.836734693877503</v>
      </c>
      <c r="AI8">
        <v>49</v>
      </c>
      <c r="AJ8">
        <v>45</v>
      </c>
      <c r="AK8">
        <v>4</v>
      </c>
      <c r="AL8">
        <v>0</v>
      </c>
      <c r="AM8">
        <v>0</v>
      </c>
      <c r="AN8">
        <v>45</v>
      </c>
      <c r="AO8">
        <v>49</v>
      </c>
      <c r="AP8">
        <v>0.91836734693877498</v>
      </c>
    </row>
    <row r="9" spans="1:42" x14ac:dyDescent="0.25">
      <c r="A9" t="s">
        <v>1119</v>
      </c>
      <c r="B9">
        <v>0</v>
      </c>
      <c r="C9">
        <v>91.020408163265301</v>
      </c>
      <c r="D9">
        <v>245</v>
      </c>
      <c r="E9">
        <v>223</v>
      </c>
      <c r="F9">
        <v>22</v>
      </c>
      <c r="G9">
        <v>0</v>
      </c>
      <c r="H9">
        <v>0</v>
      </c>
      <c r="I9">
        <v>223</v>
      </c>
      <c r="J9">
        <v>245</v>
      </c>
      <c r="K9">
        <v>0.91020408163265298</v>
      </c>
      <c r="AF9" t="s">
        <v>1118</v>
      </c>
      <c r="AG9">
        <v>0</v>
      </c>
      <c r="AH9">
        <v>83.673469387755105</v>
      </c>
      <c r="AI9">
        <v>49</v>
      </c>
      <c r="AJ9">
        <v>41</v>
      </c>
      <c r="AK9">
        <v>8</v>
      </c>
      <c r="AL9">
        <v>0</v>
      </c>
      <c r="AM9">
        <v>0</v>
      </c>
      <c r="AN9">
        <v>41</v>
      </c>
      <c r="AO9">
        <v>49</v>
      </c>
      <c r="AP9">
        <v>0.83673469387755095</v>
      </c>
    </row>
    <row r="10" spans="1:42" x14ac:dyDescent="0.25">
      <c r="A10" t="s">
        <v>1120</v>
      </c>
      <c r="B10">
        <v>0</v>
      </c>
      <c r="C10">
        <v>69.230769230769198</v>
      </c>
      <c r="D10">
        <v>52</v>
      </c>
      <c r="E10">
        <v>36</v>
      </c>
      <c r="F10">
        <v>16</v>
      </c>
      <c r="G10">
        <v>0</v>
      </c>
      <c r="H10">
        <v>0</v>
      </c>
      <c r="I10">
        <v>36</v>
      </c>
      <c r="J10">
        <v>52</v>
      </c>
      <c r="K10">
        <v>0.69230769230769196</v>
      </c>
      <c r="AF10" t="s">
        <v>1119</v>
      </c>
      <c r="AG10">
        <v>0.37321294206170003</v>
      </c>
      <c r="AH10">
        <v>88.435374149659793</v>
      </c>
      <c r="AI10">
        <v>294</v>
      </c>
      <c r="AJ10">
        <v>248</v>
      </c>
      <c r="AK10">
        <v>34</v>
      </c>
      <c r="AL10">
        <v>0</v>
      </c>
      <c r="AM10">
        <v>12</v>
      </c>
      <c r="AN10">
        <v>260</v>
      </c>
      <c r="AO10">
        <v>294</v>
      </c>
      <c r="AP10">
        <v>0.815493544356518</v>
      </c>
    </row>
    <row r="11" spans="1:42" x14ac:dyDescent="0.25">
      <c r="A11" t="s">
        <v>1121</v>
      </c>
      <c r="B11">
        <v>0.139479905437352</v>
      </c>
      <c r="C11">
        <v>73.076923076922995</v>
      </c>
      <c r="D11">
        <v>52</v>
      </c>
      <c r="E11">
        <v>36</v>
      </c>
      <c r="F11">
        <v>13</v>
      </c>
      <c r="G11">
        <v>1</v>
      </c>
      <c r="H11">
        <v>2</v>
      </c>
      <c r="I11">
        <v>38</v>
      </c>
      <c r="J11">
        <v>52</v>
      </c>
      <c r="K11">
        <v>0.68713017751479299</v>
      </c>
      <c r="AF11" t="s">
        <v>1120</v>
      </c>
      <c r="AG11">
        <v>0</v>
      </c>
      <c r="AH11">
        <v>69.230769230769198</v>
      </c>
      <c r="AI11">
        <v>52</v>
      </c>
      <c r="AJ11">
        <v>36</v>
      </c>
      <c r="AK11">
        <v>16</v>
      </c>
      <c r="AL11">
        <v>0</v>
      </c>
      <c r="AM11">
        <v>0</v>
      </c>
      <c r="AN11">
        <v>36</v>
      </c>
      <c r="AO11">
        <v>52</v>
      </c>
      <c r="AP11">
        <v>0.69230769230769196</v>
      </c>
    </row>
    <row r="12" spans="1:42" x14ac:dyDescent="0.25">
      <c r="A12" t="s">
        <v>1122</v>
      </c>
      <c r="B12">
        <v>0</v>
      </c>
      <c r="C12">
        <v>98.076923076922995</v>
      </c>
      <c r="D12">
        <v>52</v>
      </c>
      <c r="E12">
        <v>51</v>
      </c>
      <c r="F12">
        <v>1</v>
      </c>
      <c r="G12">
        <v>0</v>
      </c>
      <c r="H12">
        <v>0</v>
      </c>
      <c r="I12">
        <v>51</v>
      </c>
      <c r="J12">
        <v>52</v>
      </c>
      <c r="K12">
        <v>0.98076923076922995</v>
      </c>
      <c r="AF12" t="s">
        <v>1121</v>
      </c>
      <c r="AG12">
        <v>0.139479905437352</v>
      </c>
      <c r="AH12">
        <v>73.076923076922995</v>
      </c>
      <c r="AI12">
        <v>52</v>
      </c>
      <c r="AJ12">
        <v>36</v>
      </c>
      <c r="AK12">
        <v>13</v>
      </c>
      <c r="AL12">
        <v>1</v>
      </c>
      <c r="AM12">
        <v>2</v>
      </c>
      <c r="AN12">
        <v>38</v>
      </c>
      <c r="AO12">
        <v>52</v>
      </c>
      <c r="AP12">
        <v>0.68713017751479299</v>
      </c>
    </row>
    <row r="13" spans="1:42" x14ac:dyDescent="0.25">
      <c r="A13" t="s">
        <v>1123</v>
      </c>
      <c r="B13">
        <v>8.2004555808655899E-2</v>
      </c>
      <c r="C13">
        <v>80.128205128205096</v>
      </c>
      <c r="D13">
        <v>156</v>
      </c>
      <c r="E13">
        <v>123</v>
      </c>
      <c r="F13">
        <v>30</v>
      </c>
      <c r="G13">
        <v>1</v>
      </c>
      <c r="H13">
        <v>2</v>
      </c>
      <c r="I13">
        <v>125</v>
      </c>
      <c r="J13">
        <v>156</v>
      </c>
      <c r="K13">
        <v>0.78353057199210996</v>
      </c>
      <c r="AF13" t="s">
        <v>1122</v>
      </c>
      <c r="AG13">
        <v>0</v>
      </c>
      <c r="AH13">
        <v>98.076923076922995</v>
      </c>
      <c r="AI13">
        <v>52</v>
      </c>
      <c r="AJ13">
        <v>51</v>
      </c>
      <c r="AK13">
        <v>1</v>
      </c>
      <c r="AL13">
        <v>0</v>
      </c>
      <c r="AM13">
        <v>0</v>
      </c>
      <c r="AN13">
        <v>51</v>
      </c>
      <c r="AO13">
        <v>52</v>
      </c>
      <c r="AP13">
        <v>0.98076923076922995</v>
      </c>
    </row>
    <row r="14" spans="1:42" x14ac:dyDescent="0.25">
      <c r="A14" t="s">
        <v>1124</v>
      </c>
      <c r="B14">
        <v>1</v>
      </c>
      <c r="C14">
        <v>100</v>
      </c>
      <c r="D14">
        <v>26</v>
      </c>
      <c r="E14">
        <v>26</v>
      </c>
      <c r="F14">
        <v>0</v>
      </c>
      <c r="G14">
        <v>0</v>
      </c>
      <c r="H14">
        <v>0</v>
      </c>
      <c r="I14">
        <v>26</v>
      </c>
      <c r="J14">
        <v>26</v>
      </c>
      <c r="K14">
        <v>1</v>
      </c>
      <c r="AF14" t="s">
        <v>1123</v>
      </c>
      <c r="AG14">
        <v>8.2004555808655899E-2</v>
      </c>
      <c r="AH14">
        <v>80.128205128205096</v>
      </c>
      <c r="AI14">
        <v>156</v>
      </c>
      <c r="AJ14">
        <v>123</v>
      </c>
      <c r="AK14">
        <v>30</v>
      </c>
      <c r="AL14">
        <v>1</v>
      </c>
      <c r="AM14">
        <v>2</v>
      </c>
      <c r="AN14">
        <v>125</v>
      </c>
      <c r="AO14">
        <v>156</v>
      </c>
      <c r="AP14">
        <v>0.78353057199210996</v>
      </c>
    </row>
    <row r="15" spans="1:42" x14ac:dyDescent="0.25">
      <c r="A15" t="s">
        <v>1125</v>
      </c>
      <c r="B15">
        <v>1</v>
      </c>
      <c r="C15">
        <v>100</v>
      </c>
      <c r="D15">
        <v>26</v>
      </c>
      <c r="E15">
        <v>26</v>
      </c>
      <c r="F15">
        <v>0</v>
      </c>
      <c r="G15">
        <v>0</v>
      </c>
      <c r="H15">
        <v>0</v>
      </c>
      <c r="I15">
        <v>26</v>
      </c>
      <c r="J15">
        <v>26</v>
      </c>
      <c r="K15">
        <v>1</v>
      </c>
      <c r="AF15" t="s">
        <v>1124</v>
      </c>
      <c r="AG15">
        <v>1</v>
      </c>
      <c r="AH15">
        <v>100</v>
      </c>
      <c r="AI15">
        <v>26</v>
      </c>
      <c r="AJ15">
        <v>26</v>
      </c>
      <c r="AK15">
        <v>0</v>
      </c>
      <c r="AL15">
        <v>0</v>
      </c>
      <c r="AM15">
        <v>0</v>
      </c>
      <c r="AN15">
        <v>26</v>
      </c>
      <c r="AO15">
        <v>26</v>
      </c>
      <c r="AP15">
        <v>1</v>
      </c>
    </row>
    <row r="16" spans="1:42" x14ac:dyDescent="0.25">
      <c r="A16" t="s">
        <v>1126</v>
      </c>
      <c r="B16">
        <v>0</v>
      </c>
      <c r="C16">
        <v>96.153846153846104</v>
      </c>
      <c r="D16">
        <v>26</v>
      </c>
      <c r="E16">
        <v>25</v>
      </c>
      <c r="F16">
        <v>1</v>
      </c>
      <c r="G16">
        <v>0</v>
      </c>
      <c r="H16">
        <v>0</v>
      </c>
      <c r="I16">
        <v>25</v>
      </c>
      <c r="J16">
        <v>26</v>
      </c>
      <c r="K16">
        <v>0.96153846153846101</v>
      </c>
      <c r="AF16" t="s">
        <v>1125</v>
      </c>
      <c r="AG16">
        <v>1</v>
      </c>
      <c r="AH16">
        <v>100</v>
      </c>
      <c r="AI16">
        <v>26</v>
      </c>
      <c r="AJ16">
        <v>26</v>
      </c>
      <c r="AK16">
        <v>0</v>
      </c>
      <c r="AL16">
        <v>0</v>
      </c>
      <c r="AM16">
        <v>0</v>
      </c>
      <c r="AN16">
        <v>26</v>
      </c>
      <c r="AO16">
        <v>26</v>
      </c>
      <c r="AP16">
        <v>1</v>
      </c>
    </row>
    <row r="17" spans="1:42" x14ac:dyDescent="0.25">
      <c r="A17" t="s">
        <v>1127</v>
      </c>
      <c r="B17">
        <v>1</v>
      </c>
      <c r="C17">
        <v>100</v>
      </c>
      <c r="D17">
        <v>26</v>
      </c>
      <c r="E17">
        <v>26</v>
      </c>
      <c r="F17">
        <v>0</v>
      </c>
      <c r="G17">
        <v>0</v>
      </c>
      <c r="H17">
        <v>0</v>
      </c>
      <c r="I17">
        <v>26</v>
      </c>
      <c r="J17">
        <v>26</v>
      </c>
      <c r="K17">
        <v>1</v>
      </c>
      <c r="AF17" t="s">
        <v>1126</v>
      </c>
      <c r="AG17">
        <v>0</v>
      </c>
      <c r="AH17">
        <v>96.153846153846104</v>
      </c>
      <c r="AI17">
        <v>26</v>
      </c>
      <c r="AJ17">
        <v>25</v>
      </c>
      <c r="AK17">
        <v>1</v>
      </c>
      <c r="AL17">
        <v>0</v>
      </c>
      <c r="AM17">
        <v>0</v>
      </c>
      <c r="AN17">
        <v>25</v>
      </c>
      <c r="AO17">
        <v>26</v>
      </c>
      <c r="AP17">
        <v>0.96153846153846101</v>
      </c>
    </row>
    <row r="18" spans="1:42" x14ac:dyDescent="0.25">
      <c r="A18" t="s">
        <v>1128</v>
      </c>
      <c r="B18">
        <v>1</v>
      </c>
      <c r="C18">
        <v>100</v>
      </c>
      <c r="D18">
        <v>26</v>
      </c>
      <c r="E18">
        <v>26</v>
      </c>
      <c r="F18">
        <v>0</v>
      </c>
      <c r="G18">
        <v>0</v>
      </c>
      <c r="H18">
        <v>0</v>
      </c>
      <c r="I18">
        <v>26</v>
      </c>
      <c r="J18">
        <v>26</v>
      </c>
      <c r="K18">
        <v>1</v>
      </c>
      <c r="AF18" t="s">
        <v>1127</v>
      </c>
      <c r="AG18">
        <v>1</v>
      </c>
      <c r="AH18">
        <v>100</v>
      </c>
      <c r="AI18">
        <v>26</v>
      </c>
      <c r="AJ18">
        <v>26</v>
      </c>
      <c r="AK18">
        <v>0</v>
      </c>
      <c r="AL18">
        <v>0</v>
      </c>
      <c r="AM18">
        <v>0</v>
      </c>
      <c r="AN18">
        <v>26</v>
      </c>
      <c r="AO18">
        <v>26</v>
      </c>
      <c r="AP18">
        <v>1</v>
      </c>
    </row>
    <row r="19" spans="1:42" x14ac:dyDescent="0.25">
      <c r="A19" t="s">
        <v>1129</v>
      </c>
      <c r="B19">
        <v>0</v>
      </c>
      <c r="C19">
        <v>96.153846153846104</v>
      </c>
      <c r="D19">
        <v>26</v>
      </c>
      <c r="E19">
        <v>25</v>
      </c>
      <c r="F19">
        <v>1</v>
      </c>
      <c r="G19">
        <v>0</v>
      </c>
      <c r="H19">
        <v>0</v>
      </c>
      <c r="I19">
        <v>25</v>
      </c>
      <c r="J19">
        <v>26</v>
      </c>
      <c r="K19">
        <v>0.96153846153846101</v>
      </c>
      <c r="X19" t="s">
        <v>1135</v>
      </c>
      <c r="Y19" t="s">
        <v>1101</v>
      </c>
      <c r="Z19" t="s">
        <v>1103</v>
      </c>
      <c r="AF19" t="s">
        <v>1128</v>
      </c>
      <c r="AG19">
        <v>1</v>
      </c>
      <c r="AH19">
        <v>100</v>
      </c>
      <c r="AI19">
        <v>26</v>
      </c>
      <c r="AJ19">
        <v>26</v>
      </c>
      <c r="AK19">
        <v>0</v>
      </c>
      <c r="AL19">
        <v>0</v>
      </c>
      <c r="AM19">
        <v>0</v>
      </c>
      <c r="AN19">
        <v>26</v>
      </c>
      <c r="AO19">
        <v>26</v>
      </c>
      <c r="AP19">
        <v>1</v>
      </c>
    </row>
    <row r="20" spans="1:42" x14ac:dyDescent="0.25">
      <c r="A20" t="s">
        <v>1130</v>
      </c>
      <c r="B20">
        <v>0</v>
      </c>
      <c r="C20">
        <v>96.153846153846104</v>
      </c>
      <c r="D20">
        <v>26</v>
      </c>
      <c r="E20">
        <v>25</v>
      </c>
      <c r="F20">
        <v>1</v>
      </c>
      <c r="G20">
        <v>0</v>
      </c>
      <c r="H20">
        <v>0</v>
      </c>
      <c r="I20">
        <v>25</v>
      </c>
      <c r="J20">
        <v>26</v>
      </c>
      <c r="K20">
        <v>0.96153846153846101</v>
      </c>
      <c r="X20" t="s">
        <v>1104</v>
      </c>
      <c r="Y20">
        <v>55</v>
      </c>
      <c r="Z20">
        <v>38</v>
      </c>
      <c r="AF20" t="s">
        <v>1238</v>
      </c>
      <c r="AG20">
        <v>0.53846153846153799</v>
      </c>
      <c r="AH20">
        <v>76.923076923076906</v>
      </c>
      <c r="AI20">
        <v>26</v>
      </c>
      <c r="AJ20">
        <v>13</v>
      </c>
      <c r="AK20">
        <v>6</v>
      </c>
      <c r="AL20">
        <v>0</v>
      </c>
      <c r="AM20">
        <v>7</v>
      </c>
      <c r="AN20">
        <v>20</v>
      </c>
      <c r="AO20">
        <v>26</v>
      </c>
      <c r="AP20">
        <v>0.5</v>
      </c>
    </row>
    <row r="21" spans="1:42" x14ac:dyDescent="0.25">
      <c r="A21" t="s">
        <v>1131</v>
      </c>
      <c r="B21">
        <v>1</v>
      </c>
      <c r="C21">
        <v>100</v>
      </c>
      <c r="D21">
        <v>26</v>
      </c>
      <c r="E21">
        <v>26</v>
      </c>
      <c r="F21">
        <v>0</v>
      </c>
      <c r="G21">
        <v>0</v>
      </c>
      <c r="H21">
        <v>0</v>
      </c>
      <c r="I21">
        <v>26</v>
      </c>
      <c r="J21">
        <v>26</v>
      </c>
      <c r="K21">
        <v>1</v>
      </c>
      <c r="X21" t="s">
        <v>1105</v>
      </c>
      <c r="Y21">
        <v>19</v>
      </c>
      <c r="Z21">
        <v>36</v>
      </c>
      <c r="AF21" t="s">
        <v>1129</v>
      </c>
      <c r="AG21">
        <v>0</v>
      </c>
      <c r="AH21">
        <v>96.153846153846104</v>
      </c>
      <c r="AI21">
        <v>26</v>
      </c>
      <c r="AJ21">
        <v>25</v>
      </c>
      <c r="AK21">
        <v>1</v>
      </c>
      <c r="AL21">
        <v>0</v>
      </c>
      <c r="AM21">
        <v>0</v>
      </c>
      <c r="AN21">
        <v>25</v>
      </c>
      <c r="AO21">
        <v>26</v>
      </c>
      <c r="AP21">
        <v>0.96153846153846101</v>
      </c>
    </row>
    <row r="22" spans="1:42" x14ac:dyDescent="0.25">
      <c r="A22" t="s">
        <v>1132</v>
      </c>
      <c r="B22">
        <v>0</v>
      </c>
      <c r="C22">
        <v>98.557692307692307</v>
      </c>
      <c r="D22">
        <v>208</v>
      </c>
      <c r="E22">
        <v>205</v>
      </c>
      <c r="F22">
        <v>3</v>
      </c>
      <c r="G22">
        <v>0</v>
      </c>
      <c r="H22">
        <v>0</v>
      </c>
      <c r="I22">
        <v>205</v>
      </c>
      <c r="J22">
        <v>208</v>
      </c>
      <c r="K22">
        <v>0.98557692307692302</v>
      </c>
      <c r="X22" t="s">
        <v>1102</v>
      </c>
      <c r="Y22">
        <v>0.7432432432432432</v>
      </c>
      <c r="Z22">
        <v>0.51351351351351349</v>
      </c>
      <c r="AF22" t="s">
        <v>1130</v>
      </c>
      <c r="AG22">
        <v>0</v>
      </c>
      <c r="AH22">
        <v>96.153846153846104</v>
      </c>
      <c r="AI22">
        <v>26</v>
      </c>
      <c r="AJ22">
        <v>25</v>
      </c>
      <c r="AK22">
        <v>1</v>
      </c>
      <c r="AL22">
        <v>0</v>
      </c>
      <c r="AM22">
        <v>0</v>
      </c>
      <c r="AN22">
        <v>25</v>
      </c>
      <c r="AO22">
        <v>26</v>
      </c>
      <c r="AP22">
        <v>0.96153846153846101</v>
      </c>
    </row>
    <row r="23" spans="1:42" x14ac:dyDescent="0.25">
      <c r="A23" t="s">
        <v>1133</v>
      </c>
      <c r="B23">
        <v>5.7848499917122403E-2</v>
      </c>
      <c r="C23">
        <v>90.804597701149405</v>
      </c>
      <c r="D23">
        <v>609</v>
      </c>
      <c r="E23">
        <v>551</v>
      </c>
      <c r="F23">
        <v>55</v>
      </c>
      <c r="G23">
        <v>1</v>
      </c>
      <c r="H23">
        <v>2</v>
      </c>
      <c r="I23">
        <v>553</v>
      </c>
      <c r="J23">
        <v>609</v>
      </c>
      <c r="K23">
        <v>0.90239996117353005</v>
      </c>
      <c r="AF23" t="s">
        <v>1131</v>
      </c>
      <c r="AG23">
        <v>1</v>
      </c>
      <c r="AH23">
        <v>100</v>
      </c>
      <c r="AI23">
        <v>26</v>
      </c>
      <c r="AJ23">
        <v>26</v>
      </c>
      <c r="AK23">
        <v>0</v>
      </c>
      <c r="AL23">
        <v>0</v>
      </c>
      <c r="AM23">
        <v>0</v>
      </c>
      <c r="AN23">
        <v>26</v>
      </c>
      <c r="AO23">
        <v>26</v>
      </c>
      <c r="AP23">
        <v>1</v>
      </c>
    </row>
    <row r="24" spans="1:42" x14ac:dyDescent="0.25">
      <c r="AF24" t="s">
        <v>1132</v>
      </c>
      <c r="AG24">
        <v>0.59170221015897595</v>
      </c>
      <c r="AH24">
        <v>96.153846153846104</v>
      </c>
      <c r="AI24">
        <v>234</v>
      </c>
      <c r="AJ24">
        <v>218</v>
      </c>
      <c r="AK24">
        <v>9</v>
      </c>
      <c r="AL24">
        <v>0</v>
      </c>
      <c r="AM24">
        <v>7</v>
      </c>
      <c r="AN24">
        <v>225</v>
      </c>
      <c r="AO24">
        <v>234</v>
      </c>
      <c r="AP24">
        <v>0.90580027759514903</v>
      </c>
    </row>
    <row r="25" spans="1:42" x14ac:dyDescent="0.25">
      <c r="AF25" t="s">
        <v>1133</v>
      </c>
      <c r="AG25">
        <v>0.326986490798851</v>
      </c>
      <c r="AH25">
        <v>89.181286549707593</v>
      </c>
      <c r="AI25">
        <v>684</v>
      </c>
      <c r="AJ25">
        <v>589</v>
      </c>
      <c r="AK25">
        <v>73</v>
      </c>
      <c r="AL25">
        <v>1</v>
      </c>
      <c r="AM25">
        <v>21</v>
      </c>
      <c r="AN25">
        <v>610</v>
      </c>
      <c r="AO25">
        <v>684</v>
      </c>
      <c r="AP25">
        <v>0.83924968366334896</v>
      </c>
    </row>
    <row r="27" spans="1:42" x14ac:dyDescent="0.25">
      <c r="A27" t="s">
        <v>1163</v>
      </c>
      <c r="P27" t="s">
        <v>1242</v>
      </c>
    </row>
    <row r="28" spans="1:42" x14ac:dyDescent="0.25">
      <c r="A28" t="s">
        <v>1063</v>
      </c>
      <c r="B28" t="s">
        <v>1064</v>
      </c>
      <c r="C28" t="s">
        <v>1065</v>
      </c>
      <c r="D28" t="s">
        <v>1066</v>
      </c>
      <c r="E28" t="s">
        <v>1107</v>
      </c>
      <c r="F28" t="s">
        <v>1108</v>
      </c>
      <c r="G28" t="s">
        <v>1109</v>
      </c>
      <c r="H28" t="s">
        <v>1110</v>
      </c>
      <c r="I28" t="s">
        <v>1111</v>
      </c>
      <c r="J28" t="s">
        <v>1112</v>
      </c>
      <c r="K28" t="s">
        <v>1113</v>
      </c>
      <c r="L28" t="s">
        <v>1098</v>
      </c>
      <c r="M28" t="s">
        <v>1099</v>
      </c>
      <c r="N28" t="s">
        <v>1100</v>
      </c>
      <c r="P28" t="s">
        <v>1063</v>
      </c>
      <c r="Q28" t="s">
        <v>1064</v>
      </c>
      <c r="R28" t="s">
        <v>1065</v>
      </c>
      <c r="S28" t="s">
        <v>1066</v>
      </c>
      <c r="T28" t="s">
        <v>1107</v>
      </c>
      <c r="U28" t="s">
        <v>1108</v>
      </c>
      <c r="V28" t="s">
        <v>1109</v>
      </c>
      <c r="W28" t="s">
        <v>1110</v>
      </c>
      <c r="X28" t="s">
        <v>1111</v>
      </c>
      <c r="Y28" t="s">
        <v>1112</v>
      </c>
      <c r="Z28" t="s">
        <v>1113</v>
      </c>
      <c r="AA28" t="s">
        <v>1098</v>
      </c>
      <c r="AB28" t="s">
        <v>1099</v>
      </c>
      <c r="AC28" t="s">
        <v>1100</v>
      </c>
    </row>
    <row r="29" spans="1:42" x14ac:dyDescent="0.25">
      <c r="A29" t="s">
        <v>1136</v>
      </c>
      <c r="B29">
        <v>1</v>
      </c>
      <c r="C29">
        <v>100</v>
      </c>
      <c r="D29">
        <v>23</v>
      </c>
      <c r="E29">
        <v>23</v>
      </c>
      <c r="F29">
        <v>0</v>
      </c>
      <c r="G29">
        <v>0</v>
      </c>
      <c r="H29">
        <v>0</v>
      </c>
      <c r="I29">
        <v>23</v>
      </c>
      <c r="J29">
        <v>23</v>
      </c>
      <c r="K29">
        <v>1</v>
      </c>
      <c r="L29">
        <v>0</v>
      </c>
      <c r="M29">
        <v>0</v>
      </c>
      <c r="P29" t="s">
        <v>1068</v>
      </c>
      <c r="Q29">
        <v>1</v>
      </c>
      <c r="R29">
        <v>100</v>
      </c>
      <c r="S29">
        <v>75</v>
      </c>
      <c r="T29">
        <v>75</v>
      </c>
      <c r="U29">
        <v>0</v>
      </c>
      <c r="V29">
        <v>0</v>
      </c>
      <c r="W29">
        <v>0</v>
      </c>
      <c r="X29">
        <v>75</v>
      </c>
      <c r="Y29">
        <v>75</v>
      </c>
      <c r="Z29">
        <v>1</v>
      </c>
      <c r="AA29">
        <v>0</v>
      </c>
      <c r="AB29">
        <v>0</v>
      </c>
    </row>
    <row r="30" spans="1:42" x14ac:dyDescent="0.25">
      <c r="A30" t="s">
        <v>1137</v>
      </c>
      <c r="B30">
        <v>1</v>
      </c>
      <c r="C30">
        <v>100</v>
      </c>
      <c r="D30">
        <v>23</v>
      </c>
      <c r="E30">
        <v>23</v>
      </c>
      <c r="F30">
        <v>0</v>
      </c>
      <c r="G30">
        <v>0</v>
      </c>
      <c r="H30">
        <v>0</v>
      </c>
      <c r="I30">
        <v>23</v>
      </c>
      <c r="J30">
        <v>23</v>
      </c>
      <c r="K30">
        <v>1</v>
      </c>
      <c r="L30">
        <v>0</v>
      </c>
      <c r="M30">
        <v>0</v>
      </c>
      <c r="P30" t="s">
        <v>1069</v>
      </c>
      <c r="Q30">
        <v>1</v>
      </c>
      <c r="R30">
        <v>100</v>
      </c>
      <c r="S30">
        <v>75</v>
      </c>
      <c r="T30">
        <v>75</v>
      </c>
      <c r="U30">
        <v>0</v>
      </c>
      <c r="V30">
        <v>0</v>
      </c>
      <c r="W30">
        <v>0</v>
      </c>
      <c r="X30">
        <v>75</v>
      </c>
      <c r="Y30">
        <v>75</v>
      </c>
      <c r="Z30">
        <v>1</v>
      </c>
      <c r="AA30">
        <v>0</v>
      </c>
      <c r="AB30">
        <v>0</v>
      </c>
    </row>
    <row r="31" spans="1:42" x14ac:dyDescent="0.25">
      <c r="A31" t="s">
        <v>1152</v>
      </c>
      <c r="B31">
        <v>0</v>
      </c>
      <c r="C31">
        <v>60.975609756097498</v>
      </c>
      <c r="D31">
        <v>41</v>
      </c>
      <c r="E31">
        <v>25</v>
      </c>
      <c r="F31">
        <v>16</v>
      </c>
      <c r="G31">
        <v>0</v>
      </c>
      <c r="H31">
        <v>0</v>
      </c>
      <c r="I31">
        <v>25</v>
      </c>
      <c r="J31">
        <v>41</v>
      </c>
      <c r="K31">
        <v>0.60975609756097504</v>
      </c>
      <c r="L31">
        <v>0</v>
      </c>
      <c r="M31">
        <v>0.39024390243902402</v>
      </c>
      <c r="N31">
        <v>0</v>
      </c>
      <c r="P31" t="s">
        <v>1070</v>
      </c>
      <c r="Q31">
        <v>0</v>
      </c>
      <c r="R31">
        <v>78.205128205128204</v>
      </c>
      <c r="S31">
        <v>78</v>
      </c>
      <c r="T31">
        <v>61</v>
      </c>
      <c r="U31">
        <v>17</v>
      </c>
      <c r="V31">
        <v>0</v>
      </c>
      <c r="W31">
        <v>0</v>
      </c>
      <c r="X31">
        <v>61</v>
      </c>
      <c r="Y31">
        <v>78</v>
      </c>
      <c r="Z31">
        <v>0.78205128205128205</v>
      </c>
      <c r="AA31">
        <v>0</v>
      </c>
      <c r="AB31">
        <v>0.21794871794871701</v>
      </c>
      <c r="AC31">
        <v>0</v>
      </c>
    </row>
    <row r="32" spans="1:42" x14ac:dyDescent="0.25">
      <c r="A32" t="s">
        <v>1153</v>
      </c>
      <c r="B32">
        <v>0.114197530864197</v>
      </c>
      <c r="C32">
        <v>65.8536585365853</v>
      </c>
      <c r="D32">
        <v>41</v>
      </c>
      <c r="E32">
        <v>25</v>
      </c>
      <c r="F32">
        <v>13</v>
      </c>
      <c r="G32">
        <v>1</v>
      </c>
      <c r="H32">
        <v>2</v>
      </c>
      <c r="I32">
        <v>27</v>
      </c>
      <c r="J32">
        <v>41</v>
      </c>
      <c r="K32">
        <v>0.61451516954193897</v>
      </c>
      <c r="L32">
        <v>4.4021415823914299E-2</v>
      </c>
      <c r="M32">
        <v>0.38548483045805998</v>
      </c>
      <c r="N32">
        <v>0.114197530864197</v>
      </c>
      <c r="P32" t="s">
        <v>1071</v>
      </c>
      <c r="Q32">
        <v>0.16894977168949701</v>
      </c>
      <c r="R32">
        <v>82.051282051282001</v>
      </c>
      <c r="S32">
        <v>78</v>
      </c>
      <c r="T32">
        <v>62</v>
      </c>
      <c r="U32">
        <v>13</v>
      </c>
      <c r="V32">
        <v>1</v>
      </c>
      <c r="W32">
        <v>2</v>
      </c>
      <c r="X32">
        <v>64</v>
      </c>
      <c r="Y32">
        <v>78</v>
      </c>
      <c r="Z32">
        <v>0.78402366863905304</v>
      </c>
      <c r="AA32">
        <v>3.6489151873767202E-2</v>
      </c>
      <c r="AB32">
        <v>0.21597633136094599</v>
      </c>
      <c r="AC32">
        <v>0.16894977168949701</v>
      </c>
    </row>
    <row r="33" spans="1:44" x14ac:dyDescent="0.25">
      <c r="A33" t="s">
        <v>1154</v>
      </c>
      <c r="B33">
        <v>0</v>
      </c>
      <c r="C33">
        <v>97.560975609756099</v>
      </c>
      <c r="D33">
        <v>41</v>
      </c>
      <c r="E33">
        <v>40</v>
      </c>
      <c r="F33">
        <v>1</v>
      </c>
      <c r="G33">
        <v>0</v>
      </c>
      <c r="H33">
        <v>0</v>
      </c>
      <c r="I33">
        <v>40</v>
      </c>
      <c r="J33">
        <v>41</v>
      </c>
      <c r="K33">
        <v>0.97560975609756095</v>
      </c>
      <c r="L33">
        <v>0</v>
      </c>
      <c r="M33">
        <v>2.4390243902439001E-2</v>
      </c>
      <c r="N33">
        <v>0</v>
      </c>
      <c r="P33" t="s">
        <v>1072</v>
      </c>
      <c r="Q33">
        <v>0</v>
      </c>
      <c r="R33">
        <v>98.717948717948701</v>
      </c>
      <c r="S33">
        <v>78</v>
      </c>
      <c r="T33">
        <v>77</v>
      </c>
      <c r="U33">
        <v>1</v>
      </c>
      <c r="V33">
        <v>0</v>
      </c>
      <c r="W33">
        <v>0</v>
      </c>
      <c r="X33">
        <v>77</v>
      </c>
      <c r="Y33">
        <v>78</v>
      </c>
      <c r="Z33">
        <v>0.987179487179487</v>
      </c>
      <c r="AA33" s="1">
        <v>1.11022302462515E-16</v>
      </c>
      <c r="AB33">
        <v>1.28205128205127E-2</v>
      </c>
      <c r="AC33" s="1">
        <v>8.6597395920762494E-15</v>
      </c>
    </row>
    <row r="34" spans="1:44" x14ac:dyDescent="0.25">
      <c r="A34" t="s">
        <v>1155</v>
      </c>
      <c r="B34">
        <v>0.160583941605839</v>
      </c>
      <c r="C34">
        <v>56.521739130434703</v>
      </c>
      <c r="D34">
        <v>23</v>
      </c>
      <c r="E34">
        <v>11</v>
      </c>
      <c r="F34">
        <v>10</v>
      </c>
      <c r="G34">
        <v>0</v>
      </c>
      <c r="H34">
        <v>2</v>
      </c>
      <c r="I34">
        <v>13</v>
      </c>
      <c r="J34">
        <v>23</v>
      </c>
      <c r="K34">
        <v>0.48204158790170099</v>
      </c>
      <c r="L34">
        <v>8.3175803402646395E-2</v>
      </c>
      <c r="M34">
        <v>0.51795841209829796</v>
      </c>
      <c r="N34">
        <v>0.160583941605839</v>
      </c>
      <c r="P34" t="s">
        <v>1073</v>
      </c>
      <c r="Q34">
        <v>0.51682176091624898</v>
      </c>
      <c r="R34">
        <v>76</v>
      </c>
      <c r="S34">
        <v>75</v>
      </c>
      <c r="T34">
        <v>38</v>
      </c>
      <c r="U34">
        <v>18</v>
      </c>
      <c r="V34">
        <v>0</v>
      </c>
      <c r="W34">
        <v>19</v>
      </c>
      <c r="X34">
        <v>57</v>
      </c>
      <c r="Y34">
        <v>75</v>
      </c>
      <c r="Z34">
        <v>0.50328888888888801</v>
      </c>
      <c r="AA34">
        <v>0.256711111111111</v>
      </c>
      <c r="AB34">
        <v>0.49671111111111099</v>
      </c>
      <c r="AC34">
        <v>0.51682176091624898</v>
      </c>
    </row>
    <row r="35" spans="1:44" x14ac:dyDescent="0.25">
      <c r="A35" t="s">
        <v>1138</v>
      </c>
      <c r="B35">
        <v>0</v>
      </c>
      <c r="C35">
        <v>78.260869565217305</v>
      </c>
      <c r="D35">
        <v>23</v>
      </c>
      <c r="E35">
        <v>18</v>
      </c>
      <c r="F35">
        <v>5</v>
      </c>
      <c r="G35">
        <v>0</v>
      </c>
      <c r="H35">
        <v>0</v>
      </c>
      <c r="I35">
        <v>18</v>
      </c>
      <c r="J35">
        <v>23</v>
      </c>
      <c r="K35">
        <v>0.78260869565217395</v>
      </c>
      <c r="L35">
        <v>0</v>
      </c>
      <c r="M35">
        <v>0.217391304347826</v>
      </c>
      <c r="N35">
        <v>0</v>
      </c>
      <c r="P35" t="s">
        <v>1074</v>
      </c>
      <c r="Q35">
        <v>0</v>
      </c>
      <c r="R35">
        <v>85.3333333333333</v>
      </c>
      <c r="S35">
        <v>75</v>
      </c>
      <c r="T35">
        <v>64</v>
      </c>
      <c r="U35">
        <v>11</v>
      </c>
      <c r="V35">
        <v>0</v>
      </c>
      <c r="W35">
        <v>0</v>
      </c>
      <c r="X35">
        <v>64</v>
      </c>
      <c r="Y35">
        <v>75</v>
      </c>
      <c r="Z35">
        <v>0.85333333333333306</v>
      </c>
      <c r="AA35">
        <v>0</v>
      </c>
      <c r="AB35">
        <v>0.146666666666666</v>
      </c>
      <c r="AC35">
        <v>0</v>
      </c>
      <c r="AH35" t="s">
        <v>1063</v>
      </c>
      <c r="AI35" t="s">
        <v>1068</v>
      </c>
      <c r="AJ35" t="s">
        <v>1069</v>
      </c>
      <c r="AK35" t="s">
        <v>1070</v>
      </c>
      <c r="AL35" t="s">
        <v>1071</v>
      </c>
      <c r="AM35" t="s">
        <v>1072</v>
      </c>
      <c r="AN35" t="s">
        <v>1074</v>
      </c>
      <c r="AO35" t="s">
        <v>1075</v>
      </c>
      <c r="AP35" t="s">
        <v>1076</v>
      </c>
      <c r="AQ35" t="s">
        <v>1067</v>
      </c>
    </row>
    <row r="36" spans="1:44" x14ac:dyDescent="0.25">
      <c r="A36" t="s">
        <v>1139</v>
      </c>
      <c r="B36">
        <v>0</v>
      </c>
      <c r="C36">
        <v>82.608695652173907</v>
      </c>
      <c r="D36">
        <v>23</v>
      </c>
      <c r="E36">
        <v>19</v>
      </c>
      <c r="F36">
        <v>4</v>
      </c>
      <c r="G36">
        <v>0</v>
      </c>
      <c r="H36">
        <v>0</v>
      </c>
      <c r="I36">
        <v>19</v>
      </c>
      <c r="J36">
        <v>23</v>
      </c>
      <c r="K36">
        <v>0.82608695652173902</v>
      </c>
      <c r="L36" s="1">
        <v>-1.11022302462515E-16</v>
      </c>
      <c r="M36">
        <v>0.17391304347826</v>
      </c>
      <c r="N36" s="1">
        <v>-6.3837823915946501E-16</v>
      </c>
      <c r="P36" t="s">
        <v>1075</v>
      </c>
      <c r="Q36">
        <v>0</v>
      </c>
      <c r="R36">
        <v>93.3333333333333</v>
      </c>
      <c r="S36">
        <v>75</v>
      </c>
      <c r="T36">
        <v>70</v>
      </c>
      <c r="U36">
        <v>5</v>
      </c>
      <c r="V36">
        <v>0</v>
      </c>
      <c r="W36">
        <v>0</v>
      </c>
      <c r="X36">
        <v>70</v>
      </c>
      <c r="Y36">
        <v>75</v>
      </c>
      <c r="Z36">
        <v>0.93333333333333302</v>
      </c>
      <c r="AA36" s="1">
        <v>-1.11022302462515E-16</v>
      </c>
      <c r="AB36">
        <v>6.6666666666666596E-2</v>
      </c>
      <c r="AC36" s="1">
        <v>-1.6653345369377301E-15</v>
      </c>
      <c r="AH36" t="s">
        <v>1064</v>
      </c>
      <c r="AI36">
        <v>1</v>
      </c>
      <c r="AJ36">
        <v>1</v>
      </c>
      <c r="AK36">
        <v>0</v>
      </c>
      <c r="AL36">
        <v>0.16894977168949701</v>
      </c>
      <c r="AM36">
        <v>0</v>
      </c>
      <c r="AN36">
        <v>0</v>
      </c>
      <c r="AO36">
        <v>0</v>
      </c>
      <c r="AP36">
        <v>0</v>
      </c>
      <c r="AQ36">
        <v>5.7848499917122403E-2</v>
      </c>
    </row>
    <row r="37" spans="1:44" x14ac:dyDescent="0.25">
      <c r="A37" t="s">
        <v>1140</v>
      </c>
      <c r="B37">
        <v>0</v>
      </c>
      <c r="C37">
        <v>91.304347826086897</v>
      </c>
      <c r="D37">
        <v>23</v>
      </c>
      <c r="E37">
        <v>21</v>
      </c>
      <c r="F37">
        <v>2</v>
      </c>
      <c r="G37">
        <v>0</v>
      </c>
      <c r="H37">
        <v>0</v>
      </c>
      <c r="I37">
        <v>21</v>
      </c>
      <c r="J37">
        <v>23</v>
      </c>
      <c r="K37">
        <v>0.91304347826086896</v>
      </c>
      <c r="L37">
        <v>0</v>
      </c>
      <c r="M37">
        <v>8.6956521739130405E-2</v>
      </c>
      <c r="N37">
        <v>0</v>
      </c>
      <c r="P37" t="s">
        <v>1076</v>
      </c>
      <c r="Q37">
        <v>0</v>
      </c>
      <c r="R37">
        <v>89.3333333333333</v>
      </c>
      <c r="S37">
        <v>75</v>
      </c>
      <c r="T37">
        <v>67</v>
      </c>
      <c r="U37">
        <v>8</v>
      </c>
      <c r="V37">
        <v>0</v>
      </c>
      <c r="W37">
        <v>0</v>
      </c>
      <c r="X37">
        <v>67</v>
      </c>
      <c r="Y37">
        <v>75</v>
      </c>
      <c r="Z37">
        <v>0.89333333333333298</v>
      </c>
      <c r="AA37">
        <v>0</v>
      </c>
      <c r="AB37">
        <v>0.10666666666666599</v>
      </c>
      <c r="AC37">
        <v>0</v>
      </c>
      <c r="AH37" t="s">
        <v>1065</v>
      </c>
      <c r="AI37">
        <v>100</v>
      </c>
      <c r="AJ37">
        <v>100</v>
      </c>
      <c r="AK37">
        <v>78.205128205128204</v>
      </c>
      <c r="AL37">
        <v>82.051282051282001</v>
      </c>
      <c r="AM37">
        <v>98.717948717948701</v>
      </c>
      <c r="AN37">
        <v>85.3333333333333</v>
      </c>
      <c r="AO37">
        <v>93.3333333333333</v>
      </c>
      <c r="AP37">
        <v>89.3333333333333</v>
      </c>
      <c r="AQ37">
        <v>90.804597701149405</v>
      </c>
    </row>
    <row r="38" spans="1:44" x14ac:dyDescent="0.25">
      <c r="A38" t="s">
        <v>1156</v>
      </c>
      <c r="B38">
        <v>1</v>
      </c>
      <c r="C38">
        <v>100</v>
      </c>
      <c r="D38">
        <v>14</v>
      </c>
      <c r="E38">
        <v>14</v>
      </c>
      <c r="F38">
        <v>0</v>
      </c>
      <c r="G38">
        <v>0</v>
      </c>
      <c r="H38">
        <v>0</v>
      </c>
      <c r="I38">
        <v>14</v>
      </c>
      <c r="J38">
        <v>14</v>
      </c>
      <c r="K38">
        <v>1</v>
      </c>
      <c r="L38">
        <v>0</v>
      </c>
      <c r="M38">
        <v>0</v>
      </c>
      <c r="P38" t="s">
        <v>1067</v>
      </c>
      <c r="Q38">
        <v>0.326986490798851</v>
      </c>
      <c r="R38">
        <v>89.181286549707593</v>
      </c>
      <c r="S38">
        <v>684</v>
      </c>
      <c r="T38">
        <v>589</v>
      </c>
      <c r="U38">
        <v>73</v>
      </c>
      <c r="V38">
        <v>1</v>
      </c>
      <c r="W38">
        <v>21</v>
      </c>
      <c r="X38">
        <v>610</v>
      </c>
      <c r="Y38">
        <v>684</v>
      </c>
      <c r="Z38">
        <v>0.83924968366334896</v>
      </c>
      <c r="AA38">
        <v>5.2563181833726699E-2</v>
      </c>
      <c r="AB38">
        <v>0.16075031633664999</v>
      </c>
      <c r="AC38">
        <v>0.326986490798851</v>
      </c>
      <c r="AH38" t="s">
        <v>1066</v>
      </c>
      <c r="AI38">
        <v>75</v>
      </c>
      <c r="AJ38">
        <v>75</v>
      </c>
      <c r="AK38">
        <v>78</v>
      </c>
      <c r="AL38">
        <v>78</v>
      </c>
      <c r="AM38">
        <v>78</v>
      </c>
      <c r="AN38">
        <v>75</v>
      </c>
      <c r="AO38">
        <v>75</v>
      </c>
      <c r="AP38">
        <v>75</v>
      </c>
      <c r="AQ38">
        <v>609</v>
      </c>
    </row>
    <row r="39" spans="1:44" x14ac:dyDescent="0.25">
      <c r="A39" t="s">
        <v>1157</v>
      </c>
      <c r="B39">
        <v>1</v>
      </c>
      <c r="C39">
        <v>100</v>
      </c>
      <c r="D39">
        <v>14</v>
      </c>
      <c r="E39">
        <v>14</v>
      </c>
      <c r="F39">
        <v>0</v>
      </c>
      <c r="G39">
        <v>0</v>
      </c>
      <c r="H39">
        <v>0</v>
      </c>
      <c r="I39">
        <v>14</v>
      </c>
      <c r="J39">
        <v>14</v>
      </c>
      <c r="K39">
        <v>1</v>
      </c>
      <c r="L39">
        <v>0</v>
      </c>
      <c r="M39">
        <v>0</v>
      </c>
      <c r="AH39" t="s">
        <v>1107</v>
      </c>
      <c r="AI39">
        <v>75</v>
      </c>
      <c r="AJ39">
        <v>75</v>
      </c>
      <c r="AK39">
        <v>61</v>
      </c>
      <c r="AL39">
        <v>62</v>
      </c>
      <c r="AM39">
        <v>77</v>
      </c>
      <c r="AN39">
        <v>64</v>
      </c>
      <c r="AO39">
        <v>70</v>
      </c>
      <c r="AP39">
        <v>67</v>
      </c>
      <c r="AQ39">
        <v>551</v>
      </c>
    </row>
    <row r="40" spans="1:44" x14ac:dyDescent="0.25">
      <c r="A40" t="s">
        <v>1141</v>
      </c>
      <c r="B40">
        <v>1</v>
      </c>
      <c r="C40">
        <v>100</v>
      </c>
      <c r="D40">
        <v>19</v>
      </c>
      <c r="E40">
        <v>19</v>
      </c>
      <c r="F40">
        <v>0</v>
      </c>
      <c r="G40">
        <v>0</v>
      </c>
      <c r="H40">
        <v>0</v>
      </c>
      <c r="I40">
        <v>19</v>
      </c>
      <c r="J40">
        <v>19</v>
      </c>
      <c r="K40">
        <v>1</v>
      </c>
      <c r="L40">
        <v>0</v>
      </c>
      <c r="M40">
        <v>0</v>
      </c>
      <c r="P40" t="s">
        <v>1243</v>
      </c>
      <c r="AH40" t="s">
        <v>1108</v>
      </c>
      <c r="AI40">
        <v>0</v>
      </c>
      <c r="AJ40">
        <v>0</v>
      </c>
      <c r="AK40">
        <v>17</v>
      </c>
      <c r="AL40">
        <v>13</v>
      </c>
      <c r="AM40">
        <v>1</v>
      </c>
      <c r="AN40">
        <v>11</v>
      </c>
      <c r="AO40">
        <v>5</v>
      </c>
      <c r="AP40">
        <v>8</v>
      </c>
      <c r="AQ40">
        <v>55</v>
      </c>
    </row>
    <row r="41" spans="1:44" x14ac:dyDescent="0.25">
      <c r="A41" t="s">
        <v>1142</v>
      </c>
      <c r="B41">
        <v>1</v>
      </c>
      <c r="C41">
        <v>100</v>
      </c>
      <c r="D41">
        <v>19</v>
      </c>
      <c r="E41">
        <v>19</v>
      </c>
      <c r="F41">
        <v>0</v>
      </c>
      <c r="G41">
        <v>0</v>
      </c>
      <c r="H41">
        <v>0</v>
      </c>
      <c r="I41">
        <v>19</v>
      </c>
      <c r="J41">
        <v>19</v>
      </c>
      <c r="K41">
        <v>1</v>
      </c>
      <c r="L41">
        <v>0</v>
      </c>
      <c r="M41">
        <v>0</v>
      </c>
      <c r="P41" t="s">
        <v>1063</v>
      </c>
      <c r="Q41" t="s">
        <v>1064</v>
      </c>
      <c r="R41" t="s">
        <v>1065</v>
      </c>
      <c r="S41" t="s">
        <v>1066</v>
      </c>
      <c r="T41" t="s">
        <v>1107</v>
      </c>
      <c r="U41" t="s">
        <v>1108</v>
      </c>
      <c r="V41" t="s">
        <v>1109</v>
      </c>
      <c r="W41" t="s">
        <v>1110</v>
      </c>
      <c r="X41" t="s">
        <v>1111</v>
      </c>
      <c r="Y41" t="s">
        <v>1112</v>
      </c>
      <c r="Z41" t="s">
        <v>1113</v>
      </c>
      <c r="AA41" t="s">
        <v>1098</v>
      </c>
      <c r="AB41" t="s">
        <v>1099</v>
      </c>
      <c r="AC41" t="s">
        <v>1100</v>
      </c>
      <c r="AH41" t="s">
        <v>1109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</row>
    <row r="42" spans="1:44" x14ac:dyDescent="0.25">
      <c r="A42" t="s">
        <v>1143</v>
      </c>
      <c r="B42">
        <v>1</v>
      </c>
      <c r="C42">
        <v>100</v>
      </c>
      <c r="D42">
        <v>19</v>
      </c>
      <c r="E42">
        <v>19</v>
      </c>
      <c r="F42">
        <v>0</v>
      </c>
      <c r="G42">
        <v>0</v>
      </c>
      <c r="H42">
        <v>0</v>
      </c>
      <c r="I42">
        <v>19</v>
      </c>
      <c r="J42">
        <v>19</v>
      </c>
      <c r="K42">
        <v>1</v>
      </c>
      <c r="L42">
        <v>0</v>
      </c>
      <c r="M42">
        <v>0</v>
      </c>
      <c r="P42" t="s">
        <v>1068</v>
      </c>
      <c r="Q42">
        <v>1</v>
      </c>
      <c r="R42">
        <v>100</v>
      </c>
      <c r="S42">
        <v>75</v>
      </c>
      <c r="T42">
        <v>75</v>
      </c>
      <c r="U42">
        <v>0</v>
      </c>
      <c r="V42">
        <v>0</v>
      </c>
      <c r="W42">
        <v>0</v>
      </c>
      <c r="X42">
        <v>75</v>
      </c>
      <c r="Y42">
        <v>75</v>
      </c>
      <c r="Z42">
        <v>1</v>
      </c>
      <c r="AA42">
        <v>0</v>
      </c>
      <c r="AB42">
        <v>0</v>
      </c>
      <c r="AH42" t="s">
        <v>1110</v>
      </c>
      <c r="AI42">
        <v>0</v>
      </c>
      <c r="AJ42">
        <v>0</v>
      </c>
      <c r="AK42">
        <v>0</v>
      </c>
      <c r="AL42">
        <v>2</v>
      </c>
      <c r="AM42">
        <v>0</v>
      </c>
      <c r="AN42">
        <v>0</v>
      </c>
      <c r="AO42">
        <v>0</v>
      </c>
      <c r="AP42">
        <v>0</v>
      </c>
      <c r="AQ42">
        <v>2</v>
      </c>
    </row>
    <row r="43" spans="1:44" x14ac:dyDescent="0.25">
      <c r="A43" t="s">
        <v>1158</v>
      </c>
      <c r="B43">
        <v>0</v>
      </c>
      <c r="C43">
        <v>50</v>
      </c>
      <c r="D43">
        <v>14</v>
      </c>
      <c r="E43">
        <v>7</v>
      </c>
      <c r="F43">
        <v>7</v>
      </c>
      <c r="G43">
        <v>0</v>
      </c>
      <c r="H43">
        <v>0</v>
      </c>
      <c r="I43">
        <v>7</v>
      </c>
      <c r="J43">
        <v>14</v>
      </c>
      <c r="K43">
        <v>0.5</v>
      </c>
      <c r="L43">
        <v>0</v>
      </c>
      <c r="M43">
        <v>0.5</v>
      </c>
      <c r="N43">
        <v>0</v>
      </c>
      <c r="P43" t="s">
        <v>1069</v>
      </c>
      <c r="Q43">
        <v>1</v>
      </c>
      <c r="R43">
        <v>100</v>
      </c>
      <c r="S43">
        <v>75</v>
      </c>
      <c r="T43">
        <v>75</v>
      </c>
      <c r="U43">
        <v>0</v>
      </c>
      <c r="V43">
        <v>0</v>
      </c>
      <c r="W43">
        <v>0</v>
      </c>
      <c r="X43">
        <v>75</v>
      </c>
      <c r="Y43">
        <v>75</v>
      </c>
      <c r="Z43">
        <v>1</v>
      </c>
      <c r="AA43">
        <v>0</v>
      </c>
      <c r="AB43">
        <v>0</v>
      </c>
      <c r="AH43" t="s">
        <v>1111</v>
      </c>
      <c r="AI43">
        <v>75</v>
      </c>
      <c r="AJ43">
        <v>75</v>
      </c>
      <c r="AK43">
        <v>61</v>
      </c>
      <c r="AL43">
        <v>64</v>
      </c>
      <c r="AM43">
        <v>77</v>
      </c>
      <c r="AN43">
        <v>64</v>
      </c>
      <c r="AO43">
        <v>70</v>
      </c>
      <c r="AP43">
        <v>67</v>
      </c>
      <c r="AQ43">
        <v>553</v>
      </c>
    </row>
    <row r="44" spans="1:44" x14ac:dyDescent="0.25">
      <c r="A44" t="s">
        <v>1159</v>
      </c>
      <c r="B44">
        <v>1</v>
      </c>
      <c r="C44">
        <v>100</v>
      </c>
      <c r="D44">
        <v>14</v>
      </c>
      <c r="E44">
        <v>14</v>
      </c>
      <c r="F44">
        <v>0</v>
      </c>
      <c r="G44">
        <v>0</v>
      </c>
      <c r="H44">
        <v>0</v>
      </c>
      <c r="I44">
        <v>14</v>
      </c>
      <c r="J44">
        <v>14</v>
      </c>
      <c r="K44">
        <v>1</v>
      </c>
      <c r="L44">
        <v>0</v>
      </c>
      <c r="M44">
        <v>0</v>
      </c>
      <c r="P44" t="s">
        <v>1070</v>
      </c>
      <c r="Q44">
        <v>0</v>
      </c>
      <c r="R44">
        <v>78.205128205128204</v>
      </c>
      <c r="S44">
        <v>78</v>
      </c>
      <c r="T44">
        <v>61</v>
      </c>
      <c r="U44">
        <v>17</v>
      </c>
      <c r="V44">
        <v>0</v>
      </c>
      <c r="W44">
        <v>0</v>
      </c>
      <c r="X44">
        <v>61</v>
      </c>
      <c r="Y44">
        <v>78</v>
      </c>
      <c r="Z44">
        <v>0.78205128205128205</v>
      </c>
      <c r="AA44">
        <v>0</v>
      </c>
      <c r="AB44">
        <v>0.21794871794871701</v>
      </c>
      <c r="AC44">
        <v>0</v>
      </c>
      <c r="AH44" t="s">
        <v>1112</v>
      </c>
      <c r="AI44">
        <v>75</v>
      </c>
      <c r="AJ44">
        <v>75</v>
      </c>
      <c r="AK44">
        <v>78</v>
      </c>
      <c r="AL44">
        <v>78</v>
      </c>
      <c r="AM44">
        <v>78</v>
      </c>
      <c r="AN44">
        <v>75</v>
      </c>
      <c r="AO44">
        <v>75</v>
      </c>
      <c r="AP44">
        <v>75</v>
      </c>
      <c r="AQ44">
        <v>609</v>
      </c>
    </row>
    <row r="45" spans="1:44" x14ac:dyDescent="0.25">
      <c r="A45" t="s">
        <v>1160</v>
      </c>
      <c r="B45">
        <v>0</v>
      </c>
      <c r="C45">
        <v>92.857142857142804</v>
      </c>
      <c r="D45">
        <v>14</v>
      </c>
      <c r="E45">
        <v>13</v>
      </c>
      <c r="F45">
        <v>1</v>
      </c>
      <c r="G45">
        <v>0</v>
      </c>
      <c r="H45">
        <v>0</v>
      </c>
      <c r="I45">
        <v>13</v>
      </c>
      <c r="J45">
        <v>14</v>
      </c>
      <c r="K45">
        <v>0.92857142857142805</v>
      </c>
      <c r="L45">
        <v>0</v>
      </c>
      <c r="M45">
        <v>7.1428571428571397E-2</v>
      </c>
      <c r="N45">
        <v>0</v>
      </c>
      <c r="P45" t="s">
        <v>1071</v>
      </c>
      <c r="Q45">
        <v>0.16894977168949701</v>
      </c>
      <c r="R45">
        <v>82.051282051282001</v>
      </c>
      <c r="S45">
        <v>78</v>
      </c>
      <c r="T45">
        <v>62</v>
      </c>
      <c r="U45">
        <v>13</v>
      </c>
      <c r="V45">
        <v>1</v>
      </c>
      <c r="W45">
        <v>2</v>
      </c>
      <c r="X45">
        <v>64</v>
      </c>
      <c r="Y45">
        <v>78</v>
      </c>
      <c r="Z45">
        <v>0.78402366863905304</v>
      </c>
      <c r="AA45">
        <v>3.6489151873767202E-2</v>
      </c>
      <c r="AB45">
        <v>0.21597633136094599</v>
      </c>
      <c r="AC45">
        <v>0.16894977168949701</v>
      </c>
    </row>
    <row r="46" spans="1:44" x14ac:dyDescent="0.25">
      <c r="A46" t="s">
        <v>1161</v>
      </c>
      <c r="B46">
        <v>1</v>
      </c>
      <c r="C46">
        <v>100</v>
      </c>
      <c r="D46">
        <v>14</v>
      </c>
      <c r="E46">
        <v>14</v>
      </c>
      <c r="F46">
        <v>0</v>
      </c>
      <c r="G46">
        <v>0</v>
      </c>
      <c r="H46">
        <v>0</v>
      </c>
      <c r="I46">
        <v>14</v>
      </c>
      <c r="J46">
        <v>14</v>
      </c>
      <c r="K46">
        <v>1</v>
      </c>
      <c r="L46">
        <v>0</v>
      </c>
      <c r="M46">
        <v>0</v>
      </c>
      <c r="P46" t="s">
        <v>1072</v>
      </c>
      <c r="Q46">
        <v>0</v>
      </c>
      <c r="R46">
        <v>98.717948717948701</v>
      </c>
      <c r="S46">
        <v>78</v>
      </c>
      <c r="T46">
        <v>77</v>
      </c>
      <c r="U46">
        <v>1</v>
      </c>
      <c r="V46">
        <v>0</v>
      </c>
      <c r="W46">
        <v>0</v>
      </c>
      <c r="X46">
        <v>77</v>
      </c>
      <c r="Y46">
        <v>78</v>
      </c>
      <c r="Z46">
        <v>0.987179487179487</v>
      </c>
      <c r="AA46" s="1">
        <v>1.11022302462515E-16</v>
      </c>
      <c r="AB46">
        <v>1.28205128205127E-2</v>
      </c>
      <c r="AC46" s="1">
        <v>8.6597395920762494E-15</v>
      </c>
    </row>
    <row r="47" spans="1:44" x14ac:dyDescent="0.25">
      <c r="A47" t="s">
        <v>1144</v>
      </c>
      <c r="B47">
        <v>1</v>
      </c>
      <c r="C47">
        <v>100</v>
      </c>
      <c r="D47">
        <v>38</v>
      </c>
      <c r="E47">
        <v>38</v>
      </c>
      <c r="F47">
        <v>0</v>
      </c>
      <c r="G47">
        <v>0</v>
      </c>
      <c r="H47">
        <v>0</v>
      </c>
      <c r="I47">
        <v>38</v>
      </c>
      <c r="J47">
        <v>38</v>
      </c>
      <c r="K47">
        <v>1</v>
      </c>
      <c r="L47">
        <v>0</v>
      </c>
      <c r="M47">
        <v>0</v>
      </c>
      <c r="P47" t="s">
        <v>1074</v>
      </c>
      <c r="Q47">
        <v>0</v>
      </c>
      <c r="R47">
        <v>85.3333333333333</v>
      </c>
      <c r="S47">
        <v>75</v>
      </c>
      <c r="T47">
        <v>64</v>
      </c>
      <c r="U47">
        <v>11</v>
      </c>
      <c r="V47">
        <v>0</v>
      </c>
      <c r="W47">
        <v>0</v>
      </c>
      <c r="X47">
        <v>64</v>
      </c>
      <c r="Y47">
        <v>75</v>
      </c>
      <c r="Z47">
        <v>0.85333333333333306</v>
      </c>
      <c r="AA47">
        <v>0</v>
      </c>
      <c r="AB47">
        <v>0.146666666666666</v>
      </c>
      <c r="AC47">
        <v>0</v>
      </c>
      <c r="AP47" t="e">
        <f>COUNTIF(#REF!,"A")</f>
        <v>#REF!</v>
      </c>
      <c r="AQ47">
        <f>AQ39</f>
        <v>551</v>
      </c>
      <c r="AR47" t="s">
        <v>1088</v>
      </c>
    </row>
    <row r="48" spans="1:44" x14ac:dyDescent="0.25">
      <c r="A48" t="s">
        <v>1145</v>
      </c>
      <c r="B48">
        <v>1</v>
      </c>
      <c r="C48">
        <v>100</v>
      </c>
      <c r="D48">
        <v>38</v>
      </c>
      <c r="E48">
        <v>38</v>
      </c>
      <c r="F48">
        <v>0</v>
      </c>
      <c r="G48">
        <v>0</v>
      </c>
      <c r="H48">
        <v>0</v>
      </c>
      <c r="I48">
        <v>38</v>
      </c>
      <c r="J48">
        <v>38</v>
      </c>
      <c r="K48">
        <v>1</v>
      </c>
      <c r="L48">
        <v>0</v>
      </c>
      <c r="M48">
        <v>0</v>
      </c>
      <c r="P48" t="s">
        <v>1075</v>
      </c>
      <c r="Q48">
        <v>0</v>
      </c>
      <c r="R48">
        <v>93.3333333333333</v>
      </c>
      <c r="S48">
        <v>75</v>
      </c>
      <c r="T48">
        <v>70</v>
      </c>
      <c r="U48">
        <v>5</v>
      </c>
      <c r="V48">
        <v>0</v>
      </c>
      <c r="W48">
        <v>0</v>
      </c>
      <c r="X48">
        <v>70</v>
      </c>
      <c r="Y48">
        <v>75</v>
      </c>
      <c r="Z48">
        <v>0.93333333333333302</v>
      </c>
      <c r="AA48" s="1">
        <v>-1.11022302462515E-16</v>
      </c>
      <c r="AB48">
        <v>6.6666666666666596E-2</v>
      </c>
      <c r="AC48" s="1">
        <v>-1.6653345369377301E-15</v>
      </c>
      <c r="AP48" t="e">
        <f>COUNTIF(#REF!,"B")</f>
        <v>#REF!</v>
      </c>
      <c r="AQ48">
        <f t="shared" ref="AQ48:AQ50" si="0">AQ40</f>
        <v>55</v>
      </c>
      <c r="AR48" t="s">
        <v>1089</v>
      </c>
    </row>
    <row r="49" spans="1:44" x14ac:dyDescent="0.25">
      <c r="A49" t="s">
        <v>1146</v>
      </c>
      <c r="B49">
        <v>0</v>
      </c>
      <c r="C49">
        <v>94.4444444444444</v>
      </c>
      <c r="D49">
        <v>18</v>
      </c>
      <c r="E49">
        <v>17</v>
      </c>
      <c r="F49">
        <v>1</v>
      </c>
      <c r="G49">
        <v>0</v>
      </c>
      <c r="H49">
        <v>0</v>
      </c>
      <c r="I49">
        <v>17</v>
      </c>
      <c r="J49">
        <v>18</v>
      </c>
      <c r="K49">
        <v>0.94444444444444398</v>
      </c>
      <c r="L49">
        <v>0</v>
      </c>
      <c r="M49">
        <v>5.5555555555555497E-2</v>
      </c>
      <c r="N49">
        <v>0</v>
      </c>
      <c r="P49" t="s">
        <v>1076</v>
      </c>
      <c r="Q49">
        <v>0</v>
      </c>
      <c r="R49">
        <v>89.3333333333333</v>
      </c>
      <c r="S49">
        <v>75</v>
      </c>
      <c r="T49">
        <v>67</v>
      </c>
      <c r="U49">
        <v>8</v>
      </c>
      <c r="V49">
        <v>0</v>
      </c>
      <c r="W49">
        <v>0</v>
      </c>
      <c r="X49">
        <v>67</v>
      </c>
      <c r="Y49">
        <v>75</v>
      </c>
      <c r="Z49">
        <v>0.89333333333333298</v>
      </c>
      <c r="AA49">
        <v>0</v>
      </c>
      <c r="AB49">
        <v>0.10666666666666599</v>
      </c>
      <c r="AC49">
        <v>0</v>
      </c>
      <c r="AP49" t="e">
        <f>COUNTIF(#REF!,"C")</f>
        <v>#REF!</v>
      </c>
      <c r="AQ49">
        <f t="shared" si="0"/>
        <v>1</v>
      </c>
      <c r="AR49" t="s">
        <v>1090</v>
      </c>
    </row>
    <row r="50" spans="1:44" x14ac:dyDescent="0.25">
      <c r="A50" t="s">
        <v>1147</v>
      </c>
      <c r="B50">
        <v>1</v>
      </c>
      <c r="C50">
        <v>100</v>
      </c>
      <c r="D50">
        <v>18</v>
      </c>
      <c r="E50">
        <v>18</v>
      </c>
      <c r="F50">
        <v>0</v>
      </c>
      <c r="G50">
        <v>0</v>
      </c>
      <c r="H50">
        <v>0</v>
      </c>
      <c r="I50">
        <v>18</v>
      </c>
      <c r="J50">
        <v>18</v>
      </c>
      <c r="K50">
        <v>1</v>
      </c>
      <c r="L50">
        <v>0</v>
      </c>
      <c r="M50">
        <v>0</v>
      </c>
      <c r="P50" t="s">
        <v>1067</v>
      </c>
      <c r="Q50">
        <v>5.7848499917122403E-2</v>
      </c>
      <c r="R50">
        <v>90.804597701149405</v>
      </c>
      <c r="S50">
        <v>609</v>
      </c>
      <c r="T50">
        <v>551</v>
      </c>
      <c r="U50">
        <v>55</v>
      </c>
      <c r="V50">
        <v>1</v>
      </c>
      <c r="W50">
        <v>2</v>
      </c>
      <c r="X50">
        <v>553</v>
      </c>
      <c r="Y50">
        <v>609</v>
      </c>
      <c r="Z50">
        <v>0.90239996117353005</v>
      </c>
      <c r="AA50">
        <v>5.6460158379639802E-3</v>
      </c>
      <c r="AB50">
        <v>9.7600038826469795E-2</v>
      </c>
      <c r="AC50">
        <v>5.7848499917120301E-2</v>
      </c>
      <c r="AP50" t="e">
        <f>COUNTIF(#REF!,"D")</f>
        <v>#REF!</v>
      </c>
      <c r="AQ50">
        <f t="shared" si="0"/>
        <v>2</v>
      </c>
      <c r="AR50" t="s">
        <v>1091</v>
      </c>
    </row>
    <row r="51" spans="1:44" x14ac:dyDescent="0.25">
      <c r="A51" t="s">
        <v>1148</v>
      </c>
      <c r="B51">
        <v>1</v>
      </c>
      <c r="C51">
        <v>100</v>
      </c>
      <c r="D51">
        <v>18</v>
      </c>
      <c r="E51">
        <v>18</v>
      </c>
      <c r="F51">
        <v>0</v>
      </c>
      <c r="G51">
        <v>0</v>
      </c>
      <c r="H51">
        <v>0</v>
      </c>
      <c r="I51">
        <v>18</v>
      </c>
      <c r="J51">
        <v>18</v>
      </c>
      <c r="K51">
        <v>1</v>
      </c>
      <c r="L51">
        <v>0</v>
      </c>
      <c r="M51">
        <v>0</v>
      </c>
      <c r="AP51" t="e">
        <f>SUM(AP47,AP50)</f>
        <v>#REF!</v>
      </c>
      <c r="AQ51">
        <f>SUM(AQ47,AQ50)</f>
        <v>553</v>
      </c>
      <c r="AR51" t="s">
        <v>1092</v>
      </c>
    </row>
    <row r="52" spans="1:44" x14ac:dyDescent="0.25">
      <c r="A52" t="s">
        <v>1162</v>
      </c>
      <c r="B52">
        <v>0.94707520891364905</v>
      </c>
      <c r="C52">
        <v>97.368421052631504</v>
      </c>
      <c r="D52">
        <v>38</v>
      </c>
      <c r="E52">
        <v>20</v>
      </c>
      <c r="F52">
        <v>1</v>
      </c>
      <c r="G52">
        <v>0</v>
      </c>
      <c r="H52">
        <v>17</v>
      </c>
      <c r="I52">
        <v>37</v>
      </c>
      <c r="J52">
        <v>38</v>
      </c>
      <c r="K52">
        <v>0.50277008310249305</v>
      </c>
      <c r="L52">
        <v>0.47091412742382199</v>
      </c>
      <c r="M52">
        <v>0.49722991689750601</v>
      </c>
      <c r="N52">
        <v>0.94707520891364805</v>
      </c>
      <c r="AP52" t="e">
        <f>SUM(AP47:AP50)</f>
        <v>#REF!</v>
      </c>
      <c r="AQ52">
        <f>SUM(AQ47:AQ50)</f>
        <v>609</v>
      </c>
      <c r="AR52" t="s">
        <v>1093</v>
      </c>
    </row>
    <row r="53" spans="1:44" x14ac:dyDescent="0.25">
      <c r="A53" t="s">
        <v>1149</v>
      </c>
      <c r="B53">
        <v>0</v>
      </c>
      <c r="C53">
        <v>84.210526315789394</v>
      </c>
      <c r="D53">
        <v>38</v>
      </c>
      <c r="E53">
        <v>32</v>
      </c>
      <c r="F53">
        <v>6</v>
      </c>
      <c r="G53">
        <v>0</v>
      </c>
      <c r="H53">
        <v>0</v>
      </c>
      <c r="I53">
        <v>32</v>
      </c>
      <c r="J53">
        <v>38</v>
      </c>
      <c r="K53">
        <v>0.84210526315789402</v>
      </c>
      <c r="L53">
        <v>0</v>
      </c>
      <c r="M53">
        <v>0.157894736842105</v>
      </c>
      <c r="N53">
        <v>0</v>
      </c>
      <c r="AP53" t="e">
        <f>AP51/AP52</f>
        <v>#REF!</v>
      </c>
      <c r="AQ53">
        <f>AQ51/AQ52</f>
        <v>0.90804597701149425</v>
      </c>
      <c r="AR53" t="s">
        <v>1094</v>
      </c>
    </row>
    <row r="54" spans="1:44" x14ac:dyDescent="0.25">
      <c r="A54" t="s">
        <v>1150</v>
      </c>
      <c r="B54">
        <v>1</v>
      </c>
      <c r="C54">
        <v>100</v>
      </c>
      <c r="D54">
        <v>38</v>
      </c>
      <c r="E54">
        <v>38</v>
      </c>
      <c r="F54">
        <v>0</v>
      </c>
      <c r="G54">
        <v>0</v>
      </c>
      <c r="H54">
        <v>0</v>
      </c>
      <c r="I54">
        <v>38</v>
      </c>
      <c r="J54">
        <v>38</v>
      </c>
      <c r="K54">
        <v>1</v>
      </c>
      <c r="L54">
        <v>0</v>
      </c>
      <c r="M54">
        <v>0</v>
      </c>
      <c r="AP54" t="e">
        <f>(((AP47+AP48)/AP52)*((AP49+AP47)/AP52))</f>
        <v>#REF!</v>
      </c>
      <c r="AQ54">
        <f>(((AQ47+AQ48)/AQ52)*((AQ49+AQ47)/AQ52))</f>
        <v>0.90193889684292272</v>
      </c>
      <c r="AR54" t="s">
        <v>1095</v>
      </c>
    </row>
    <row r="55" spans="1:44" x14ac:dyDescent="0.25">
      <c r="A55" t="s">
        <v>1151</v>
      </c>
      <c r="B55">
        <v>0</v>
      </c>
      <c r="C55">
        <v>84.210526315789394</v>
      </c>
      <c r="D55">
        <v>38</v>
      </c>
      <c r="E55">
        <v>32</v>
      </c>
      <c r="F55">
        <v>6</v>
      </c>
      <c r="G55">
        <v>0</v>
      </c>
      <c r="H55">
        <v>0</v>
      </c>
      <c r="I55">
        <v>32</v>
      </c>
      <c r="J55">
        <v>38</v>
      </c>
      <c r="K55">
        <v>0.84210526315789402</v>
      </c>
      <c r="L55">
        <v>0</v>
      </c>
      <c r="M55">
        <v>0.157894736842105</v>
      </c>
      <c r="N55">
        <v>0</v>
      </c>
      <c r="AP55" t="e">
        <f>(((AP48+AP50)/AP52)*(AP49+AP50)/AP52)</f>
        <v>#REF!</v>
      </c>
      <c r="AQ55">
        <f>(((AQ48+AQ50)/AQ52)*(AQ49+AQ50)/AQ52)</f>
        <v>4.6106433060739158E-4</v>
      </c>
      <c r="AR55" t="s">
        <v>1096</v>
      </c>
    </row>
    <row r="56" spans="1:44" x14ac:dyDescent="0.25">
      <c r="A56" t="s">
        <v>1133</v>
      </c>
      <c r="B56">
        <v>0.326986490798851</v>
      </c>
      <c r="C56">
        <v>89.181286549707593</v>
      </c>
      <c r="D56">
        <v>684</v>
      </c>
      <c r="E56">
        <v>589</v>
      </c>
      <c r="F56">
        <v>73</v>
      </c>
      <c r="G56">
        <v>1</v>
      </c>
      <c r="H56">
        <v>21</v>
      </c>
      <c r="I56">
        <v>610</v>
      </c>
      <c r="J56">
        <v>684</v>
      </c>
      <c r="K56">
        <v>0.83924968366334896</v>
      </c>
      <c r="L56">
        <v>5.2563181833726699E-2</v>
      </c>
      <c r="M56">
        <v>0.16075031633664999</v>
      </c>
      <c r="N56">
        <v>0.326986490798851</v>
      </c>
      <c r="AP56" t="e">
        <f>SUM(AP54:AP55)</f>
        <v>#REF!</v>
      </c>
      <c r="AQ56">
        <f>SUM(AQ54:AQ55)</f>
        <v>0.90239996117353016</v>
      </c>
      <c r="AR56" t="s">
        <v>1097</v>
      </c>
    </row>
    <row r="57" spans="1:44" x14ac:dyDescent="0.25">
      <c r="AP57" t="e">
        <f>AP53-AP56</f>
        <v>#REF!</v>
      </c>
      <c r="AQ57">
        <f>AQ53-AQ56</f>
        <v>5.6460158379640912E-3</v>
      </c>
      <c r="AR57" t="s">
        <v>1098</v>
      </c>
    </row>
    <row r="58" spans="1:44" x14ac:dyDescent="0.25">
      <c r="AP58" t="e">
        <f>1-AP56</f>
        <v>#REF!</v>
      </c>
      <c r="AQ58">
        <f>1-AQ56</f>
        <v>9.7600038826469837E-2</v>
      </c>
      <c r="AR58" t="s">
        <v>1099</v>
      </c>
    </row>
    <row r="59" spans="1:44" x14ac:dyDescent="0.25">
      <c r="AP59" t="e">
        <f>AP57/AP58</f>
        <v>#REF!</v>
      </c>
      <c r="AQ59">
        <f>AQ57/AQ58</f>
        <v>5.7848499917121453E-2</v>
      </c>
      <c r="AR59" t="s">
        <v>1100</v>
      </c>
    </row>
    <row r="69" spans="6:26" x14ac:dyDescent="0.25">
      <c r="F69" t="s">
        <v>1233</v>
      </c>
    </row>
    <row r="70" spans="6:26" x14ac:dyDescent="0.25">
      <c r="F70" t="s">
        <v>1063</v>
      </c>
      <c r="G70" t="s">
        <v>1167</v>
      </c>
      <c r="H70" t="s">
        <v>1168</v>
      </c>
      <c r="I70" t="s">
        <v>1169</v>
      </c>
      <c r="J70" t="s">
        <v>1064</v>
      </c>
      <c r="K70" t="s">
        <v>1065</v>
      </c>
      <c r="L70" t="s">
        <v>1066</v>
      </c>
      <c r="M70" t="s">
        <v>1107</v>
      </c>
      <c r="N70" t="s">
        <v>1108</v>
      </c>
      <c r="O70" t="s">
        <v>1109</v>
      </c>
      <c r="P70" t="s">
        <v>1110</v>
      </c>
      <c r="Q70" t="s">
        <v>1111</v>
      </c>
      <c r="R70" t="s">
        <v>1112</v>
      </c>
      <c r="S70" t="s">
        <v>1113</v>
      </c>
      <c r="T70" t="s">
        <v>1098</v>
      </c>
      <c r="U70" t="s">
        <v>1099</v>
      </c>
      <c r="V70" t="s">
        <v>1100</v>
      </c>
    </row>
    <row r="71" spans="6:26" x14ac:dyDescent="0.25">
      <c r="F71" t="s">
        <v>1170</v>
      </c>
      <c r="G71" t="s">
        <v>47</v>
      </c>
      <c r="H71" t="s">
        <v>1164</v>
      </c>
      <c r="I71" t="s">
        <v>1171</v>
      </c>
      <c r="J71">
        <v>0</v>
      </c>
      <c r="K71">
        <v>50</v>
      </c>
      <c r="L71">
        <v>6</v>
      </c>
      <c r="M71">
        <v>3</v>
      </c>
      <c r="N71">
        <v>3</v>
      </c>
      <c r="O71">
        <v>0</v>
      </c>
      <c r="P71">
        <v>0</v>
      </c>
      <c r="Q71">
        <v>3</v>
      </c>
      <c r="R71">
        <v>6</v>
      </c>
      <c r="S71">
        <v>0.5</v>
      </c>
      <c r="T71">
        <v>0</v>
      </c>
      <c r="U71">
        <v>0.5</v>
      </c>
      <c r="V71">
        <v>0</v>
      </c>
    </row>
    <row r="72" spans="6:26" x14ac:dyDescent="0.25">
      <c r="F72" t="s">
        <v>1172</v>
      </c>
      <c r="G72" t="s">
        <v>47</v>
      </c>
      <c r="H72" t="s">
        <v>1166</v>
      </c>
      <c r="I72" t="s">
        <v>1171</v>
      </c>
      <c r="J72">
        <v>0</v>
      </c>
      <c r="K72">
        <v>50</v>
      </c>
      <c r="L72">
        <v>8</v>
      </c>
      <c r="M72">
        <v>4</v>
      </c>
      <c r="N72">
        <v>4</v>
      </c>
      <c r="O72">
        <v>0</v>
      </c>
      <c r="P72">
        <v>0</v>
      </c>
      <c r="Q72">
        <v>4</v>
      </c>
      <c r="R72">
        <v>8</v>
      </c>
      <c r="S72">
        <v>0.5</v>
      </c>
      <c r="T72">
        <v>0</v>
      </c>
      <c r="U72">
        <v>0.5</v>
      </c>
      <c r="V72">
        <v>0</v>
      </c>
    </row>
    <row r="73" spans="6:26" x14ac:dyDescent="0.25">
      <c r="F73" t="s">
        <v>1173</v>
      </c>
      <c r="G73" t="s">
        <v>284</v>
      </c>
      <c r="H73" t="s">
        <v>1164</v>
      </c>
      <c r="I73" t="s">
        <v>1171</v>
      </c>
      <c r="J73">
        <v>0.105263158</v>
      </c>
      <c r="K73">
        <v>52.941176470000002</v>
      </c>
      <c r="L73">
        <v>17</v>
      </c>
      <c r="M73">
        <v>8</v>
      </c>
      <c r="N73">
        <v>8</v>
      </c>
      <c r="O73">
        <v>0</v>
      </c>
      <c r="P73">
        <v>1</v>
      </c>
      <c r="Q73">
        <v>9</v>
      </c>
      <c r="R73">
        <v>17</v>
      </c>
      <c r="S73">
        <v>0.47404844299999999</v>
      </c>
      <c r="T73">
        <v>5.5363322E-2</v>
      </c>
      <c r="U73">
        <v>0.52595155699999996</v>
      </c>
      <c r="V73">
        <v>0.105263158</v>
      </c>
    </row>
    <row r="74" spans="6:26" x14ac:dyDescent="0.25">
      <c r="F74" t="s">
        <v>1174</v>
      </c>
      <c r="G74" t="s">
        <v>284</v>
      </c>
      <c r="H74" t="s">
        <v>1165</v>
      </c>
      <c r="I74" t="s">
        <v>1175</v>
      </c>
      <c r="J74">
        <v>0</v>
      </c>
      <c r="K74">
        <v>54.285714290000001</v>
      </c>
      <c r="L74">
        <v>35</v>
      </c>
      <c r="M74">
        <v>19</v>
      </c>
      <c r="N74">
        <v>16</v>
      </c>
      <c r="O74">
        <v>0</v>
      </c>
      <c r="P74">
        <v>0</v>
      </c>
      <c r="Q74">
        <v>19</v>
      </c>
      <c r="R74">
        <v>35</v>
      </c>
      <c r="S74">
        <v>0.54285714299999999</v>
      </c>
      <c r="T74">
        <v>0</v>
      </c>
      <c r="U74">
        <v>0.45714285700000001</v>
      </c>
      <c r="V74">
        <v>0</v>
      </c>
    </row>
    <row r="75" spans="6:26" x14ac:dyDescent="0.25">
      <c r="F75" t="s">
        <v>1176</v>
      </c>
      <c r="G75" t="s">
        <v>284</v>
      </c>
      <c r="H75" t="s">
        <v>1165</v>
      </c>
      <c r="I75" t="s">
        <v>1177</v>
      </c>
      <c r="J75">
        <v>9.2592593000000001E-2</v>
      </c>
      <c r="K75">
        <v>60</v>
      </c>
      <c r="L75">
        <v>35</v>
      </c>
      <c r="M75">
        <v>19</v>
      </c>
      <c r="N75">
        <v>13</v>
      </c>
      <c r="O75">
        <v>1</v>
      </c>
      <c r="P75">
        <v>2</v>
      </c>
      <c r="Q75">
        <v>21</v>
      </c>
      <c r="R75">
        <v>35</v>
      </c>
      <c r="S75">
        <v>0.55918367300000005</v>
      </c>
      <c r="T75">
        <v>4.0816326999999999E-2</v>
      </c>
      <c r="U75">
        <v>0.44081632700000001</v>
      </c>
      <c r="V75">
        <v>9.2592593000000001E-2</v>
      </c>
    </row>
    <row r="76" spans="6:26" x14ac:dyDescent="0.25">
      <c r="F76" t="s">
        <v>1178</v>
      </c>
      <c r="G76" t="s">
        <v>284</v>
      </c>
      <c r="H76" t="s">
        <v>1166</v>
      </c>
      <c r="I76" t="s">
        <v>1171</v>
      </c>
      <c r="J76">
        <v>0.33333333300000001</v>
      </c>
      <c r="K76">
        <v>66.666666669999998</v>
      </c>
      <c r="L76">
        <v>6</v>
      </c>
      <c r="M76">
        <v>3</v>
      </c>
      <c r="N76">
        <v>2</v>
      </c>
      <c r="O76">
        <v>0</v>
      </c>
      <c r="P76">
        <v>1</v>
      </c>
      <c r="Q76">
        <v>4</v>
      </c>
      <c r="R76">
        <v>6</v>
      </c>
      <c r="S76">
        <v>0.5</v>
      </c>
      <c r="T76">
        <v>0.16666666699999999</v>
      </c>
      <c r="U76">
        <v>0.5</v>
      </c>
      <c r="V76">
        <v>0.33333333300000001</v>
      </c>
    </row>
    <row r="77" spans="6:26" x14ac:dyDescent="0.25">
      <c r="F77" t="s">
        <v>1179</v>
      </c>
      <c r="G77" t="s">
        <v>284</v>
      </c>
      <c r="H77" t="s">
        <v>1164</v>
      </c>
      <c r="I77" t="s">
        <v>1180</v>
      </c>
      <c r="J77">
        <v>0</v>
      </c>
      <c r="K77">
        <v>70.58823529</v>
      </c>
      <c r="L77">
        <v>17</v>
      </c>
      <c r="M77">
        <v>12</v>
      </c>
      <c r="N77">
        <v>5</v>
      </c>
      <c r="O77">
        <v>0</v>
      </c>
      <c r="P77">
        <v>0</v>
      </c>
      <c r="Q77">
        <v>12</v>
      </c>
      <c r="R77">
        <v>17</v>
      </c>
      <c r="S77">
        <v>0.70588235300000002</v>
      </c>
      <c r="T77">
        <v>0</v>
      </c>
      <c r="U77">
        <v>0.29411764699999998</v>
      </c>
      <c r="V77">
        <v>0</v>
      </c>
    </row>
    <row r="78" spans="6:26" x14ac:dyDescent="0.25">
      <c r="F78" t="s">
        <v>1181</v>
      </c>
      <c r="G78" t="s">
        <v>284</v>
      </c>
      <c r="H78" t="s">
        <v>1164</v>
      </c>
      <c r="I78" t="s">
        <v>1182</v>
      </c>
      <c r="J78">
        <v>0</v>
      </c>
      <c r="K78">
        <v>76.470588239999998</v>
      </c>
      <c r="L78">
        <v>17</v>
      </c>
      <c r="M78">
        <v>13</v>
      </c>
      <c r="N78">
        <v>4</v>
      </c>
      <c r="O78">
        <v>0</v>
      </c>
      <c r="P78">
        <v>0</v>
      </c>
      <c r="Q78">
        <v>13</v>
      </c>
      <c r="R78">
        <v>17</v>
      </c>
      <c r="S78">
        <v>0.764705882</v>
      </c>
      <c r="T78">
        <v>0</v>
      </c>
      <c r="U78">
        <v>0.235294118</v>
      </c>
      <c r="V78">
        <v>0</v>
      </c>
    </row>
    <row r="79" spans="6:26" x14ac:dyDescent="0.25">
      <c r="F79" t="s">
        <v>1183</v>
      </c>
      <c r="G79" t="s">
        <v>156</v>
      </c>
      <c r="H79" t="s">
        <v>1164</v>
      </c>
      <c r="I79" t="s">
        <v>1184</v>
      </c>
      <c r="J79">
        <v>0</v>
      </c>
      <c r="K79">
        <v>76.92307692</v>
      </c>
      <c r="L79">
        <v>26</v>
      </c>
      <c r="M79">
        <v>20</v>
      </c>
      <c r="N79">
        <v>6</v>
      </c>
      <c r="O79">
        <v>0</v>
      </c>
      <c r="P79">
        <v>0</v>
      </c>
      <c r="Q79">
        <v>20</v>
      </c>
      <c r="R79">
        <v>26</v>
      </c>
      <c r="S79">
        <v>0.76923076899999998</v>
      </c>
      <c r="T79" s="1">
        <v>1.11E-16</v>
      </c>
      <c r="U79">
        <v>0.23076923099999999</v>
      </c>
      <c r="V79" s="1">
        <v>4.8100000000000003E-16</v>
      </c>
    </row>
    <row r="80" spans="6:26" x14ac:dyDescent="0.25">
      <c r="F80" t="s">
        <v>1185</v>
      </c>
      <c r="G80" t="s">
        <v>156</v>
      </c>
      <c r="H80" t="s">
        <v>1164</v>
      </c>
      <c r="I80" t="s">
        <v>1180</v>
      </c>
      <c r="J80">
        <v>0</v>
      </c>
      <c r="K80">
        <v>80.769230769999993</v>
      </c>
      <c r="L80">
        <v>26</v>
      </c>
      <c r="M80">
        <v>21</v>
      </c>
      <c r="N80">
        <v>5</v>
      </c>
      <c r="O80">
        <v>0</v>
      </c>
      <c r="P80">
        <v>0</v>
      </c>
      <c r="Q80">
        <v>21</v>
      </c>
      <c r="R80">
        <v>26</v>
      </c>
      <c r="S80">
        <v>0.80769230800000003</v>
      </c>
      <c r="T80">
        <v>0</v>
      </c>
      <c r="U80">
        <v>0.192307692</v>
      </c>
      <c r="V80">
        <v>0</v>
      </c>
      <c r="Z80" t="s">
        <v>1239</v>
      </c>
    </row>
    <row r="81" spans="6:36" x14ac:dyDescent="0.25">
      <c r="F81" t="s">
        <v>1186</v>
      </c>
      <c r="G81" t="s">
        <v>47</v>
      </c>
      <c r="H81" t="s">
        <v>1166</v>
      </c>
      <c r="I81" t="s">
        <v>1182</v>
      </c>
      <c r="J81">
        <v>0</v>
      </c>
      <c r="K81">
        <v>87.5</v>
      </c>
      <c r="L81">
        <v>8</v>
      </c>
      <c r="M81">
        <v>7</v>
      </c>
      <c r="N81">
        <v>1</v>
      </c>
      <c r="O81">
        <v>0</v>
      </c>
      <c r="P81">
        <v>0</v>
      </c>
      <c r="Q81">
        <v>7</v>
      </c>
      <c r="R81">
        <v>8</v>
      </c>
      <c r="S81">
        <v>0.875</v>
      </c>
      <c r="T81">
        <v>0</v>
      </c>
      <c r="U81">
        <v>0.125</v>
      </c>
      <c r="V81">
        <v>0</v>
      </c>
      <c r="Z81" t="s">
        <v>1063</v>
      </c>
      <c r="AA81" t="s">
        <v>1064</v>
      </c>
      <c r="AB81" t="s">
        <v>1065</v>
      </c>
      <c r="AC81" t="s">
        <v>1066</v>
      </c>
      <c r="AD81" t="s">
        <v>1107</v>
      </c>
      <c r="AE81" t="s">
        <v>1108</v>
      </c>
      <c r="AF81" t="s">
        <v>1109</v>
      </c>
      <c r="AG81" t="s">
        <v>1110</v>
      </c>
      <c r="AH81" t="s">
        <v>1111</v>
      </c>
      <c r="AI81" t="s">
        <v>1112</v>
      </c>
      <c r="AJ81" t="s">
        <v>1113</v>
      </c>
    </row>
    <row r="82" spans="6:36" x14ac:dyDescent="0.25">
      <c r="F82" t="s">
        <v>1187</v>
      </c>
      <c r="G82" t="s">
        <v>284</v>
      </c>
      <c r="H82" t="s">
        <v>1164</v>
      </c>
      <c r="I82" t="s">
        <v>1184</v>
      </c>
      <c r="J82">
        <v>0</v>
      </c>
      <c r="K82">
        <v>88.235294120000006</v>
      </c>
      <c r="L82">
        <v>17</v>
      </c>
      <c r="M82">
        <v>15</v>
      </c>
      <c r="N82">
        <v>2</v>
      </c>
      <c r="O82">
        <v>0</v>
      </c>
      <c r="P82">
        <v>0</v>
      </c>
      <c r="Q82">
        <v>15</v>
      </c>
      <c r="R82">
        <v>17</v>
      </c>
      <c r="S82">
        <v>0.88235294099999995</v>
      </c>
      <c r="T82">
        <v>0</v>
      </c>
      <c r="U82">
        <v>0.117647059</v>
      </c>
      <c r="V82">
        <v>0</v>
      </c>
      <c r="Z82" t="s">
        <v>1114</v>
      </c>
      <c r="AA82">
        <v>1</v>
      </c>
      <c r="AB82">
        <v>100</v>
      </c>
      <c r="AC82">
        <v>49</v>
      </c>
      <c r="AD82">
        <v>49</v>
      </c>
      <c r="AE82">
        <v>0</v>
      </c>
      <c r="AF82">
        <v>0</v>
      </c>
      <c r="AG82">
        <v>0</v>
      </c>
      <c r="AH82">
        <v>49</v>
      </c>
      <c r="AI82">
        <v>49</v>
      </c>
      <c r="AJ82">
        <v>1</v>
      </c>
    </row>
    <row r="83" spans="6:36" x14ac:dyDescent="0.25">
      <c r="F83" t="s">
        <v>1188</v>
      </c>
      <c r="G83" t="s">
        <v>156</v>
      </c>
      <c r="H83" t="s">
        <v>1166</v>
      </c>
      <c r="I83" t="s">
        <v>1175</v>
      </c>
      <c r="J83">
        <v>0</v>
      </c>
      <c r="K83">
        <v>91.666666669999998</v>
      </c>
      <c r="L83">
        <v>12</v>
      </c>
      <c r="M83">
        <v>11</v>
      </c>
      <c r="N83">
        <v>1</v>
      </c>
      <c r="O83">
        <v>0</v>
      </c>
      <c r="P83">
        <v>0</v>
      </c>
      <c r="Q83">
        <v>11</v>
      </c>
      <c r="R83">
        <v>12</v>
      </c>
      <c r="S83">
        <v>0.91666666699999999</v>
      </c>
      <c r="T83" s="1">
        <v>-1.11E-16</v>
      </c>
      <c r="U83">
        <v>8.3333332999999996E-2</v>
      </c>
      <c r="V83" s="1">
        <v>-1.3299999999999999E-15</v>
      </c>
      <c r="Z83" t="s">
        <v>1115</v>
      </c>
      <c r="AA83">
        <v>1</v>
      </c>
      <c r="AB83">
        <v>100</v>
      </c>
      <c r="AC83">
        <v>49</v>
      </c>
      <c r="AD83">
        <v>49</v>
      </c>
      <c r="AE83">
        <v>0</v>
      </c>
      <c r="AF83">
        <v>0</v>
      </c>
      <c r="AG83">
        <v>0</v>
      </c>
      <c r="AH83">
        <v>49</v>
      </c>
      <c r="AI83">
        <v>49</v>
      </c>
      <c r="AJ83">
        <v>1</v>
      </c>
    </row>
    <row r="84" spans="6:36" x14ac:dyDescent="0.25">
      <c r="F84" t="s">
        <v>1189</v>
      </c>
      <c r="G84" t="s">
        <v>156</v>
      </c>
      <c r="H84" t="s">
        <v>1166</v>
      </c>
      <c r="I84" t="s">
        <v>1180</v>
      </c>
      <c r="J84">
        <v>0</v>
      </c>
      <c r="K84">
        <v>91.666666669999998</v>
      </c>
      <c r="L84">
        <v>12</v>
      </c>
      <c r="M84">
        <v>11</v>
      </c>
      <c r="N84">
        <v>1</v>
      </c>
      <c r="O84">
        <v>0</v>
      </c>
      <c r="P84">
        <v>0</v>
      </c>
      <c r="Q84">
        <v>11</v>
      </c>
      <c r="R84">
        <v>12</v>
      </c>
      <c r="S84">
        <v>0.91666666699999999</v>
      </c>
      <c r="T84" s="1">
        <v>-1.11E-16</v>
      </c>
      <c r="U84">
        <v>8.3333332999999996E-2</v>
      </c>
      <c r="V84" s="1">
        <v>-1.3299999999999999E-15</v>
      </c>
      <c r="Z84" t="s">
        <v>1234</v>
      </c>
      <c r="AA84">
        <v>-2.5411061285500702E-2</v>
      </c>
      <c r="AB84">
        <v>42.857142857142797</v>
      </c>
      <c r="AC84">
        <v>49</v>
      </c>
      <c r="AD84">
        <v>14</v>
      </c>
      <c r="AE84">
        <v>23</v>
      </c>
      <c r="AF84">
        <v>5</v>
      </c>
      <c r="AG84">
        <v>7</v>
      </c>
      <c r="AH84">
        <v>21</v>
      </c>
      <c r="AI84">
        <v>49</v>
      </c>
      <c r="AJ84">
        <v>0.44273219491878302</v>
      </c>
    </row>
    <row r="85" spans="6:36" x14ac:dyDescent="0.25">
      <c r="F85" t="s">
        <v>1190</v>
      </c>
      <c r="G85" t="s">
        <v>156</v>
      </c>
      <c r="H85" t="s">
        <v>1164</v>
      </c>
      <c r="I85" t="s">
        <v>1171</v>
      </c>
      <c r="J85">
        <v>0.922155689</v>
      </c>
      <c r="K85">
        <v>96.153846150000007</v>
      </c>
      <c r="L85">
        <v>26</v>
      </c>
      <c r="M85">
        <v>14</v>
      </c>
      <c r="N85">
        <v>1</v>
      </c>
      <c r="O85">
        <v>0</v>
      </c>
      <c r="P85">
        <v>11</v>
      </c>
      <c r="Q85">
        <v>25</v>
      </c>
      <c r="R85">
        <v>26</v>
      </c>
      <c r="S85">
        <v>0.50591715999999998</v>
      </c>
      <c r="T85">
        <v>0.45562130200000001</v>
      </c>
      <c r="U85">
        <v>0.49408284000000002</v>
      </c>
      <c r="V85">
        <v>0.922155689</v>
      </c>
      <c r="Z85" t="s">
        <v>1235</v>
      </c>
      <c r="AA85">
        <v>0</v>
      </c>
      <c r="AB85">
        <v>65.306122448979593</v>
      </c>
      <c r="AC85">
        <v>49</v>
      </c>
      <c r="AD85">
        <v>32</v>
      </c>
      <c r="AE85">
        <v>17</v>
      </c>
      <c r="AF85">
        <v>0</v>
      </c>
      <c r="AG85">
        <v>0</v>
      </c>
      <c r="AH85">
        <v>32</v>
      </c>
      <c r="AI85">
        <v>49</v>
      </c>
      <c r="AJ85">
        <v>0.65306122448979498</v>
      </c>
    </row>
    <row r="86" spans="6:36" x14ac:dyDescent="0.25">
      <c r="F86" t="s">
        <v>1191</v>
      </c>
      <c r="G86" t="s">
        <v>284</v>
      </c>
      <c r="H86" t="s">
        <v>1165</v>
      </c>
      <c r="I86" t="s">
        <v>1192</v>
      </c>
      <c r="J86">
        <v>0</v>
      </c>
      <c r="K86">
        <v>97.142857140000004</v>
      </c>
      <c r="L86">
        <v>35</v>
      </c>
      <c r="M86">
        <v>34</v>
      </c>
      <c r="N86">
        <v>1</v>
      </c>
      <c r="O86">
        <v>0</v>
      </c>
      <c r="P86">
        <v>0</v>
      </c>
      <c r="Q86">
        <v>34</v>
      </c>
      <c r="R86">
        <v>35</v>
      </c>
      <c r="S86">
        <v>0.97142857100000002</v>
      </c>
      <c r="T86">
        <v>0</v>
      </c>
      <c r="U86">
        <v>2.8571428999999999E-2</v>
      </c>
      <c r="V86">
        <v>0</v>
      </c>
      <c r="Z86" t="s">
        <v>1236</v>
      </c>
      <c r="AA86">
        <v>0</v>
      </c>
      <c r="AB86">
        <v>95.918367346938695</v>
      </c>
      <c r="AC86">
        <v>49</v>
      </c>
      <c r="AD86">
        <v>47</v>
      </c>
      <c r="AE86">
        <v>2</v>
      </c>
      <c r="AF86">
        <v>0</v>
      </c>
      <c r="AG86">
        <v>0</v>
      </c>
      <c r="AH86">
        <v>47</v>
      </c>
      <c r="AI86">
        <v>49</v>
      </c>
      <c r="AJ86">
        <v>0.95918367346938704</v>
      </c>
    </row>
    <row r="87" spans="6:36" x14ac:dyDescent="0.25">
      <c r="F87" t="s">
        <v>1193</v>
      </c>
      <c r="G87" t="s">
        <v>284</v>
      </c>
      <c r="H87" t="s">
        <v>1164</v>
      </c>
      <c r="I87" t="s">
        <v>1194</v>
      </c>
      <c r="J87">
        <v>1</v>
      </c>
      <c r="K87">
        <v>100</v>
      </c>
      <c r="L87">
        <v>17</v>
      </c>
      <c r="M87">
        <v>17</v>
      </c>
      <c r="N87">
        <v>0</v>
      </c>
      <c r="O87">
        <v>0</v>
      </c>
      <c r="P87">
        <v>0</v>
      </c>
      <c r="Q87">
        <v>17</v>
      </c>
      <c r="R87">
        <v>17</v>
      </c>
      <c r="S87">
        <v>1</v>
      </c>
      <c r="T87">
        <v>0</v>
      </c>
      <c r="U87">
        <v>0</v>
      </c>
      <c r="Z87" t="s">
        <v>1237</v>
      </c>
      <c r="AA87">
        <v>0</v>
      </c>
      <c r="AB87">
        <v>51.020408163265301</v>
      </c>
      <c r="AC87">
        <v>49</v>
      </c>
      <c r="AD87">
        <v>25</v>
      </c>
      <c r="AE87">
        <v>24</v>
      </c>
      <c r="AF87">
        <v>0</v>
      </c>
      <c r="AG87">
        <v>0</v>
      </c>
      <c r="AH87">
        <v>25</v>
      </c>
      <c r="AI87">
        <v>49</v>
      </c>
      <c r="AJ87">
        <v>0.51020408163265296</v>
      </c>
    </row>
    <row r="88" spans="6:36" x14ac:dyDescent="0.25">
      <c r="F88" t="s">
        <v>1195</v>
      </c>
      <c r="G88" t="s">
        <v>284</v>
      </c>
      <c r="H88" t="s">
        <v>1164</v>
      </c>
      <c r="I88" t="s">
        <v>1196</v>
      </c>
      <c r="J88">
        <v>1</v>
      </c>
      <c r="K88">
        <v>100</v>
      </c>
      <c r="L88">
        <v>17</v>
      </c>
      <c r="M88">
        <v>17</v>
      </c>
      <c r="N88">
        <v>0</v>
      </c>
      <c r="O88">
        <v>0</v>
      </c>
      <c r="P88">
        <v>0</v>
      </c>
      <c r="Q88">
        <v>17</v>
      </c>
      <c r="R88">
        <v>17</v>
      </c>
      <c r="S88">
        <v>1</v>
      </c>
      <c r="T88">
        <v>0</v>
      </c>
      <c r="U88">
        <v>0</v>
      </c>
      <c r="Z88" t="s">
        <v>1120</v>
      </c>
      <c r="AA88">
        <v>0</v>
      </c>
      <c r="AB88">
        <v>69.230769230769198</v>
      </c>
      <c r="AC88">
        <v>52</v>
      </c>
      <c r="AD88">
        <v>36</v>
      </c>
      <c r="AE88">
        <v>16</v>
      </c>
      <c r="AF88">
        <v>0</v>
      </c>
      <c r="AG88">
        <v>0</v>
      </c>
      <c r="AH88">
        <v>36</v>
      </c>
      <c r="AI88">
        <v>52</v>
      </c>
      <c r="AJ88">
        <v>0.69230769230769196</v>
      </c>
    </row>
    <row r="89" spans="6:36" x14ac:dyDescent="0.25">
      <c r="F89" t="s">
        <v>1197</v>
      </c>
      <c r="G89" t="s">
        <v>284</v>
      </c>
      <c r="H89" t="s">
        <v>1166</v>
      </c>
      <c r="I89" t="s">
        <v>1194</v>
      </c>
      <c r="J89">
        <v>1</v>
      </c>
      <c r="K89">
        <v>100</v>
      </c>
      <c r="L89">
        <v>6</v>
      </c>
      <c r="M89">
        <v>6</v>
      </c>
      <c r="N89">
        <v>0</v>
      </c>
      <c r="O89">
        <v>0</v>
      </c>
      <c r="P89">
        <v>0</v>
      </c>
      <c r="Q89">
        <v>6</v>
      </c>
      <c r="R89">
        <v>6</v>
      </c>
      <c r="S89">
        <v>1</v>
      </c>
      <c r="T89">
        <v>0</v>
      </c>
      <c r="U89">
        <v>0</v>
      </c>
      <c r="Z89" t="s">
        <v>1121</v>
      </c>
      <c r="AA89">
        <v>0.139479905437352</v>
      </c>
      <c r="AB89">
        <v>73.076923076922995</v>
      </c>
      <c r="AC89">
        <v>52</v>
      </c>
      <c r="AD89">
        <v>36</v>
      </c>
      <c r="AE89">
        <v>13</v>
      </c>
      <c r="AF89">
        <v>1</v>
      </c>
      <c r="AG89">
        <v>2</v>
      </c>
      <c r="AH89">
        <v>38</v>
      </c>
      <c r="AI89">
        <v>52</v>
      </c>
      <c r="AJ89">
        <v>0.68713017751479299</v>
      </c>
    </row>
    <row r="90" spans="6:36" x14ac:dyDescent="0.25">
      <c r="F90" t="s">
        <v>1198</v>
      </c>
      <c r="G90" t="s">
        <v>284</v>
      </c>
      <c r="H90" t="s">
        <v>1166</v>
      </c>
      <c r="I90" t="s">
        <v>1196</v>
      </c>
      <c r="J90">
        <v>1</v>
      </c>
      <c r="K90">
        <v>100</v>
      </c>
      <c r="L90">
        <v>6</v>
      </c>
      <c r="M90">
        <v>6</v>
      </c>
      <c r="N90">
        <v>0</v>
      </c>
      <c r="O90">
        <v>0</v>
      </c>
      <c r="P90">
        <v>0</v>
      </c>
      <c r="Q90">
        <v>6</v>
      </c>
      <c r="R90">
        <v>6</v>
      </c>
      <c r="S90">
        <v>1</v>
      </c>
      <c r="T90">
        <v>0</v>
      </c>
      <c r="U90">
        <v>0</v>
      </c>
      <c r="Z90" t="s">
        <v>1122</v>
      </c>
      <c r="AA90">
        <v>0</v>
      </c>
      <c r="AB90">
        <v>98.076923076922995</v>
      </c>
      <c r="AC90">
        <v>52</v>
      </c>
      <c r="AD90">
        <v>51</v>
      </c>
      <c r="AE90">
        <v>1</v>
      </c>
      <c r="AF90">
        <v>0</v>
      </c>
      <c r="AG90">
        <v>0</v>
      </c>
      <c r="AH90">
        <v>51</v>
      </c>
      <c r="AI90">
        <v>52</v>
      </c>
      <c r="AJ90">
        <v>0.98076923076922995</v>
      </c>
    </row>
    <row r="91" spans="6:36" x14ac:dyDescent="0.25">
      <c r="F91" t="s">
        <v>1199</v>
      </c>
      <c r="G91" t="s">
        <v>284</v>
      </c>
      <c r="H91" t="s">
        <v>1166</v>
      </c>
      <c r="I91" t="s">
        <v>1175</v>
      </c>
      <c r="J91">
        <v>1</v>
      </c>
      <c r="K91">
        <v>100</v>
      </c>
      <c r="L91">
        <v>6</v>
      </c>
      <c r="M91">
        <v>6</v>
      </c>
      <c r="N91">
        <v>0</v>
      </c>
      <c r="O91">
        <v>0</v>
      </c>
      <c r="P91">
        <v>0</v>
      </c>
      <c r="Q91">
        <v>6</v>
      </c>
      <c r="R91">
        <v>6</v>
      </c>
      <c r="S91">
        <v>1</v>
      </c>
      <c r="T91">
        <v>0</v>
      </c>
      <c r="U91">
        <v>0</v>
      </c>
      <c r="Z91" t="s">
        <v>1124</v>
      </c>
      <c r="AA91">
        <v>1</v>
      </c>
      <c r="AB91">
        <v>100</v>
      </c>
      <c r="AC91">
        <v>26</v>
      </c>
      <c r="AD91">
        <v>26</v>
      </c>
      <c r="AE91">
        <v>0</v>
      </c>
      <c r="AF91">
        <v>0</v>
      </c>
      <c r="AG91">
        <v>0</v>
      </c>
      <c r="AH91">
        <v>26</v>
      </c>
      <c r="AI91">
        <v>26</v>
      </c>
      <c r="AJ91">
        <v>1</v>
      </c>
    </row>
    <row r="92" spans="6:36" x14ac:dyDescent="0.25">
      <c r="F92" t="s">
        <v>1200</v>
      </c>
      <c r="G92" t="s">
        <v>284</v>
      </c>
      <c r="H92" t="s">
        <v>1166</v>
      </c>
      <c r="I92" t="s">
        <v>1177</v>
      </c>
      <c r="J92">
        <v>1</v>
      </c>
      <c r="K92">
        <v>100</v>
      </c>
      <c r="L92">
        <v>6</v>
      </c>
      <c r="M92">
        <v>6</v>
      </c>
      <c r="N92">
        <v>0</v>
      </c>
      <c r="O92">
        <v>0</v>
      </c>
      <c r="P92">
        <v>0</v>
      </c>
      <c r="Q92">
        <v>6</v>
      </c>
      <c r="R92">
        <v>6</v>
      </c>
      <c r="S92">
        <v>1</v>
      </c>
      <c r="T92">
        <v>0</v>
      </c>
      <c r="U92">
        <v>0</v>
      </c>
      <c r="Z92" t="s">
        <v>1125</v>
      </c>
      <c r="AA92">
        <v>1</v>
      </c>
      <c r="AB92">
        <v>100</v>
      </c>
      <c r="AC92">
        <v>26</v>
      </c>
      <c r="AD92">
        <v>26</v>
      </c>
      <c r="AE92">
        <v>0</v>
      </c>
      <c r="AF92">
        <v>0</v>
      </c>
      <c r="AG92">
        <v>0</v>
      </c>
      <c r="AH92">
        <v>26</v>
      </c>
      <c r="AI92">
        <v>26</v>
      </c>
      <c r="AJ92">
        <v>1</v>
      </c>
    </row>
    <row r="93" spans="6:36" x14ac:dyDescent="0.25">
      <c r="F93" t="s">
        <v>1201</v>
      </c>
      <c r="G93" t="s">
        <v>284</v>
      </c>
      <c r="H93" t="s">
        <v>1166</v>
      </c>
      <c r="I93" t="s">
        <v>1192</v>
      </c>
      <c r="J93">
        <v>1</v>
      </c>
      <c r="K93">
        <v>100</v>
      </c>
      <c r="L93">
        <v>6</v>
      </c>
      <c r="M93">
        <v>6</v>
      </c>
      <c r="N93">
        <v>0</v>
      </c>
      <c r="O93">
        <v>0</v>
      </c>
      <c r="P93">
        <v>0</v>
      </c>
      <c r="Q93">
        <v>6</v>
      </c>
      <c r="R93">
        <v>6</v>
      </c>
      <c r="S93">
        <v>1</v>
      </c>
      <c r="T93">
        <v>0</v>
      </c>
      <c r="U93">
        <v>0</v>
      </c>
      <c r="Z93" t="s">
        <v>1126</v>
      </c>
      <c r="AA93">
        <v>0</v>
      </c>
      <c r="AB93">
        <v>96.153846153846104</v>
      </c>
      <c r="AC93">
        <v>26</v>
      </c>
      <c r="AD93">
        <v>25</v>
      </c>
      <c r="AE93">
        <v>1</v>
      </c>
      <c r="AF93">
        <v>0</v>
      </c>
      <c r="AG93">
        <v>0</v>
      </c>
      <c r="AH93">
        <v>25</v>
      </c>
      <c r="AI93">
        <v>26</v>
      </c>
      <c r="AJ93">
        <v>0.96153846153846101</v>
      </c>
    </row>
    <row r="94" spans="6:36" x14ac:dyDescent="0.25">
      <c r="F94" t="s">
        <v>1202</v>
      </c>
      <c r="G94" t="s">
        <v>284</v>
      </c>
      <c r="H94" t="s">
        <v>1166</v>
      </c>
      <c r="I94" t="s">
        <v>1180</v>
      </c>
      <c r="J94">
        <v>1</v>
      </c>
      <c r="K94">
        <v>100</v>
      </c>
      <c r="L94">
        <v>6</v>
      </c>
      <c r="M94">
        <v>6</v>
      </c>
      <c r="N94">
        <v>0</v>
      </c>
      <c r="O94">
        <v>0</v>
      </c>
      <c r="P94">
        <v>0</v>
      </c>
      <c r="Q94">
        <v>6</v>
      </c>
      <c r="R94">
        <v>6</v>
      </c>
      <c r="S94">
        <v>1</v>
      </c>
      <c r="T94">
        <v>0</v>
      </c>
      <c r="U94">
        <v>0</v>
      </c>
      <c r="Z94" t="s">
        <v>1127</v>
      </c>
      <c r="AA94">
        <v>1</v>
      </c>
      <c r="AB94">
        <v>100</v>
      </c>
      <c r="AC94">
        <v>26</v>
      </c>
      <c r="AD94">
        <v>26</v>
      </c>
      <c r="AE94">
        <v>0</v>
      </c>
      <c r="AF94">
        <v>0</v>
      </c>
      <c r="AG94">
        <v>0</v>
      </c>
      <c r="AH94">
        <v>26</v>
      </c>
      <c r="AI94">
        <v>26</v>
      </c>
      <c r="AJ94">
        <v>1</v>
      </c>
    </row>
    <row r="95" spans="6:36" x14ac:dyDescent="0.25">
      <c r="F95" t="s">
        <v>1203</v>
      </c>
      <c r="G95" t="s">
        <v>284</v>
      </c>
      <c r="H95" t="s">
        <v>1166</v>
      </c>
      <c r="I95" t="s">
        <v>1182</v>
      </c>
      <c r="J95">
        <v>1</v>
      </c>
      <c r="K95">
        <v>100</v>
      </c>
      <c r="L95">
        <v>6</v>
      </c>
      <c r="M95">
        <v>6</v>
      </c>
      <c r="N95">
        <v>0</v>
      </c>
      <c r="O95">
        <v>0</v>
      </c>
      <c r="P95">
        <v>0</v>
      </c>
      <c r="Q95">
        <v>6</v>
      </c>
      <c r="R95">
        <v>6</v>
      </c>
      <c r="S95">
        <v>1</v>
      </c>
      <c r="T95">
        <v>0</v>
      </c>
      <c r="U95">
        <v>0</v>
      </c>
      <c r="Z95" t="s">
        <v>1128</v>
      </c>
      <c r="AA95">
        <v>1</v>
      </c>
      <c r="AB95">
        <v>100</v>
      </c>
      <c r="AC95">
        <v>26</v>
      </c>
      <c r="AD95">
        <v>26</v>
      </c>
      <c r="AE95">
        <v>0</v>
      </c>
      <c r="AF95">
        <v>0</v>
      </c>
      <c r="AG95">
        <v>0</v>
      </c>
      <c r="AH95">
        <v>26</v>
      </c>
      <c r="AI95">
        <v>26</v>
      </c>
      <c r="AJ95">
        <v>1</v>
      </c>
    </row>
    <row r="96" spans="6:36" x14ac:dyDescent="0.25">
      <c r="F96" t="s">
        <v>1204</v>
      </c>
      <c r="G96" t="s">
        <v>284</v>
      </c>
      <c r="H96" t="s">
        <v>1166</v>
      </c>
      <c r="I96" t="s">
        <v>1184</v>
      </c>
      <c r="J96">
        <v>1</v>
      </c>
      <c r="K96">
        <v>100</v>
      </c>
      <c r="L96">
        <v>6</v>
      </c>
      <c r="M96">
        <v>6</v>
      </c>
      <c r="N96">
        <v>0</v>
      </c>
      <c r="O96">
        <v>0</v>
      </c>
      <c r="P96">
        <v>0</v>
      </c>
      <c r="Q96">
        <v>6</v>
      </c>
      <c r="R96">
        <v>6</v>
      </c>
      <c r="S96">
        <v>1</v>
      </c>
      <c r="T96">
        <v>0</v>
      </c>
      <c r="U96">
        <v>0</v>
      </c>
      <c r="Z96" t="s">
        <v>1238</v>
      </c>
      <c r="AA96">
        <v>0.53846153846153799</v>
      </c>
      <c r="AB96">
        <v>76.923076923076906</v>
      </c>
      <c r="AC96">
        <v>26</v>
      </c>
      <c r="AD96">
        <v>13</v>
      </c>
      <c r="AE96">
        <v>6</v>
      </c>
      <c r="AF96">
        <v>0</v>
      </c>
      <c r="AG96">
        <v>7</v>
      </c>
      <c r="AH96">
        <v>20</v>
      </c>
      <c r="AI96">
        <v>26</v>
      </c>
      <c r="AJ96">
        <v>0.5</v>
      </c>
    </row>
    <row r="97" spans="6:36" x14ac:dyDescent="0.25">
      <c r="F97" t="s">
        <v>1205</v>
      </c>
      <c r="G97" t="s">
        <v>47</v>
      </c>
      <c r="H97" t="s">
        <v>1164</v>
      </c>
      <c r="I97" t="s">
        <v>1194</v>
      </c>
      <c r="J97">
        <v>1</v>
      </c>
      <c r="K97">
        <v>100</v>
      </c>
      <c r="L97">
        <v>6</v>
      </c>
      <c r="M97">
        <v>6</v>
      </c>
      <c r="N97">
        <v>0</v>
      </c>
      <c r="O97">
        <v>0</v>
      </c>
      <c r="P97">
        <v>0</v>
      </c>
      <c r="Q97">
        <v>6</v>
      </c>
      <c r="R97">
        <v>6</v>
      </c>
      <c r="S97">
        <v>1</v>
      </c>
      <c r="T97">
        <v>0</v>
      </c>
      <c r="U97">
        <v>0</v>
      </c>
      <c r="Z97" t="s">
        <v>1129</v>
      </c>
      <c r="AA97">
        <v>0</v>
      </c>
      <c r="AB97">
        <v>96.153846153846104</v>
      </c>
      <c r="AC97">
        <v>26</v>
      </c>
      <c r="AD97">
        <v>25</v>
      </c>
      <c r="AE97">
        <v>1</v>
      </c>
      <c r="AF97">
        <v>0</v>
      </c>
      <c r="AG97">
        <v>0</v>
      </c>
      <c r="AH97">
        <v>25</v>
      </c>
      <c r="AI97">
        <v>26</v>
      </c>
      <c r="AJ97">
        <v>0.96153846153846101</v>
      </c>
    </row>
    <row r="98" spans="6:36" x14ac:dyDescent="0.25">
      <c r="F98" t="s">
        <v>1206</v>
      </c>
      <c r="G98" t="s">
        <v>47</v>
      </c>
      <c r="H98" t="s">
        <v>1164</v>
      </c>
      <c r="I98" t="s">
        <v>1196</v>
      </c>
      <c r="J98">
        <v>1</v>
      </c>
      <c r="K98">
        <v>100</v>
      </c>
      <c r="L98">
        <v>6</v>
      </c>
      <c r="M98">
        <v>6</v>
      </c>
      <c r="N98">
        <v>0</v>
      </c>
      <c r="O98">
        <v>0</v>
      </c>
      <c r="P98">
        <v>0</v>
      </c>
      <c r="Q98">
        <v>6</v>
      </c>
      <c r="R98">
        <v>6</v>
      </c>
      <c r="S98">
        <v>1</v>
      </c>
      <c r="T98">
        <v>0</v>
      </c>
      <c r="U98">
        <v>0</v>
      </c>
      <c r="Z98" t="s">
        <v>1130</v>
      </c>
      <c r="AA98">
        <v>0</v>
      </c>
      <c r="AB98">
        <v>96.153846153846104</v>
      </c>
      <c r="AC98">
        <v>26</v>
      </c>
      <c r="AD98">
        <v>25</v>
      </c>
      <c r="AE98">
        <v>1</v>
      </c>
      <c r="AF98">
        <v>0</v>
      </c>
      <c r="AG98">
        <v>0</v>
      </c>
      <c r="AH98">
        <v>25</v>
      </c>
      <c r="AI98">
        <v>26</v>
      </c>
      <c r="AJ98">
        <v>0.96153846153846101</v>
      </c>
    </row>
    <row r="99" spans="6:36" x14ac:dyDescent="0.25">
      <c r="F99" t="s">
        <v>1207</v>
      </c>
      <c r="G99" t="s">
        <v>47</v>
      </c>
      <c r="H99" t="s">
        <v>1164</v>
      </c>
      <c r="I99" t="s">
        <v>1180</v>
      </c>
      <c r="J99">
        <v>1</v>
      </c>
      <c r="K99">
        <v>100</v>
      </c>
      <c r="L99">
        <v>6</v>
      </c>
      <c r="M99">
        <v>6</v>
      </c>
      <c r="N99">
        <v>0</v>
      </c>
      <c r="O99">
        <v>0</v>
      </c>
      <c r="P99">
        <v>0</v>
      </c>
      <c r="Q99">
        <v>6</v>
      </c>
      <c r="R99">
        <v>6</v>
      </c>
      <c r="S99">
        <v>1</v>
      </c>
      <c r="T99">
        <v>0</v>
      </c>
      <c r="U99">
        <v>0</v>
      </c>
      <c r="Z99" t="s">
        <v>1131</v>
      </c>
      <c r="AA99">
        <v>1</v>
      </c>
      <c r="AB99">
        <v>100</v>
      </c>
      <c r="AC99">
        <v>26</v>
      </c>
      <c r="AD99">
        <v>26</v>
      </c>
      <c r="AE99">
        <v>0</v>
      </c>
      <c r="AF99">
        <v>0</v>
      </c>
      <c r="AG99">
        <v>0</v>
      </c>
      <c r="AH99">
        <v>26</v>
      </c>
      <c r="AI99">
        <v>26</v>
      </c>
      <c r="AJ99">
        <v>1</v>
      </c>
    </row>
    <row r="100" spans="6:36" x14ac:dyDescent="0.25">
      <c r="F100" t="s">
        <v>1208</v>
      </c>
      <c r="G100" t="s">
        <v>47</v>
      </c>
      <c r="H100" t="s">
        <v>1164</v>
      </c>
      <c r="I100" t="s">
        <v>1182</v>
      </c>
      <c r="J100">
        <v>1</v>
      </c>
      <c r="K100">
        <v>100</v>
      </c>
      <c r="L100">
        <v>6</v>
      </c>
      <c r="M100">
        <v>6</v>
      </c>
      <c r="N100">
        <v>0</v>
      </c>
      <c r="O100">
        <v>0</v>
      </c>
      <c r="P100">
        <v>0</v>
      </c>
      <c r="Q100">
        <v>6</v>
      </c>
      <c r="R100">
        <v>6</v>
      </c>
      <c r="S100">
        <v>1</v>
      </c>
      <c r="T100">
        <v>0</v>
      </c>
      <c r="U100">
        <v>0</v>
      </c>
    </row>
    <row r="101" spans="6:36" x14ac:dyDescent="0.25">
      <c r="F101" t="s">
        <v>1209</v>
      </c>
      <c r="G101" t="s">
        <v>47</v>
      </c>
      <c r="H101" t="s">
        <v>1164</v>
      </c>
      <c r="I101" t="s">
        <v>1184</v>
      </c>
      <c r="J101">
        <v>1</v>
      </c>
      <c r="K101">
        <v>100</v>
      </c>
      <c r="L101">
        <v>6</v>
      </c>
      <c r="M101">
        <v>6</v>
      </c>
      <c r="N101">
        <v>0</v>
      </c>
      <c r="O101">
        <v>0</v>
      </c>
      <c r="P101">
        <v>0</v>
      </c>
      <c r="Q101">
        <v>6</v>
      </c>
      <c r="R101">
        <v>6</v>
      </c>
      <c r="S101">
        <v>1</v>
      </c>
      <c r="T101">
        <v>0</v>
      </c>
      <c r="U101">
        <v>0</v>
      </c>
    </row>
    <row r="102" spans="6:36" x14ac:dyDescent="0.25">
      <c r="F102" t="s">
        <v>1210</v>
      </c>
      <c r="G102" t="s">
        <v>47</v>
      </c>
      <c r="H102" t="s">
        <v>1165</v>
      </c>
      <c r="I102" t="s">
        <v>1175</v>
      </c>
      <c r="J102">
        <v>1</v>
      </c>
      <c r="K102">
        <v>100</v>
      </c>
      <c r="L102">
        <v>11</v>
      </c>
      <c r="M102">
        <v>11</v>
      </c>
      <c r="N102">
        <v>0</v>
      </c>
      <c r="O102">
        <v>0</v>
      </c>
      <c r="P102">
        <v>0</v>
      </c>
      <c r="Q102">
        <v>11</v>
      </c>
      <c r="R102">
        <v>11</v>
      </c>
      <c r="S102">
        <v>1</v>
      </c>
      <c r="T102">
        <v>0</v>
      </c>
      <c r="U102">
        <v>0</v>
      </c>
    </row>
    <row r="103" spans="6:36" x14ac:dyDescent="0.25">
      <c r="F103" t="s">
        <v>1211</v>
      </c>
      <c r="G103" t="s">
        <v>47</v>
      </c>
      <c r="H103" t="s">
        <v>1165</v>
      </c>
      <c r="I103" t="s">
        <v>1177</v>
      </c>
      <c r="J103">
        <v>1</v>
      </c>
      <c r="K103">
        <v>100</v>
      </c>
      <c r="L103">
        <v>11</v>
      </c>
      <c r="M103">
        <v>11</v>
      </c>
      <c r="N103">
        <v>0</v>
      </c>
      <c r="O103">
        <v>0</v>
      </c>
      <c r="P103">
        <v>0</v>
      </c>
      <c r="Q103">
        <v>11</v>
      </c>
      <c r="R103">
        <v>11</v>
      </c>
      <c r="S103">
        <v>1</v>
      </c>
      <c r="T103">
        <v>0</v>
      </c>
      <c r="U103">
        <v>0</v>
      </c>
    </row>
    <row r="104" spans="6:36" x14ac:dyDescent="0.25">
      <c r="F104" t="s">
        <v>1212</v>
      </c>
      <c r="G104" t="s">
        <v>47</v>
      </c>
      <c r="H104" t="s">
        <v>1165</v>
      </c>
      <c r="I104" t="s">
        <v>1192</v>
      </c>
      <c r="J104">
        <v>1</v>
      </c>
      <c r="K104">
        <v>100</v>
      </c>
      <c r="L104">
        <v>11</v>
      </c>
      <c r="M104">
        <v>11</v>
      </c>
      <c r="N104">
        <v>0</v>
      </c>
      <c r="O104">
        <v>0</v>
      </c>
      <c r="P104">
        <v>0</v>
      </c>
      <c r="Q104">
        <v>11</v>
      </c>
      <c r="R104">
        <v>11</v>
      </c>
      <c r="S104">
        <v>1</v>
      </c>
      <c r="T104">
        <v>0</v>
      </c>
      <c r="U104">
        <v>0</v>
      </c>
    </row>
    <row r="105" spans="6:36" x14ac:dyDescent="0.25">
      <c r="F105" t="s">
        <v>1213</v>
      </c>
      <c r="G105" t="s">
        <v>47</v>
      </c>
      <c r="H105" t="s">
        <v>1166</v>
      </c>
      <c r="I105" t="s">
        <v>1194</v>
      </c>
      <c r="J105">
        <v>1</v>
      </c>
      <c r="K105">
        <v>100</v>
      </c>
      <c r="L105">
        <v>8</v>
      </c>
      <c r="M105">
        <v>8</v>
      </c>
      <c r="N105">
        <v>0</v>
      </c>
      <c r="O105">
        <v>0</v>
      </c>
      <c r="P105">
        <v>0</v>
      </c>
      <c r="Q105">
        <v>8</v>
      </c>
      <c r="R105">
        <v>8</v>
      </c>
      <c r="S105">
        <v>1</v>
      </c>
      <c r="T105">
        <v>0</v>
      </c>
      <c r="U105">
        <v>0</v>
      </c>
    </row>
    <row r="106" spans="6:36" x14ac:dyDescent="0.25">
      <c r="F106" t="s">
        <v>1214</v>
      </c>
      <c r="G106" t="s">
        <v>47</v>
      </c>
      <c r="H106" t="s">
        <v>1166</v>
      </c>
      <c r="I106" t="s">
        <v>1196</v>
      </c>
      <c r="J106">
        <v>1</v>
      </c>
      <c r="K106">
        <v>100</v>
      </c>
      <c r="L106">
        <v>8</v>
      </c>
      <c r="M106">
        <v>8</v>
      </c>
      <c r="N106">
        <v>0</v>
      </c>
      <c r="O106">
        <v>0</v>
      </c>
      <c r="P106">
        <v>0</v>
      </c>
      <c r="Q106">
        <v>8</v>
      </c>
      <c r="R106">
        <v>8</v>
      </c>
      <c r="S106">
        <v>1</v>
      </c>
      <c r="T106">
        <v>0</v>
      </c>
      <c r="U106">
        <v>0</v>
      </c>
    </row>
    <row r="107" spans="6:36" x14ac:dyDescent="0.25">
      <c r="F107" t="s">
        <v>1215</v>
      </c>
      <c r="G107" t="s">
        <v>47</v>
      </c>
      <c r="H107" t="s">
        <v>1166</v>
      </c>
      <c r="I107" t="s">
        <v>1175</v>
      </c>
      <c r="J107">
        <v>1</v>
      </c>
      <c r="K107">
        <v>100</v>
      </c>
      <c r="L107">
        <v>8</v>
      </c>
      <c r="M107">
        <v>8</v>
      </c>
      <c r="N107">
        <v>0</v>
      </c>
      <c r="O107">
        <v>0</v>
      </c>
      <c r="P107">
        <v>0</v>
      </c>
      <c r="Q107">
        <v>8</v>
      </c>
      <c r="R107">
        <v>8</v>
      </c>
      <c r="S107">
        <v>1</v>
      </c>
      <c r="T107">
        <v>0</v>
      </c>
      <c r="U107">
        <v>0</v>
      </c>
    </row>
    <row r="108" spans="6:36" x14ac:dyDescent="0.25">
      <c r="F108" t="s">
        <v>1216</v>
      </c>
      <c r="G108" t="s">
        <v>47</v>
      </c>
      <c r="H108" t="s">
        <v>1166</v>
      </c>
      <c r="I108" t="s">
        <v>1177</v>
      </c>
      <c r="J108">
        <v>1</v>
      </c>
      <c r="K108">
        <v>100</v>
      </c>
      <c r="L108">
        <v>8</v>
      </c>
      <c r="M108">
        <v>8</v>
      </c>
      <c r="N108">
        <v>0</v>
      </c>
      <c r="O108">
        <v>0</v>
      </c>
      <c r="P108">
        <v>0</v>
      </c>
      <c r="Q108">
        <v>8</v>
      </c>
      <c r="R108">
        <v>8</v>
      </c>
      <c r="S108">
        <v>1</v>
      </c>
      <c r="T108">
        <v>0</v>
      </c>
      <c r="U108">
        <v>0</v>
      </c>
    </row>
    <row r="109" spans="6:36" x14ac:dyDescent="0.25">
      <c r="F109" t="s">
        <v>1217</v>
      </c>
      <c r="G109" t="s">
        <v>47</v>
      </c>
      <c r="H109" t="s">
        <v>1166</v>
      </c>
      <c r="I109" t="s">
        <v>1192</v>
      </c>
      <c r="J109">
        <v>1</v>
      </c>
      <c r="K109">
        <v>100</v>
      </c>
      <c r="L109">
        <v>8</v>
      </c>
      <c r="M109">
        <v>8</v>
      </c>
      <c r="N109">
        <v>0</v>
      </c>
      <c r="O109">
        <v>0</v>
      </c>
      <c r="P109">
        <v>0</v>
      </c>
      <c r="Q109">
        <v>8</v>
      </c>
      <c r="R109">
        <v>8</v>
      </c>
      <c r="S109">
        <v>1</v>
      </c>
      <c r="T109">
        <v>0</v>
      </c>
      <c r="U109">
        <v>0</v>
      </c>
    </row>
    <row r="110" spans="6:36" x14ac:dyDescent="0.25">
      <c r="F110" t="s">
        <v>1218</v>
      </c>
      <c r="G110" t="s">
        <v>47</v>
      </c>
      <c r="H110" t="s">
        <v>1166</v>
      </c>
      <c r="I110" t="s">
        <v>1180</v>
      </c>
      <c r="J110">
        <v>1</v>
      </c>
      <c r="K110">
        <v>100</v>
      </c>
      <c r="L110">
        <v>8</v>
      </c>
      <c r="M110">
        <v>8</v>
      </c>
      <c r="N110">
        <v>0</v>
      </c>
      <c r="O110">
        <v>0</v>
      </c>
      <c r="P110">
        <v>0</v>
      </c>
      <c r="Q110">
        <v>8</v>
      </c>
      <c r="R110">
        <v>8</v>
      </c>
      <c r="S110">
        <v>1</v>
      </c>
      <c r="T110">
        <v>0</v>
      </c>
      <c r="U110">
        <v>0</v>
      </c>
    </row>
    <row r="111" spans="6:36" x14ac:dyDescent="0.25">
      <c r="F111" t="s">
        <v>1219</v>
      </c>
      <c r="G111" t="s">
        <v>47</v>
      </c>
      <c r="H111" t="s">
        <v>1166</v>
      </c>
      <c r="I111" t="s">
        <v>1184</v>
      </c>
      <c r="J111">
        <v>1</v>
      </c>
      <c r="K111">
        <v>100</v>
      </c>
      <c r="L111">
        <v>8</v>
      </c>
      <c r="M111">
        <v>8</v>
      </c>
      <c r="N111">
        <v>0</v>
      </c>
      <c r="O111">
        <v>0</v>
      </c>
      <c r="P111">
        <v>0</v>
      </c>
      <c r="Q111">
        <v>8</v>
      </c>
      <c r="R111">
        <v>8</v>
      </c>
      <c r="S111">
        <v>1</v>
      </c>
      <c r="T111">
        <v>0</v>
      </c>
      <c r="U111">
        <v>0</v>
      </c>
    </row>
    <row r="112" spans="6:36" x14ac:dyDescent="0.25">
      <c r="F112" t="s">
        <v>1220</v>
      </c>
      <c r="G112" t="s">
        <v>156</v>
      </c>
      <c r="H112" t="s">
        <v>1165</v>
      </c>
      <c r="I112" t="s">
        <v>1177</v>
      </c>
      <c r="J112">
        <v>1</v>
      </c>
      <c r="K112">
        <v>100</v>
      </c>
      <c r="L112">
        <v>6</v>
      </c>
      <c r="M112">
        <v>6</v>
      </c>
      <c r="N112">
        <v>0</v>
      </c>
      <c r="O112">
        <v>0</v>
      </c>
      <c r="P112">
        <v>0</v>
      </c>
      <c r="Q112">
        <v>6</v>
      </c>
      <c r="R112">
        <v>6</v>
      </c>
      <c r="S112">
        <v>1</v>
      </c>
      <c r="T112">
        <v>0</v>
      </c>
      <c r="U112">
        <v>0</v>
      </c>
    </row>
    <row r="113" spans="6:22" x14ac:dyDescent="0.25">
      <c r="F113" t="s">
        <v>1221</v>
      </c>
      <c r="G113" t="s">
        <v>156</v>
      </c>
      <c r="H113" t="s">
        <v>1165</v>
      </c>
      <c r="I113" t="s">
        <v>1192</v>
      </c>
      <c r="J113">
        <v>1</v>
      </c>
      <c r="K113">
        <v>100</v>
      </c>
      <c r="L113">
        <v>6</v>
      </c>
      <c r="M113">
        <v>6</v>
      </c>
      <c r="N113">
        <v>0</v>
      </c>
      <c r="O113">
        <v>0</v>
      </c>
      <c r="P113">
        <v>0</v>
      </c>
      <c r="Q113">
        <v>6</v>
      </c>
      <c r="R113">
        <v>6</v>
      </c>
      <c r="S113">
        <v>1</v>
      </c>
      <c r="T113">
        <v>0</v>
      </c>
      <c r="U113">
        <v>0</v>
      </c>
    </row>
    <row r="114" spans="6:22" x14ac:dyDescent="0.25">
      <c r="F114" t="s">
        <v>1222</v>
      </c>
      <c r="G114" t="s">
        <v>156</v>
      </c>
      <c r="H114" t="s">
        <v>1166</v>
      </c>
      <c r="I114" t="s">
        <v>1194</v>
      </c>
      <c r="J114">
        <v>1</v>
      </c>
      <c r="K114">
        <v>100</v>
      </c>
      <c r="L114">
        <v>12</v>
      </c>
      <c r="M114">
        <v>12</v>
      </c>
      <c r="N114">
        <v>0</v>
      </c>
      <c r="O114">
        <v>0</v>
      </c>
      <c r="P114">
        <v>0</v>
      </c>
      <c r="Q114">
        <v>12</v>
      </c>
      <c r="R114">
        <v>12</v>
      </c>
      <c r="S114">
        <v>1</v>
      </c>
      <c r="T114">
        <v>0</v>
      </c>
      <c r="U114">
        <v>0</v>
      </c>
    </row>
    <row r="115" spans="6:22" x14ac:dyDescent="0.25">
      <c r="F115" t="s">
        <v>1223</v>
      </c>
      <c r="G115" t="s">
        <v>156</v>
      </c>
      <c r="H115" t="s">
        <v>1166</v>
      </c>
      <c r="I115" t="s">
        <v>1196</v>
      </c>
      <c r="J115">
        <v>1</v>
      </c>
      <c r="K115">
        <v>100</v>
      </c>
      <c r="L115">
        <v>12</v>
      </c>
      <c r="M115">
        <v>12</v>
      </c>
      <c r="N115">
        <v>0</v>
      </c>
      <c r="O115">
        <v>0</v>
      </c>
      <c r="P115">
        <v>0</v>
      </c>
      <c r="Q115">
        <v>12</v>
      </c>
      <c r="R115">
        <v>12</v>
      </c>
      <c r="S115">
        <v>1</v>
      </c>
      <c r="T115">
        <v>0</v>
      </c>
      <c r="U115">
        <v>0</v>
      </c>
    </row>
    <row r="116" spans="6:22" x14ac:dyDescent="0.25">
      <c r="F116" t="s">
        <v>1224</v>
      </c>
      <c r="G116" t="s">
        <v>156</v>
      </c>
      <c r="H116" t="s">
        <v>1166</v>
      </c>
      <c r="I116" t="s">
        <v>1177</v>
      </c>
      <c r="J116">
        <v>1</v>
      </c>
      <c r="K116">
        <v>100</v>
      </c>
      <c r="L116">
        <v>12</v>
      </c>
      <c r="M116">
        <v>12</v>
      </c>
      <c r="N116">
        <v>0</v>
      </c>
      <c r="O116">
        <v>0</v>
      </c>
      <c r="P116">
        <v>0</v>
      </c>
      <c r="Q116">
        <v>12</v>
      </c>
      <c r="R116">
        <v>12</v>
      </c>
      <c r="S116">
        <v>1</v>
      </c>
      <c r="T116">
        <v>0</v>
      </c>
      <c r="U116">
        <v>0</v>
      </c>
    </row>
    <row r="117" spans="6:22" x14ac:dyDescent="0.25">
      <c r="F117" t="s">
        <v>1225</v>
      </c>
      <c r="G117" t="s">
        <v>156</v>
      </c>
      <c r="H117" t="s">
        <v>1166</v>
      </c>
      <c r="I117" t="s">
        <v>1192</v>
      </c>
      <c r="J117">
        <v>1</v>
      </c>
      <c r="K117">
        <v>100</v>
      </c>
      <c r="L117">
        <v>12</v>
      </c>
      <c r="M117">
        <v>12</v>
      </c>
      <c r="N117">
        <v>0</v>
      </c>
      <c r="O117">
        <v>0</v>
      </c>
      <c r="P117">
        <v>0</v>
      </c>
      <c r="Q117">
        <v>12</v>
      </c>
      <c r="R117">
        <v>12</v>
      </c>
      <c r="S117">
        <v>1</v>
      </c>
      <c r="T117">
        <v>0</v>
      </c>
      <c r="U117">
        <v>0</v>
      </c>
    </row>
    <row r="118" spans="6:22" x14ac:dyDescent="0.25">
      <c r="F118" t="s">
        <v>1226</v>
      </c>
      <c r="G118" t="s">
        <v>156</v>
      </c>
      <c r="H118" t="s">
        <v>1166</v>
      </c>
      <c r="I118" t="s">
        <v>1171</v>
      </c>
      <c r="J118">
        <v>1</v>
      </c>
      <c r="K118">
        <v>100</v>
      </c>
      <c r="L118">
        <v>12</v>
      </c>
      <c r="M118">
        <v>6</v>
      </c>
      <c r="N118">
        <v>0</v>
      </c>
      <c r="O118">
        <v>0</v>
      </c>
      <c r="P118">
        <v>6</v>
      </c>
      <c r="Q118">
        <v>12</v>
      </c>
      <c r="R118">
        <v>12</v>
      </c>
      <c r="S118">
        <v>0.5</v>
      </c>
      <c r="T118">
        <v>0.5</v>
      </c>
      <c r="U118">
        <v>0.5</v>
      </c>
      <c r="V118">
        <v>1</v>
      </c>
    </row>
    <row r="119" spans="6:22" x14ac:dyDescent="0.25">
      <c r="F119" t="s">
        <v>1227</v>
      </c>
      <c r="G119" t="s">
        <v>156</v>
      </c>
      <c r="H119" t="s">
        <v>1166</v>
      </c>
      <c r="I119" t="s">
        <v>1182</v>
      </c>
      <c r="J119">
        <v>1</v>
      </c>
      <c r="K119">
        <v>100</v>
      </c>
      <c r="L119">
        <v>12</v>
      </c>
      <c r="M119">
        <v>12</v>
      </c>
      <c r="N119">
        <v>0</v>
      </c>
      <c r="O119">
        <v>0</v>
      </c>
      <c r="P119">
        <v>0</v>
      </c>
      <c r="Q119">
        <v>12</v>
      </c>
      <c r="R119">
        <v>12</v>
      </c>
      <c r="S119">
        <v>1</v>
      </c>
      <c r="T119">
        <v>0</v>
      </c>
      <c r="U119">
        <v>0</v>
      </c>
    </row>
    <row r="120" spans="6:22" x14ac:dyDescent="0.25">
      <c r="F120" t="s">
        <v>1228</v>
      </c>
      <c r="G120" t="s">
        <v>156</v>
      </c>
      <c r="H120" t="s">
        <v>1166</v>
      </c>
      <c r="I120" t="s">
        <v>1184</v>
      </c>
      <c r="J120">
        <v>1</v>
      </c>
      <c r="K120">
        <v>100</v>
      </c>
      <c r="L120">
        <v>12</v>
      </c>
      <c r="M120">
        <v>12</v>
      </c>
      <c r="N120">
        <v>0</v>
      </c>
      <c r="O120">
        <v>0</v>
      </c>
      <c r="P120">
        <v>0</v>
      </c>
      <c r="Q120">
        <v>12</v>
      </c>
      <c r="R120">
        <v>12</v>
      </c>
      <c r="S120">
        <v>1</v>
      </c>
      <c r="T120">
        <v>0</v>
      </c>
      <c r="U120">
        <v>0</v>
      </c>
    </row>
    <row r="121" spans="6:22" x14ac:dyDescent="0.25">
      <c r="F121" t="s">
        <v>1229</v>
      </c>
      <c r="G121" t="s">
        <v>156</v>
      </c>
      <c r="H121" t="s">
        <v>1164</v>
      </c>
      <c r="I121" t="s">
        <v>1194</v>
      </c>
      <c r="J121">
        <v>1</v>
      </c>
      <c r="K121">
        <v>100</v>
      </c>
      <c r="L121">
        <v>26</v>
      </c>
      <c r="M121">
        <v>26</v>
      </c>
      <c r="N121">
        <v>0</v>
      </c>
      <c r="O121">
        <v>0</v>
      </c>
      <c r="P121">
        <v>0</v>
      </c>
      <c r="Q121">
        <v>26</v>
      </c>
      <c r="R121">
        <v>26</v>
      </c>
      <c r="S121">
        <v>1</v>
      </c>
      <c r="T121">
        <v>0</v>
      </c>
      <c r="U121">
        <v>0</v>
      </c>
    </row>
    <row r="122" spans="6:22" x14ac:dyDescent="0.25">
      <c r="F122" t="s">
        <v>1230</v>
      </c>
      <c r="G122" t="s">
        <v>156</v>
      </c>
      <c r="H122" t="s">
        <v>1164</v>
      </c>
      <c r="I122" t="s">
        <v>1196</v>
      </c>
      <c r="J122">
        <v>1</v>
      </c>
      <c r="K122">
        <v>100</v>
      </c>
      <c r="L122">
        <v>26</v>
      </c>
      <c r="M122">
        <v>26</v>
      </c>
      <c r="N122">
        <v>0</v>
      </c>
      <c r="O122">
        <v>0</v>
      </c>
      <c r="P122">
        <v>0</v>
      </c>
      <c r="Q122">
        <v>26</v>
      </c>
      <c r="R122">
        <v>26</v>
      </c>
      <c r="S122">
        <v>1</v>
      </c>
      <c r="T122">
        <v>0</v>
      </c>
      <c r="U122">
        <v>0</v>
      </c>
    </row>
    <row r="123" spans="6:22" x14ac:dyDescent="0.25">
      <c r="F123" t="s">
        <v>1231</v>
      </c>
      <c r="G123" t="s">
        <v>156</v>
      </c>
      <c r="H123" t="s">
        <v>1164</v>
      </c>
      <c r="I123" t="s">
        <v>1182</v>
      </c>
      <c r="J123">
        <v>1</v>
      </c>
      <c r="K123">
        <v>100</v>
      </c>
      <c r="L123">
        <v>26</v>
      </c>
      <c r="M123">
        <v>26</v>
      </c>
      <c r="N123">
        <v>0</v>
      </c>
      <c r="O123">
        <v>0</v>
      </c>
      <c r="P123">
        <v>0</v>
      </c>
      <c r="Q123">
        <v>26</v>
      </c>
      <c r="R123">
        <v>26</v>
      </c>
      <c r="S123">
        <v>1</v>
      </c>
      <c r="T123">
        <v>0</v>
      </c>
      <c r="U123">
        <v>0</v>
      </c>
    </row>
    <row r="124" spans="6:22" x14ac:dyDescent="0.25">
      <c r="F124" t="s">
        <v>1232</v>
      </c>
      <c r="G124" t="s">
        <v>156</v>
      </c>
      <c r="H124" t="s">
        <v>1165</v>
      </c>
      <c r="I124" t="s">
        <v>1175</v>
      </c>
      <c r="J124">
        <v>1</v>
      </c>
      <c r="K124">
        <v>100</v>
      </c>
      <c r="L124">
        <v>6</v>
      </c>
      <c r="M124">
        <v>6</v>
      </c>
      <c r="N124">
        <v>0</v>
      </c>
      <c r="O124">
        <v>0</v>
      </c>
      <c r="P124">
        <v>0</v>
      </c>
      <c r="Q124">
        <v>6</v>
      </c>
      <c r="R124">
        <v>6</v>
      </c>
      <c r="S124">
        <v>1</v>
      </c>
      <c r="T124">
        <v>0</v>
      </c>
      <c r="U124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1092-C977-4807-8101-76363B3A004B}">
  <dimension ref="A1:CY306"/>
  <sheetViews>
    <sheetView tabSelected="1" topLeftCell="AR99" zoomScale="85" zoomScaleNormal="85" workbookViewId="0">
      <selection activeCell="BE115" sqref="BE115:BI126"/>
    </sheetView>
  </sheetViews>
  <sheetFormatPr defaultRowHeight="15" x14ac:dyDescent="0.25"/>
  <cols>
    <col min="1" max="1" width="91" bestFit="1" customWidth="1"/>
    <col min="22" max="22" width="29" customWidth="1"/>
    <col min="23" max="31" width="16.42578125" customWidth="1"/>
    <col min="42" max="42" width="37.140625" customWidth="1"/>
    <col min="43" max="43" width="68.28515625" customWidth="1"/>
    <col min="50" max="50" width="89.28515625" bestFit="1" customWidth="1"/>
    <col min="64" max="64" width="6.85546875" customWidth="1"/>
    <col min="65" max="65" width="9.140625" hidden="1" customWidth="1"/>
    <col min="66" max="66" width="54" customWidth="1"/>
    <col min="79" max="79" width="10.140625" bestFit="1" customWidth="1"/>
    <col min="93" max="93" width="31.28515625" customWidth="1"/>
  </cols>
  <sheetData>
    <row r="1" spans="1:79" x14ac:dyDescent="0.25">
      <c r="A1" t="s">
        <v>1243</v>
      </c>
    </row>
    <row r="2" spans="1:79" x14ac:dyDescent="0.25">
      <c r="A2" t="s">
        <v>1063</v>
      </c>
      <c r="B2" t="s">
        <v>1064</v>
      </c>
      <c r="C2" t="s">
        <v>1065</v>
      </c>
      <c r="D2" t="s">
        <v>1066</v>
      </c>
      <c r="E2" t="s">
        <v>1107</v>
      </c>
      <c r="F2" t="s">
        <v>1108</v>
      </c>
      <c r="G2" t="s">
        <v>1109</v>
      </c>
      <c r="H2" t="s">
        <v>1110</v>
      </c>
      <c r="I2" t="s">
        <v>1111</v>
      </c>
      <c r="J2" t="s">
        <v>1112</v>
      </c>
      <c r="K2" t="s">
        <v>1113</v>
      </c>
      <c r="L2" t="s">
        <v>1098</v>
      </c>
      <c r="M2" t="s">
        <v>1099</v>
      </c>
      <c r="N2" t="s">
        <v>1100</v>
      </c>
    </row>
    <row r="3" spans="1:79" x14ac:dyDescent="0.25">
      <c r="A3" t="s">
        <v>1068</v>
      </c>
      <c r="B3">
        <v>1</v>
      </c>
      <c r="C3">
        <v>100</v>
      </c>
      <c r="D3">
        <v>75</v>
      </c>
      <c r="E3">
        <v>75</v>
      </c>
      <c r="F3">
        <v>0</v>
      </c>
      <c r="G3">
        <v>0</v>
      </c>
      <c r="H3">
        <v>0</v>
      </c>
      <c r="I3">
        <v>75</v>
      </c>
      <c r="J3">
        <v>75</v>
      </c>
      <c r="K3">
        <v>1</v>
      </c>
      <c r="L3">
        <v>0</v>
      </c>
      <c r="M3">
        <v>0</v>
      </c>
    </row>
    <row r="4" spans="1:79" x14ac:dyDescent="0.25">
      <c r="A4" t="s">
        <v>1069</v>
      </c>
      <c r="B4">
        <v>1</v>
      </c>
      <c r="C4">
        <v>100</v>
      </c>
      <c r="D4">
        <v>75</v>
      </c>
      <c r="E4">
        <v>75</v>
      </c>
      <c r="F4">
        <v>0</v>
      </c>
      <c r="G4">
        <v>0</v>
      </c>
      <c r="H4">
        <v>0</v>
      </c>
      <c r="I4">
        <v>75</v>
      </c>
      <c r="J4">
        <v>75</v>
      </c>
      <c r="K4">
        <v>1</v>
      </c>
      <c r="L4">
        <v>0</v>
      </c>
      <c r="M4">
        <v>0</v>
      </c>
    </row>
    <row r="5" spans="1:79" x14ac:dyDescent="0.25">
      <c r="A5" t="s">
        <v>1070</v>
      </c>
      <c r="B5">
        <v>0</v>
      </c>
      <c r="C5">
        <v>78.205128205128204</v>
      </c>
      <c r="D5">
        <v>78</v>
      </c>
      <c r="E5">
        <v>61</v>
      </c>
      <c r="F5">
        <v>17</v>
      </c>
      <c r="G5">
        <v>0</v>
      </c>
      <c r="H5">
        <v>0</v>
      </c>
      <c r="I5">
        <v>61</v>
      </c>
      <c r="J5">
        <v>78</v>
      </c>
      <c r="K5">
        <v>0.78205128205128205</v>
      </c>
      <c r="L5">
        <v>0</v>
      </c>
      <c r="M5">
        <v>0.21794871794871701</v>
      </c>
      <c r="N5">
        <v>0</v>
      </c>
    </row>
    <row r="6" spans="1:79" x14ac:dyDescent="0.25">
      <c r="A6" t="s">
        <v>1071</v>
      </c>
      <c r="B6">
        <v>0.16894977168949701</v>
      </c>
      <c r="C6">
        <v>82.051282051282001</v>
      </c>
      <c r="D6">
        <v>78</v>
      </c>
      <c r="E6">
        <v>62</v>
      </c>
      <c r="F6">
        <v>13</v>
      </c>
      <c r="G6">
        <v>1</v>
      </c>
      <c r="H6">
        <v>2</v>
      </c>
      <c r="I6">
        <v>64</v>
      </c>
      <c r="J6">
        <v>78</v>
      </c>
      <c r="K6">
        <v>0.78402366863905304</v>
      </c>
      <c r="L6">
        <v>3.6489151873767202E-2</v>
      </c>
      <c r="M6">
        <v>0.21597633136094599</v>
      </c>
      <c r="N6">
        <v>0.16894977168949701</v>
      </c>
    </row>
    <row r="7" spans="1:79" x14ac:dyDescent="0.25">
      <c r="A7" t="s">
        <v>1072</v>
      </c>
      <c r="B7">
        <v>0</v>
      </c>
      <c r="C7">
        <v>98.717948717948701</v>
      </c>
      <c r="D7">
        <v>78</v>
      </c>
      <c r="E7">
        <v>77</v>
      </c>
      <c r="F7">
        <v>1</v>
      </c>
      <c r="G7">
        <v>0</v>
      </c>
      <c r="H7">
        <v>0</v>
      </c>
      <c r="I7">
        <v>77</v>
      </c>
      <c r="J7">
        <v>78</v>
      </c>
      <c r="K7">
        <v>0.987179487179487</v>
      </c>
      <c r="L7" s="1">
        <v>1.11022302462515E-16</v>
      </c>
      <c r="M7">
        <v>1.28205128205127E-2</v>
      </c>
      <c r="N7" s="1">
        <v>8.6597395920762494E-15</v>
      </c>
    </row>
    <row r="8" spans="1:79" x14ac:dyDescent="0.25">
      <c r="A8" t="s">
        <v>1074</v>
      </c>
      <c r="B8">
        <v>0</v>
      </c>
      <c r="C8">
        <v>85.3333333333333</v>
      </c>
      <c r="D8">
        <v>75</v>
      </c>
      <c r="E8">
        <v>64</v>
      </c>
      <c r="F8">
        <v>11</v>
      </c>
      <c r="G8">
        <v>0</v>
      </c>
      <c r="H8">
        <v>0</v>
      </c>
      <c r="I8">
        <v>64</v>
      </c>
      <c r="J8">
        <v>75</v>
      </c>
      <c r="K8">
        <v>0.85333333333333306</v>
      </c>
      <c r="L8">
        <v>0</v>
      </c>
      <c r="M8">
        <v>0.146666666666666</v>
      </c>
      <c r="N8">
        <v>0</v>
      </c>
      <c r="W8" s="9" t="s">
        <v>1244</v>
      </c>
      <c r="X8" s="9" t="s">
        <v>1245</v>
      </c>
      <c r="Y8" s="9" t="s">
        <v>1246</v>
      </c>
      <c r="Z8" s="9" t="s">
        <v>1247</v>
      </c>
      <c r="AA8" s="9" t="s">
        <v>1248</v>
      </c>
      <c r="AB8" s="2" t="s">
        <v>1249</v>
      </c>
      <c r="AC8" s="2" t="s">
        <v>1250</v>
      </c>
      <c r="AD8" s="2" t="s">
        <v>1251</v>
      </c>
      <c r="AE8" s="9" t="s">
        <v>1252</v>
      </c>
    </row>
    <row r="9" spans="1:79" x14ac:dyDescent="0.25">
      <c r="A9" t="s">
        <v>1075</v>
      </c>
      <c r="B9">
        <v>0</v>
      </c>
      <c r="C9">
        <v>93.3333333333333</v>
      </c>
      <c r="D9">
        <v>75</v>
      </c>
      <c r="E9">
        <v>70</v>
      </c>
      <c r="F9">
        <v>5</v>
      </c>
      <c r="G9">
        <v>0</v>
      </c>
      <c r="H9">
        <v>0</v>
      </c>
      <c r="I9">
        <v>70</v>
      </c>
      <c r="J9">
        <v>75</v>
      </c>
      <c r="K9">
        <v>0.93333333333333302</v>
      </c>
      <c r="L9" s="1">
        <v>-1.11022302462515E-16</v>
      </c>
      <c r="M9">
        <v>6.6666666666666596E-2</v>
      </c>
      <c r="N9" s="1">
        <v>-1.6653345369377301E-15</v>
      </c>
      <c r="W9" s="9"/>
      <c r="X9" s="9"/>
      <c r="Y9" s="9"/>
      <c r="Z9" s="9"/>
      <c r="AA9" s="9"/>
      <c r="AB9" s="2"/>
      <c r="AC9" s="2"/>
      <c r="AD9" s="2"/>
      <c r="AE9" s="9"/>
    </row>
    <row r="10" spans="1:79" x14ac:dyDescent="0.25">
      <c r="A10" t="s">
        <v>1076</v>
      </c>
      <c r="B10">
        <v>0</v>
      </c>
      <c r="C10">
        <v>89.3333333333333</v>
      </c>
      <c r="D10">
        <v>75</v>
      </c>
      <c r="E10">
        <v>67</v>
      </c>
      <c r="F10">
        <v>8</v>
      </c>
      <c r="G10">
        <v>0</v>
      </c>
      <c r="H10">
        <v>0</v>
      </c>
      <c r="I10">
        <v>67</v>
      </c>
      <c r="J10">
        <v>75</v>
      </c>
      <c r="K10">
        <v>0.89333333333333298</v>
      </c>
      <c r="L10">
        <v>0</v>
      </c>
      <c r="M10">
        <v>0.10666666666666599</v>
      </c>
      <c r="N10">
        <v>0</v>
      </c>
    </row>
    <row r="11" spans="1:79" x14ac:dyDescent="0.25">
      <c r="A11" t="s">
        <v>1067</v>
      </c>
      <c r="B11">
        <v>5.7848499917122403E-2</v>
      </c>
      <c r="C11">
        <v>90.804597701149405</v>
      </c>
      <c r="D11">
        <v>609</v>
      </c>
      <c r="E11">
        <v>551</v>
      </c>
      <c r="F11">
        <v>55</v>
      </c>
      <c r="G11">
        <v>1</v>
      </c>
      <c r="H11">
        <v>2</v>
      </c>
      <c r="I11">
        <v>553</v>
      </c>
      <c r="J11">
        <v>609</v>
      </c>
      <c r="K11">
        <v>0.90239996117353005</v>
      </c>
      <c r="L11">
        <v>5.6460158379639802E-3</v>
      </c>
      <c r="M11">
        <v>9.7600038826469795E-2</v>
      </c>
      <c r="N11">
        <v>5.7848499917120301E-2</v>
      </c>
    </row>
    <row r="12" spans="1:79" x14ac:dyDescent="0.25">
      <c r="U12" t="s">
        <v>1243</v>
      </c>
      <c r="V12" t="s">
        <v>1063</v>
      </c>
      <c r="W12" t="s">
        <v>1068</v>
      </c>
      <c r="X12" t="s">
        <v>1069</v>
      </c>
      <c r="Y12" t="s">
        <v>1074</v>
      </c>
      <c r="Z12" t="s">
        <v>1075</v>
      </c>
      <c r="AA12" t="s">
        <v>1076</v>
      </c>
      <c r="AB12" t="s">
        <v>1070</v>
      </c>
      <c r="AC12" t="s">
        <v>1071</v>
      </c>
      <c r="AD12" t="s">
        <v>1072</v>
      </c>
      <c r="AE12" t="s">
        <v>1067</v>
      </c>
    </row>
    <row r="13" spans="1:79" x14ac:dyDescent="0.25">
      <c r="V13" t="s">
        <v>1064</v>
      </c>
      <c r="W13">
        <v>1</v>
      </c>
      <c r="X13">
        <v>1</v>
      </c>
      <c r="Y13">
        <v>0</v>
      </c>
      <c r="Z13">
        <v>0</v>
      </c>
      <c r="AA13">
        <v>0</v>
      </c>
      <c r="AB13">
        <v>0</v>
      </c>
      <c r="AC13">
        <v>0.16894977168949701</v>
      </c>
      <c r="AD13">
        <v>0</v>
      </c>
      <c r="AE13">
        <v>5.7848499917122403E-2</v>
      </c>
    </row>
    <row r="14" spans="1:79" x14ac:dyDescent="0.25">
      <c r="V14" t="s">
        <v>1065</v>
      </c>
      <c r="W14">
        <v>100</v>
      </c>
      <c r="X14">
        <v>100</v>
      </c>
      <c r="Y14">
        <v>85.3333333333333</v>
      </c>
      <c r="Z14">
        <v>93.3333333333333</v>
      </c>
      <c r="AA14">
        <v>89.3333333333333</v>
      </c>
      <c r="AB14">
        <v>78.205128205128204</v>
      </c>
      <c r="AC14">
        <v>82.051282051282001</v>
      </c>
      <c r="AD14">
        <v>98.717948717948701</v>
      </c>
      <c r="AE14">
        <v>90.804597701149405</v>
      </c>
      <c r="BN14" t="s">
        <v>1133</v>
      </c>
      <c r="BO14">
        <v>0.326986490798851</v>
      </c>
      <c r="BP14">
        <v>89.181286549707593</v>
      </c>
      <c r="BQ14">
        <v>684</v>
      </c>
      <c r="BR14">
        <v>589</v>
      </c>
      <c r="BS14">
        <v>73</v>
      </c>
      <c r="BT14">
        <v>1</v>
      </c>
      <c r="BU14">
        <v>21</v>
      </c>
      <c r="BV14">
        <v>610</v>
      </c>
      <c r="BW14">
        <v>684</v>
      </c>
      <c r="BX14">
        <v>0.83924968366334896</v>
      </c>
      <c r="BY14">
        <v>5.2563181833726699E-2</v>
      </c>
      <c r="BZ14">
        <v>0.16075031633664999</v>
      </c>
      <c r="CA14">
        <v>0.326986490798851</v>
      </c>
    </row>
    <row r="15" spans="1:79" x14ac:dyDescent="0.25">
      <c r="V15" t="s">
        <v>1066</v>
      </c>
      <c r="W15">
        <v>75</v>
      </c>
      <c r="X15">
        <v>75</v>
      </c>
      <c r="Y15">
        <v>75</v>
      </c>
      <c r="Z15">
        <v>75</v>
      </c>
      <c r="AA15">
        <v>75</v>
      </c>
      <c r="AB15">
        <v>78</v>
      </c>
      <c r="AC15">
        <v>78</v>
      </c>
      <c r="AD15">
        <v>78</v>
      </c>
      <c r="AE15">
        <v>609</v>
      </c>
    </row>
    <row r="16" spans="1:79" x14ac:dyDescent="0.25">
      <c r="V16" t="s">
        <v>1107</v>
      </c>
    </row>
    <row r="17" spans="1:103" x14ac:dyDescent="0.25">
      <c r="A17" t="s">
        <v>1163</v>
      </c>
      <c r="V17" t="s">
        <v>1108</v>
      </c>
    </row>
    <row r="18" spans="1:103" x14ac:dyDescent="0.25">
      <c r="A18" t="s">
        <v>1063</v>
      </c>
      <c r="B18" t="s">
        <v>1064</v>
      </c>
      <c r="C18" t="s">
        <v>1065</v>
      </c>
      <c r="D18" t="s">
        <v>1066</v>
      </c>
      <c r="E18" t="s">
        <v>1107</v>
      </c>
      <c r="F18" t="s">
        <v>1108</v>
      </c>
      <c r="G18" t="s">
        <v>1109</v>
      </c>
      <c r="H18" t="s">
        <v>1110</v>
      </c>
      <c r="I18" t="s">
        <v>1111</v>
      </c>
      <c r="J18" t="s">
        <v>1112</v>
      </c>
      <c r="K18" t="s">
        <v>1113</v>
      </c>
      <c r="L18" t="s">
        <v>1098</v>
      </c>
      <c r="M18" t="s">
        <v>1099</v>
      </c>
      <c r="N18" t="s">
        <v>1100</v>
      </c>
      <c r="V18" t="s">
        <v>1109</v>
      </c>
    </row>
    <row r="19" spans="1:103" x14ac:dyDescent="0.25">
      <c r="A19" t="s">
        <v>1136</v>
      </c>
      <c r="B19">
        <v>1</v>
      </c>
      <c r="C19">
        <v>100</v>
      </c>
      <c r="D19">
        <v>23</v>
      </c>
      <c r="E19">
        <v>23</v>
      </c>
      <c r="F19">
        <v>0</v>
      </c>
      <c r="G19">
        <v>0</v>
      </c>
      <c r="H19">
        <v>0</v>
      </c>
      <c r="I19">
        <v>23</v>
      </c>
      <c r="J19">
        <v>23</v>
      </c>
      <c r="K19">
        <v>1</v>
      </c>
      <c r="L19">
        <v>0</v>
      </c>
      <c r="M19">
        <v>0</v>
      </c>
      <c r="V19" t="s">
        <v>1110</v>
      </c>
    </row>
    <row r="20" spans="1:103" x14ac:dyDescent="0.25">
      <c r="A20" t="s">
        <v>1137</v>
      </c>
      <c r="B20">
        <v>1</v>
      </c>
      <c r="C20">
        <v>100</v>
      </c>
      <c r="D20">
        <v>23</v>
      </c>
      <c r="E20">
        <v>23</v>
      </c>
      <c r="F20">
        <v>0</v>
      </c>
      <c r="G20">
        <v>0</v>
      </c>
      <c r="H20">
        <v>0</v>
      </c>
      <c r="I20">
        <v>23</v>
      </c>
      <c r="J20">
        <v>23</v>
      </c>
      <c r="K20">
        <v>1</v>
      </c>
      <c r="L20">
        <v>0</v>
      </c>
      <c r="M20">
        <v>0</v>
      </c>
      <c r="V20" t="s">
        <v>1111</v>
      </c>
    </row>
    <row r="21" spans="1:103" x14ac:dyDescent="0.25">
      <c r="A21" t="s">
        <v>1152</v>
      </c>
      <c r="B21">
        <v>0</v>
      </c>
      <c r="C21">
        <v>60.975609756097498</v>
      </c>
      <c r="D21">
        <v>41</v>
      </c>
      <c r="E21">
        <v>25</v>
      </c>
      <c r="F21">
        <v>16</v>
      </c>
      <c r="G21">
        <v>0</v>
      </c>
      <c r="H21">
        <v>0</v>
      </c>
      <c r="I21">
        <v>25</v>
      </c>
      <c r="J21">
        <v>41</v>
      </c>
      <c r="K21">
        <v>0.60975609756097504</v>
      </c>
      <c r="L21">
        <v>0</v>
      </c>
      <c r="M21">
        <v>0.39024390243902402</v>
      </c>
      <c r="N21">
        <v>0</v>
      </c>
      <c r="V21" t="s">
        <v>1112</v>
      </c>
    </row>
    <row r="22" spans="1:103" x14ac:dyDescent="0.25">
      <c r="A22" t="s">
        <v>1153</v>
      </c>
      <c r="B22">
        <v>0.114197530864197</v>
      </c>
      <c r="C22">
        <v>65.8536585365853</v>
      </c>
      <c r="D22">
        <v>41</v>
      </c>
      <c r="E22">
        <v>25</v>
      </c>
      <c r="F22">
        <v>13</v>
      </c>
      <c r="G22">
        <v>1</v>
      </c>
      <c r="H22">
        <v>2</v>
      </c>
      <c r="I22">
        <v>27</v>
      </c>
      <c r="J22">
        <v>41</v>
      </c>
      <c r="K22">
        <v>0.61451516954193897</v>
      </c>
      <c r="L22">
        <v>4.4021415823914299E-2</v>
      </c>
      <c r="M22">
        <v>0.38548483045805998</v>
      </c>
      <c r="N22">
        <v>0.114197530864197</v>
      </c>
      <c r="V22" t="s">
        <v>1113</v>
      </c>
      <c r="BN22" t="s">
        <v>1163</v>
      </c>
      <c r="BP22">
        <f>AVERAGE(BP24:BP31)</f>
        <v>84.570519618239615</v>
      </c>
      <c r="BQ22">
        <f t="shared" ref="BQ22:BW22" si="0">SUM(BQ24:BQ31)</f>
        <v>238</v>
      </c>
      <c r="BR22">
        <f t="shared" si="0"/>
        <v>194</v>
      </c>
      <c r="BS22">
        <f t="shared" si="0"/>
        <v>41</v>
      </c>
      <c r="BT22">
        <f t="shared" si="0"/>
        <v>1</v>
      </c>
      <c r="BU22">
        <f t="shared" si="0"/>
        <v>2</v>
      </c>
      <c r="BV22">
        <f t="shared" si="0"/>
        <v>196</v>
      </c>
      <c r="BW22">
        <f t="shared" si="0"/>
        <v>238</v>
      </c>
    </row>
    <row r="23" spans="1:103" x14ac:dyDescent="0.25">
      <c r="A23" t="s">
        <v>1154</v>
      </c>
      <c r="B23">
        <v>0</v>
      </c>
      <c r="C23">
        <v>97.560975609756099</v>
      </c>
      <c r="D23">
        <v>41</v>
      </c>
      <c r="E23">
        <v>40</v>
      </c>
      <c r="F23">
        <v>1</v>
      </c>
      <c r="G23">
        <v>0</v>
      </c>
      <c r="H23">
        <v>0</v>
      </c>
      <c r="I23">
        <v>40</v>
      </c>
      <c r="J23">
        <v>41</v>
      </c>
      <c r="K23">
        <v>0.97560975609756095</v>
      </c>
      <c r="L23">
        <v>0</v>
      </c>
      <c r="M23">
        <v>2.4390243902439001E-2</v>
      </c>
      <c r="N23">
        <v>0</v>
      </c>
      <c r="V23" t="s">
        <v>1098</v>
      </c>
      <c r="W23">
        <v>0</v>
      </c>
      <c r="X23">
        <v>0</v>
      </c>
      <c r="Y23">
        <v>0</v>
      </c>
      <c r="Z23" s="1">
        <v>-1.11022302462515E-16</v>
      </c>
      <c r="AA23">
        <v>0</v>
      </c>
      <c r="AB23">
        <v>0</v>
      </c>
      <c r="AC23">
        <v>3.6489151873767202E-2</v>
      </c>
      <c r="AD23" s="1">
        <v>1.11022302462515E-16</v>
      </c>
      <c r="AE23">
        <v>5.6460158379639802E-3</v>
      </c>
      <c r="AP23" t="s">
        <v>1163</v>
      </c>
      <c r="BO23" t="s">
        <v>1064</v>
      </c>
      <c r="BP23" t="s">
        <v>1065</v>
      </c>
      <c r="BQ23" t="s">
        <v>1066</v>
      </c>
      <c r="BR23" t="s">
        <v>1107</v>
      </c>
      <c r="BS23" t="s">
        <v>1108</v>
      </c>
      <c r="BT23" t="s">
        <v>1109</v>
      </c>
      <c r="BU23" t="s">
        <v>1110</v>
      </c>
      <c r="BV23" t="s">
        <v>1111</v>
      </c>
      <c r="BW23" t="s">
        <v>1112</v>
      </c>
      <c r="BX23" t="s">
        <v>1113</v>
      </c>
      <c r="BY23" t="s">
        <v>1098</v>
      </c>
      <c r="BZ23" t="s">
        <v>1099</v>
      </c>
      <c r="CA23" t="s">
        <v>1100</v>
      </c>
    </row>
    <row r="24" spans="1:103" x14ac:dyDescent="0.25">
      <c r="A24" t="s">
        <v>1155</v>
      </c>
      <c r="B24">
        <v>0.160583941605839</v>
      </c>
      <c r="C24">
        <v>56.521739130434703</v>
      </c>
      <c r="D24">
        <v>23</v>
      </c>
      <c r="E24">
        <v>11</v>
      </c>
      <c r="F24">
        <v>10</v>
      </c>
      <c r="G24">
        <v>0</v>
      </c>
      <c r="H24">
        <v>2</v>
      </c>
      <c r="I24">
        <v>13</v>
      </c>
      <c r="J24">
        <v>23</v>
      </c>
      <c r="K24">
        <v>0.48204158790170099</v>
      </c>
      <c r="L24">
        <v>8.3175803402646395E-2</v>
      </c>
      <c r="M24">
        <v>0.51795841209829796</v>
      </c>
      <c r="N24">
        <v>0.160583941605839</v>
      </c>
      <c r="V24" t="s">
        <v>1099</v>
      </c>
      <c r="W24">
        <v>0</v>
      </c>
      <c r="X24">
        <v>0</v>
      </c>
      <c r="Y24">
        <v>0.146666666666666</v>
      </c>
      <c r="Z24">
        <v>6.6666666666666596E-2</v>
      </c>
      <c r="AA24">
        <v>0.10666666666666599</v>
      </c>
      <c r="AB24">
        <v>0.21794871794871701</v>
      </c>
      <c r="AC24">
        <v>0.21597633136094599</v>
      </c>
      <c r="AD24">
        <v>1.28205128205127E-2</v>
      </c>
      <c r="AE24">
        <v>9.7600038826469795E-2</v>
      </c>
      <c r="AP24" t="s">
        <v>1063</v>
      </c>
      <c r="AQ24" t="s">
        <v>1064</v>
      </c>
      <c r="AR24" t="s">
        <v>1065</v>
      </c>
      <c r="AS24" t="s">
        <v>1066</v>
      </c>
      <c r="AT24" t="s">
        <v>1107</v>
      </c>
      <c r="AU24" t="s">
        <v>1108</v>
      </c>
      <c r="AV24" t="s">
        <v>1109</v>
      </c>
      <c r="AW24" t="s">
        <v>1110</v>
      </c>
      <c r="AX24" t="s">
        <v>1111</v>
      </c>
      <c r="AY24" t="s">
        <v>1112</v>
      </c>
      <c r="AZ24" t="s">
        <v>1113</v>
      </c>
      <c r="BA24" t="s">
        <v>1098</v>
      </c>
      <c r="BB24" t="s">
        <v>1099</v>
      </c>
      <c r="BC24" t="s">
        <v>1100</v>
      </c>
      <c r="BN24" t="s">
        <v>1136</v>
      </c>
      <c r="BO24">
        <v>1</v>
      </c>
      <c r="BP24">
        <v>100</v>
      </c>
      <c r="BQ24">
        <v>23</v>
      </c>
      <c r="BR24">
        <v>23</v>
      </c>
      <c r="BS24">
        <v>0</v>
      </c>
      <c r="BT24">
        <v>0</v>
      </c>
      <c r="BU24">
        <v>0</v>
      </c>
      <c r="BV24">
        <v>23</v>
      </c>
      <c r="BW24">
        <v>23</v>
      </c>
      <c r="BX24">
        <v>1</v>
      </c>
      <c r="BY24">
        <v>0</v>
      </c>
      <c r="BZ24">
        <v>0</v>
      </c>
    </row>
    <row r="25" spans="1:103" x14ac:dyDescent="0.25">
      <c r="A25" t="s">
        <v>1138</v>
      </c>
      <c r="B25">
        <v>0</v>
      </c>
      <c r="C25">
        <v>78.260869565217305</v>
      </c>
      <c r="D25">
        <v>23</v>
      </c>
      <c r="E25">
        <v>18</v>
      </c>
      <c r="F25">
        <v>5</v>
      </c>
      <c r="G25">
        <v>0</v>
      </c>
      <c r="H25">
        <v>0</v>
      </c>
      <c r="I25">
        <v>18</v>
      </c>
      <c r="J25">
        <v>23</v>
      </c>
      <c r="K25">
        <v>0.78260869565217395</v>
      </c>
      <c r="L25">
        <v>0</v>
      </c>
      <c r="M25">
        <v>0.217391304347826</v>
      </c>
      <c r="N25">
        <v>0</v>
      </c>
      <c r="V25" t="s">
        <v>1100</v>
      </c>
      <c r="Y25">
        <v>0</v>
      </c>
      <c r="Z25" s="1">
        <v>-1.6653345369377301E-15</v>
      </c>
      <c r="AA25">
        <v>0</v>
      </c>
      <c r="AB25">
        <v>0</v>
      </c>
      <c r="AC25">
        <v>0.16894977168949701</v>
      </c>
      <c r="AD25" s="1">
        <v>8.6597395920762494E-15</v>
      </c>
      <c r="AE25">
        <v>5.7848499917120301E-2</v>
      </c>
      <c r="AP25" t="s">
        <v>1158</v>
      </c>
      <c r="AQ25">
        <v>0</v>
      </c>
      <c r="AR25">
        <v>50</v>
      </c>
      <c r="AS25">
        <v>14</v>
      </c>
      <c r="AT25">
        <v>7</v>
      </c>
      <c r="AU25">
        <v>7</v>
      </c>
      <c r="AV25">
        <v>0</v>
      </c>
      <c r="AW25">
        <v>0</v>
      </c>
      <c r="AX25">
        <v>7</v>
      </c>
      <c r="AY25">
        <v>14</v>
      </c>
      <c r="AZ25">
        <v>0.5</v>
      </c>
      <c r="BA25">
        <v>0</v>
      </c>
      <c r="BB25">
        <v>0.5</v>
      </c>
      <c r="BC25">
        <v>0</v>
      </c>
      <c r="BN25" t="s">
        <v>1137</v>
      </c>
      <c r="BO25">
        <v>1</v>
      </c>
      <c r="BP25">
        <v>100</v>
      </c>
      <c r="BQ25">
        <v>23</v>
      </c>
      <c r="BR25">
        <v>23</v>
      </c>
      <c r="BS25">
        <v>0</v>
      </c>
      <c r="BT25">
        <v>0</v>
      </c>
      <c r="BU25">
        <v>0</v>
      </c>
      <c r="BV25">
        <v>23</v>
      </c>
      <c r="BW25">
        <v>23</v>
      </c>
      <c r="BX25">
        <v>1</v>
      </c>
      <c r="BY25">
        <v>0</v>
      </c>
      <c r="BZ25">
        <v>0</v>
      </c>
    </row>
    <row r="26" spans="1:103" x14ac:dyDescent="0.25">
      <c r="A26" t="s">
        <v>1139</v>
      </c>
      <c r="B26">
        <v>0</v>
      </c>
      <c r="C26">
        <v>82.608695652173907</v>
      </c>
      <c r="D26">
        <v>23</v>
      </c>
      <c r="E26">
        <v>19</v>
      </c>
      <c r="F26">
        <v>4</v>
      </c>
      <c r="G26">
        <v>0</v>
      </c>
      <c r="H26">
        <v>0</v>
      </c>
      <c r="I26">
        <v>19</v>
      </c>
      <c r="J26">
        <v>23</v>
      </c>
      <c r="K26">
        <v>0.82608695652173902</v>
      </c>
      <c r="L26" s="1">
        <v>-1.11022302462515E-16</v>
      </c>
      <c r="M26">
        <v>0.17391304347826</v>
      </c>
      <c r="N26" s="1">
        <v>-6.3837823915946501E-16</v>
      </c>
      <c r="AP26" t="s">
        <v>1155</v>
      </c>
      <c r="AQ26">
        <v>0.160583941605839</v>
      </c>
      <c r="AR26">
        <v>56.521739130434703</v>
      </c>
      <c r="AS26">
        <v>23</v>
      </c>
      <c r="AT26">
        <v>11</v>
      </c>
      <c r="AU26">
        <v>10</v>
      </c>
      <c r="AV26">
        <v>0</v>
      </c>
      <c r="AW26">
        <v>2</v>
      </c>
      <c r="AX26">
        <v>13</v>
      </c>
      <c r="AY26">
        <v>23</v>
      </c>
      <c r="AZ26">
        <v>0.48204158790170099</v>
      </c>
      <c r="BA26">
        <v>8.3175803402646395E-2</v>
      </c>
      <c r="BB26">
        <v>0.51795841209829796</v>
      </c>
      <c r="BC26">
        <v>0.160583941605839</v>
      </c>
      <c r="BN26" t="s">
        <v>1152</v>
      </c>
      <c r="BO26">
        <v>0</v>
      </c>
      <c r="BP26">
        <v>60.975609756097498</v>
      </c>
      <c r="BQ26">
        <v>41</v>
      </c>
      <c r="BR26">
        <v>25</v>
      </c>
      <c r="BS26">
        <v>16</v>
      </c>
      <c r="BT26">
        <v>0</v>
      </c>
      <c r="BU26">
        <v>0</v>
      </c>
      <c r="BV26">
        <v>25</v>
      </c>
      <c r="BW26">
        <v>41</v>
      </c>
      <c r="BX26">
        <v>0.60975609756097504</v>
      </c>
      <c r="BY26">
        <v>0</v>
      </c>
      <c r="BZ26">
        <v>0.39024390243902402</v>
      </c>
      <c r="CA26">
        <v>0</v>
      </c>
    </row>
    <row r="27" spans="1:103" x14ac:dyDescent="0.25">
      <c r="A27" t="s">
        <v>1140</v>
      </c>
      <c r="B27">
        <v>0</v>
      </c>
      <c r="C27">
        <v>91.304347826086897</v>
      </c>
      <c r="D27">
        <v>23</v>
      </c>
      <c r="E27">
        <v>21</v>
      </c>
      <c r="F27">
        <v>2</v>
      </c>
      <c r="G27">
        <v>0</v>
      </c>
      <c r="H27">
        <v>0</v>
      </c>
      <c r="I27">
        <v>21</v>
      </c>
      <c r="J27">
        <v>23</v>
      </c>
      <c r="K27">
        <v>0.91304347826086896</v>
      </c>
      <c r="L27">
        <v>0</v>
      </c>
      <c r="M27">
        <v>8.6956521739130405E-2</v>
      </c>
      <c r="N27">
        <v>0</v>
      </c>
      <c r="U27" s="3" t="s">
        <v>1107</v>
      </c>
      <c r="W27">
        <v>75</v>
      </c>
      <c r="X27">
        <v>75</v>
      </c>
      <c r="Y27">
        <v>64</v>
      </c>
      <c r="Z27">
        <v>70</v>
      </c>
      <c r="AA27">
        <v>67</v>
      </c>
      <c r="AB27">
        <v>61</v>
      </c>
      <c r="AC27">
        <v>62</v>
      </c>
      <c r="AD27">
        <v>77</v>
      </c>
      <c r="AE27">
        <v>551</v>
      </c>
      <c r="AP27" t="s">
        <v>1152</v>
      </c>
      <c r="AQ27">
        <v>0</v>
      </c>
      <c r="AR27">
        <v>60.975609756097498</v>
      </c>
      <c r="AS27">
        <v>41</v>
      </c>
      <c r="AT27">
        <v>25</v>
      </c>
      <c r="AU27">
        <v>16</v>
      </c>
      <c r="AV27">
        <v>0</v>
      </c>
      <c r="AW27">
        <v>0</v>
      </c>
      <c r="AX27">
        <v>25</v>
      </c>
      <c r="AY27">
        <v>41</v>
      </c>
      <c r="AZ27">
        <v>0.60975609756097504</v>
      </c>
      <c r="BA27">
        <v>0</v>
      </c>
      <c r="BB27">
        <v>0.39024390243902402</v>
      </c>
      <c r="BC27">
        <v>0</v>
      </c>
      <c r="BN27" t="s">
        <v>1153</v>
      </c>
      <c r="BO27">
        <v>0.114197530864197</v>
      </c>
      <c r="BP27">
        <v>65.8536585365853</v>
      </c>
      <c r="BQ27">
        <v>41</v>
      </c>
      <c r="BR27">
        <v>25</v>
      </c>
      <c r="BS27">
        <v>13</v>
      </c>
      <c r="BT27">
        <v>1</v>
      </c>
      <c r="BU27">
        <v>2</v>
      </c>
      <c r="BV27">
        <v>27</v>
      </c>
      <c r="BW27">
        <v>41</v>
      </c>
      <c r="BX27">
        <v>0.61451516954193897</v>
      </c>
      <c r="BY27">
        <v>4.4021415823914299E-2</v>
      </c>
      <c r="BZ27">
        <v>0.38548483045805998</v>
      </c>
      <c r="CA27">
        <v>0.114197530864197</v>
      </c>
    </row>
    <row r="28" spans="1:103" x14ac:dyDescent="0.25">
      <c r="A28" t="s">
        <v>1156</v>
      </c>
      <c r="B28">
        <v>1</v>
      </c>
      <c r="C28">
        <v>100</v>
      </c>
      <c r="D28">
        <v>14</v>
      </c>
      <c r="E28">
        <v>14</v>
      </c>
      <c r="F28">
        <v>0</v>
      </c>
      <c r="G28">
        <v>0</v>
      </c>
      <c r="H28">
        <v>0</v>
      </c>
      <c r="I28">
        <v>14</v>
      </c>
      <c r="J28">
        <v>14</v>
      </c>
      <c r="K28">
        <v>1</v>
      </c>
      <c r="L28">
        <v>0</v>
      </c>
      <c r="M28">
        <v>0</v>
      </c>
      <c r="U28" s="3" t="s">
        <v>1253</v>
      </c>
      <c r="W28">
        <v>0</v>
      </c>
      <c r="X28">
        <v>0</v>
      </c>
      <c r="Y28">
        <v>11</v>
      </c>
      <c r="Z28">
        <v>5</v>
      </c>
      <c r="AA28">
        <v>8</v>
      </c>
      <c r="AB28">
        <v>17</v>
      </c>
      <c r="AC28">
        <v>13</v>
      </c>
      <c r="AD28">
        <v>1</v>
      </c>
      <c r="AE28">
        <v>55</v>
      </c>
      <c r="AP28" t="s">
        <v>1153</v>
      </c>
      <c r="AQ28">
        <v>0.114197530864197</v>
      </c>
      <c r="AR28">
        <v>65.8536585365853</v>
      </c>
      <c r="AS28">
        <v>41</v>
      </c>
      <c r="AT28">
        <v>25</v>
      </c>
      <c r="AU28">
        <v>13</v>
      </c>
      <c r="AV28">
        <v>1</v>
      </c>
      <c r="AW28">
        <v>2</v>
      </c>
      <c r="AX28">
        <v>27</v>
      </c>
      <c r="AY28">
        <v>41</v>
      </c>
      <c r="AZ28">
        <v>0.61451516954193897</v>
      </c>
      <c r="BA28">
        <v>4.4021415823914299E-2</v>
      </c>
      <c r="BB28">
        <v>0.38548483045805998</v>
      </c>
      <c r="BC28">
        <v>0.114197530864197</v>
      </c>
      <c r="BN28" t="s">
        <v>1154</v>
      </c>
      <c r="BO28">
        <v>0</v>
      </c>
      <c r="BP28">
        <v>97.560975609756099</v>
      </c>
      <c r="BQ28">
        <v>41</v>
      </c>
      <c r="BR28">
        <v>40</v>
      </c>
      <c r="BS28">
        <v>1</v>
      </c>
      <c r="BT28">
        <v>0</v>
      </c>
      <c r="BU28">
        <v>0</v>
      </c>
      <c r="BV28">
        <v>40</v>
      </c>
      <c r="BW28">
        <v>41</v>
      </c>
      <c r="BX28">
        <v>0.97560975609756095</v>
      </c>
      <c r="BY28">
        <v>0</v>
      </c>
      <c r="BZ28">
        <v>2.4390243902439001E-2</v>
      </c>
      <c r="CA28">
        <v>0</v>
      </c>
    </row>
    <row r="29" spans="1:103" x14ac:dyDescent="0.25">
      <c r="A29" t="s">
        <v>1157</v>
      </c>
      <c r="B29">
        <v>1</v>
      </c>
      <c r="C29">
        <v>100</v>
      </c>
      <c r="D29">
        <v>14</v>
      </c>
      <c r="E29">
        <v>14</v>
      </c>
      <c r="F29">
        <v>0</v>
      </c>
      <c r="G29">
        <v>0</v>
      </c>
      <c r="H29">
        <v>0</v>
      </c>
      <c r="I29">
        <v>14</v>
      </c>
      <c r="J29">
        <v>14</v>
      </c>
      <c r="K29">
        <v>1</v>
      </c>
      <c r="L29">
        <v>0</v>
      </c>
      <c r="M29">
        <v>0</v>
      </c>
      <c r="U29" s="3" t="s">
        <v>1254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1</v>
      </c>
      <c r="AP29" t="s">
        <v>1138</v>
      </c>
      <c r="AQ29">
        <v>0</v>
      </c>
      <c r="AR29">
        <v>78.260869565217305</v>
      </c>
      <c r="AS29">
        <v>23</v>
      </c>
      <c r="AT29">
        <v>18</v>
      </c>
      <c r="AU29">
        <v>5</v>
      </c>
      <c r="AV29">
        <v>0</v>
      </c>
      <c r="AW29">
        <v>0</v>
      </c>
      <c r="AX29">
        <v>18</v>
      </c>
      <c r="AY29">
        <v>23</v>
      </c>
      <c r="AZ29">
        <v>0.78260869565217395</v>
      </c>
      <c r="BA29">
        <v>0</v>
      </c>
      <c r="BB29">
        <v>0.217391304347826</v>
      </c>
      <c r="BC29">
        <v>0</v>
      </c>
      <c r="BN29" t="s">
        <v>1138</v>
      </c>
      <c r="BO29">
        <v>0</v>
      </c>
      <c r="BP29">
        <v>78.260869565217305</v>
      </c>
      <c r="BQ29">
        <v>23</v>
      </c>
      <c r="BR29">
        <v>18</v>
      </c>
      <c r="BS29">
        <v>5</v>
      </c>
      <c r="BT29">
        <v>0</v>
      </c>
      <c r="BU29">
        <v>0</v>
      </c>
      <c r="BV29">
        <v>18</v>
      </c>
      <c r="BW29">
        <v>23</v>
      </c>
      <c r="BX29">
        <v>0.78260869565217395</v>
      </c>
      <c r="BY29">
        <v>0</v>
      </c>
      <c r="BZ29">
        <v>0.217391304347826</v>
      </c>
      <c r="CA29">
        <v>0</v>
      </c>
    </row>
    <row r="30" spans="1:103" x14ac:dyDescent="0.25">
      <c r="A30" t="s">
        <v>1141</v>
      </c>
      <c r="B30">
        <v>1</v>
      </c>
      <c r="C30">
        <v>100</v>
      </c>
      <c r="D30">
        <v>19</v>
      </c>
      <c r="E30">
        <v>19</v>
      </c>
      <c r="F30">
        <v>0</v>
      </c>
      <c r="G30">
        <v>0</v>
      </c>
      <c r="H30">
        <v>0</v>
      </c>
      <c r="I30">
        <v>19</v>
      </c>
      <c r="J30">
        <v>19</v>
      </c>
      <c r="K30">
        <v>1</v>
      </c>
      <c r="L30">
        <v>0</v>
      </c>
      <c r="M30">
        <v>0</v>
      </c>
      <c r="U30" s="3" t="s">
        <v>1255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</v>
      </c>
      <c r="AD30">
        <v>0</v>
      </c>
      <c r="AE30">
        <v>2</v>
      </c>
      <c r="AP30" t="s">
        <v>1139</v>
      </c>
      <c r="AQ30">
        <v>0</v>
      </c>
      <c r="AR30">
        <v>82.608695652173907</v>
      </c>
      <c r="AS30">
        <v>23</v>
      </c>
      <c r="AT30">
        <v>19</v>
      </c>
      <c r="AU30">
        <v>4</v>
      </c>
      <c r="AV30">
        <v>0</v>
      </c>
      <c r="AW30">
        <v>0</v>
      </c>
      <c r="AX30">
        <v>19</v>
      </c>
      <c r="AY30">
        <v>23</v>
      </c>
      <c r="AZ30">
        <v>0.82608695652173902</v>
      </c>
      <c r="BA30" s="1">
        <v>-1.11022302462515E-16</v>
      </c>
      <c r="BB30">
        <v>0.17391304347826</v>
      </c>
      <c r="BC30" s="1">
        <v>-6.3837823915946501E-16</v>
      </c>
      <c r="BN30" t="s">
        <v>1139</v>
      </c>
      <c r="BO30">
        <v>0</v>
      </c>
      <c r="BP30">
        <v>82.608695652173907</v>
      </c>
      <c r="BQ30">
        <v>23</v>
      </c>
      <c r="BR30">
        <v>19</v>
      </c>
      <c r="BS30">
        <v>4</v>
      </c>
      <c r="BT30">
        <v>0</v>
      </c>
      <c r="BU30">
        <v>0</v>
      </c>
      <c r="BV30">
        <v>19</v>
      </c>
      <c r="BW30">
        <v>23</v>
      </c>
      <c r="BX30">
        <v>0.82608695652173902</v>
      </c>
      <c r="BY30" s="1">
        <v>-1.11022302462515E-16</v>
      </c>
      <c r="BZ30">
        <v>0.17391304347826</v>
      </c>
      <c r="CA30" s="1">
        <v>-6.3837823915946501E-16</v>
      </c>
    </row>
    <row r="31" spans="1:103" x14ac:dyDescent="0.25">
      <c r="A31" t="s">
        <v>1142</v>
      </c>
      <c r="B31">
        <v>1</v>
      </c>
      <c r="C31">
        <v>100</v>
      </c>
      <c r="D31">
        <v>19</v>
      </c>
      <c r="E31">
        <v>19</v>
      </c>
      <c r="F31">
        <v>0</v>
      </c>
      <c r="G31">
        <v>0</v>
      </c>
      <c r="H31">
        <v>0</v>
      </c>
      <c r="I31">
        <v>19</v>
      </c>
      <c r="J31">
        <v>19</v>
      </c>
      <c r="K31">
        <v>1</v>
      </c>
      <c r="L31">
        <v>0</v>
      </c>
      <c r="M31">
        <v>0</v>
      </c>
      <c r="U31" s="3" t="s">
        <v>1111</v>
      </c>
      <c r="W31">
        <v>75</v>
      </c>
      <c r="X31">
        <v>75</v>
      </c>
      <c r="Y31">
        <v>64</v>
      </c>
      <c r="Z31">
        <v>70</v>
      </c>
      <c r="AA31">
        <v>67</v>
      </c>
      <c r="AB31">
        <v>61</v>
      </c>
      <c r="AC31">
        <v>64</v>
      </c>
      <c r="AD31">
        <v>77</v>
      </c>
      <c r="AE31">
        <v>553</v>
      </c>
      <c r="AP31" t="s">
        <v>1149</v>
      </c>
      <c r="AQ31">
        <v>0</v>
      </c>
      <c r="AR31">
        <v>84.210526315789394</v>
      </c>
      <c r="AS31">
        <v>38</v>
      </c>
      <c r="AT31">
        <v>32</v>
      </c>
      <c r="AU31">
        <v>6</v>
      </c>
      <c r="AV31">
        <v>0</v>
      </c>
      <c r="AW31">
        <v>0</v>
      </c>
      <c r="AX31">
        <v>32</v>
      </c>
      <c r="AY31">
        <v>38</v>
      </c>
      <c r="AZ31">
        <v>0.84210526315789402</v>
      </c>
      <c r="BA31">
        <v>0</v>
      </c>
      <c r="BB31">
        <v>0.157894736842105</v>
      </c>
      <c r="BC31">
        <v>0</v>
      </c>
      <c r="BN31" t="s">
        <v>1140</v>
      </c>
      <c r="BO31">
        <v>0</v>
      </c>
      <c r="BP31">
        <v>91.304347826086897</v>
      </c>
      <c r="BQ31">
        <v>23</v>
      </c>
      <c r="BR31">
        <v>21</v>
      </c>
      <c r="BS31">
        <v>2</v>
      </c>
      <c r="BT31">
        <v>0</v>
      </c>
      <c r="BU31">
        <v>0</v>
      </c>
      <c r="BV31">
        <v>21</v>
      </c>
      <c r="BW31">
        <v>23</v>
      </c>
      <c r="BX31">
        <v>0.91304347826086896</v>
      </c>
      <c r="BY31">
        <v>0</v>
      </c>
      <c r="BZ31">
        <v>8.6956521739130405E-2</v>
      </c>
      <c r="CA31">
        <v>0</v>
      </c>
      <c r="CO31" t="s">
        <v>1134</v>
      </c>
    </row>
    <row r="32" spans="1:103" x14ac:dyDescent="0.25">
      <c r="A32" t="s">
        <v>1143</v>
      </c>
      <c r="B32">
        <v>1</v>
      </c>
      <c r="C32">
        <v>100</v>
      </c>
      <c r="D32">
        <v>19</v>
      </c>
      <c r="E32">
        <v>19</v>
      </c>
      <c r="F32">
        <v>0</v>
      </c>
      <c r="G32">
        <v>0</v>
      </c>
      <c r="H32">
        <v>0</v>
      </c>
      <c r="I32">
        <v>19</v>
      </c>
      <c r="J32">
        <v>19</v>
      </c>
      <c r="K32">
        <v>1</v>
      </c>
      <c r="L32">
        <v>0</v>
      </c>
      <c r="M32">
        <v>0</v>
      </c>
      <c r="U32" s="3" t="s">
        <v>1112</v>
      </c>
      <c r="W32">
        <v>75</v>
      </c>
      <c r="X32">
        <v>75</v>
      </c>
      <c r="Y32">
        <v>75</v>
      </c>
      <c r="Z32">
        <v>75</v>
      </c>
      <c r="AA32">
        <v>75</v>
      </c>
      <c r="AB32">
        <v>78</v>
      </c>
      <c r="AC32">
        <v>78</v>
      </c>
      <c r="AD32">
        <v>78</v>
      </c>
      <c r="AE32">
        <v>609</v>
      </c>
      <c r="AP32" t="s">
        <v>1151</v>
      </c>
      <c r="AQ32">
        <v>0</v>
      </c>
      <c r="AR32">
        <v>84.210526315789394</v>
      </c>
      <c r="AS32">
        <v>38</v>
      </c>
      <c r="AT32">
        <v>32</v>
      </c>
      <c r="AU32">
        <v>6</v>
      </c>
      <c r="AV32">
        <v>0</v>
      </c>
      <c r="AW32">
        <v>0</v>
      </c>
      <c r="AX32">
        <v>32</v>
      </c>
      <c r="AY32">
        <v>38</v>
      </c>
      <c r="AZ32">
        <v>0.84210526315789402</v>
      </c>
      <c r="BA32">
        <v>0</v>
      </c>
      <c r="BB32">
        <v>0.157894736842105</v>
      </c>
      <c r="BC32">
        <v>0</v>
      </c>
      <c r="CO32" t="s">
        <v>1063</v>
      </c>
      <c r="CP32" t="s">
        <v>1064</v>
      </c>
      <c r="CQ32" t="s">
        <v>1065</v>
      </c>
      <c r="CR32" t="s">
        <v>1066</v>
      </c>
      <c r="CS32" t="s">
        <v>1107</v>
      </c>
      <c r="CT32" t="s">
        <v>1108</v>
      </c>
      <c r="CU32" t="s">
        <v>1109</v>
      </c>
      <c r="CV32" t="s">
        <v>1110</v>
      </c>
      <c r="CW32" t="s">
        <v>1111</v>
      </c>
      <c r="CX32" t="s">
        <v>1112</v>
      </c>
      <c r="CY32" t="s">
        <v>1113</v>
      </c>
    </row>
    <row r="33" spans="1:103" ht="16.5" x14ac:dyDescent="0.25">
      <c r="A33" t="s">
        <v>1158</v>
      </c>
      <c r="B33">
        <v>0</v>
      </c>
      <c r="C33">
        <v>50</v>
      </c>
      <c r="D33">
        <v>14</v>
      </c>
      <c r="E33">
        <v>7</v>
      </c>
      <c r="F33">
        <v>7</v>
      </c>
      <c r="G33">
        <v>0</v>
      </c>
      <c r="H33">
        <v>0</v>
      </c>
      <c r="I33">
        <v>7</v>
      </c>
      <c r="J33">
        <v>14</v>
      </c>
      <c r="K33">
        <v>0.5</v>
      </c>
      <c r="L33">
        <v>0</v>
      </c>
      <c r="M33">
        <v>0.5</v>
      </c>
      <c r="N33">
        <v>0</v>
      </c>
      <c r="U33" s="3" t="s">
        <v>1256</v>
      </c>
      <c r="W33" s="5">
        <f>W14/100</f>
        <v>1</v>
      </c>
      <c r="X33" s="5">
        <f t="shared" ref="X33:AE33" si="1">X14/100</f>
        <v>1</v>
      </c>
      <c r="Y33" s="5">
        <f>AB14/100</f>
        <v>0.78205128205128205</v>
      </c>
      <c r="Z33" s="5">
        <f>AC14/100</f>
        <v>0.82051282051282004</v>
      </c>
      <c r="AA33" s="5">
        <f>AD14/100</f>
        <v>0.987179487179487</v>
      </c>
      <c r="AB33" s="5">
        <f>Y14/100</f>
        <v>0.85333333333333306</v>
      </c>
      <c r="AC33" s="5">
        <f>Z14/100</f>
        <v>0.93333333333333302</v>
      </c>
      <c r="AD33" s="5">
        <f>AA14/100</f>
        <v>0.89333333333333298</v>
      </c>
      <c r="AE33" s="5">
        <f t="shared" si="1"/>
        <v>0.90804597701149403</v>
      </c>
      <c r="BQ33" t="s">
        <v>1259</v>
      </c>
      <c r="BR33">
        <f t="shared" ref="BR33:BW33" si="2">SUM(BR24:BR31)</f>
        <v>194</v>
      </c>
      <c r="BS33">
        <f t="shared" si="2"/>
        <v>41</v>
      </c>
      <c r="BT33">
        <f t="shared" si="2"/>
        <v>1</v>
      </c>
      <c r="BU33">
        <f t="shared" si="2"/>
        <v>2</v>
      </c>
      <c r="BV33">
        <f t="shared" si="2"/>
        <v>196</v>
      </c>
      <c r="BW33">
        <f t="shared" si="2"/>
        <v>238</v>
      </c>
      <c r="BX33">
        <f>BV33/BW33</f>
        <v>0.82352941176470584</v>
      </c>
      <c r="BY33">
        <f>(((BR33+BS33)/BW33)*((BT33+BR33)/BW33))</f>
        <v>0.80900007061648194</v>
      </c>
      <c r="BZ33">
        <f>(((BS33+BU33)/BW33)*(BT33+BU33)/BW33)</f>
        <v>2.2773815408516345E-3</v>
      </c>
      <c r="CA33">
        <f>SUM(BY33:BZ33)</f>
        <v>0.8112774521573336</v>
      </c>
      <c r="CB33">
        <f>BX33-CA33</f>
        <v>1.2251959607372243E-2</v>
      </c>
      <c r="CC33">
        <f>1-CA33</f>
        <v>0.1887225478426664</v>
      </c>
      <c r="CD33">
        <f>CB33/CC33</f>
        <v>6.4920486435920827E-2</v>
      </c>
      <c r="CO33" t="s">
        <v>1119</v>
      </c>
      <c r="CP33">
        <v>0</v>
      </c>
      <c r="CQ33">
        <v>91.020408163265301</v>
      </c>
      <c r="CR33">
        <v>245</v>
      </c>
      <c r="CS33">
        <v>223</v>
      </c>
      <c r="CT33">
        <v>22</v>
      </c>
      <c r="CU33">
        <v>0</v>
      </c>
      <c r="CV33">
        <v>0</v>
      </c>
      <c r="CW33">
        <v>223</v>
      </c>
      <c r="CX33">
        <v>245</v>
      </c>
      <c r="CY33">
        <v>0.91020408163265298</v>
      </c>
    </row>
    <row r="34" spans="1:103" ht="16.5" x14ac:dyDescent="0.25">
      <c r="A34" t="s">
        <v>1159</v>
      </c>
      <c r="B34">
        <v>1</v>
      </c>
      <c r="C34">
        <v>100</v>
      </c>
      <c r="D34">
        <v>14</v>
      </c>
      <c r="E34">
        <v>14</v>
      </c>
      <c r="F34">
        <v>0</v>
      </c>
      <c r="G34">
        <v>0</v>
      </c>
      <c r="H34">
        <v>0</v>
      </c>
      <c r="I34">
        <v>14</v>
      </c>
      <c r="J34">
        <v>14</v>
      </c>
      <c r="K34">
        <v>1</v>
      </c>
      <c r="L34">
        <v>0</v>
      </c>
      <c r="M34">
        <v>0</v>
      </c>
      <c r="U34" s="3" t="s">
        <v>1257</v>
      </c>
      <c r="W34" s="5">
        <v>1</v>
      </c>
      <c r="X34" s="5">
        <v>1</v>
      </c>
      <c r="Y34" s="5">
        <v>0.85333333333333306</v>
      </c>
      <c r="Z34" s="5">
        <v>0.93333333333333302</v>
      </c>
      <c r="AA34" s="5">
        <v>0.89333333333333298</v>
      </c>
      <c r="AB34" s="5">
        <v>0.78205128205128205</v>
      </c>
      <c r="AC34" s="5">
        <v>0.78402366863905304</v>
      </c>
      <c r="AD34" s="5">
        <v>0.987179487179487</v>
      </c>
      <c r="AE34" s="5">
        <v>0.90239996117353005</v>
      </c>
      <c r="AP34" t="s">
        <v>1140</v>
      </c>
      <c r="AQ34">
        <v>0</v>
      </c>
      <c r="AR34">
        <v>91.304347826086897</v>
      </c>
      <c r="AS34">
        <v>23</v>
      </c>
      <c r="AT34">
        <v>21</v>
      </c>
      <c r="AU34">
        <v>2</v>
      </c>
      <c r="AV34">
        <v>0</v>
      </c>
      <c r="AW34">
        <v>0</v>
      </c>
      <c r="AX34">
        <v>21</v>
      </c>
      <c r="AY34">
        <v>23</v>
      </c>
      <c r="AZ34">
        <v>0.91304347826086896</v>
      </c>
      <c r="BA34">
        <v>0</v>
      </c>
      <c r="BB34">
        <v>8.6956521739130405E-2</v>
      </c>
      <c r="BC34">
        <v>0</v>
      </c>
      <c r="BR34" t="s">
        <v>1088</v>
      </c>
      <c r="BS34" t="s">
        <v>1089</v>
      </c>
      <c r="BT34" t="s">
        <v>1090</v>
      </c>
      <c r="BU34" t="s">
        <v>1091</v>
      </c>
      <c r="BV34" t="s">
        <v>1092</v>
      </c>
      <c r="BW34" t="s">
        <v>1093</v>
      </c>
      <c r="BX34" t="s">
        <v>1094</v>
      </c>
      <c r="BY34" t="s">
        <v>1095</v>
      </c>
      <c r="BZ34" t="s">
        <v>1096</v>
      </c>
      <c r="CA34" t="s">
        <v>1097</v>
      </c>
      <c r="CB34" t="s">
        <v>1098</v>
      </c>
      <c r="CC34" t="s">
        <v>1099</v>
      </c>
      <c r="CD34" t="s">
        <v>1100</v>
      </c>
      <c r="CO34" t="s">
        <v>1123</v>
      </c>
      <c r="CP34">
        <v>8.2004555808655899E-2</v>
      </c>
      <c r="CQ34">
        <v>80.128205128205096</v>
      </c>
      <c r="CR34">
        <v>156</v>
      </c>
      <c r="CS34">
        <v>123</v>
      </c>
      <c r="CT34">
        <v>30</v>
      </c>
      <c r="CU34">
        <v>1</v>
      </c>
      <c r="CV34">
        <v>2</v>
      </c>
      <c r="CW34">
        <v>125</v>
      </c>
      <c r="CX34">
        <v>156</v>
      </c>
      <c r="CY34">
        <v>0.78353057199210996</v>
      </c>
    </row>
    <row r="35" spans="1:103" x14ac:dyDescent="0.25">
      <c r="A35" t="s">
        <v>1160</v>
      </c>
      <c r="B35">
        <v>0</v>
      </c>
      <c r="C35">
        <v>92.857142857142804</v>
      </c>
      <c r="D35">
        <v>14</v>
      </c>
      <c r="E35">
        <v>13</v>
      </c>
      <c r="F35">
        <v>1</v>
      </c>
      <c r="G35">
        <v>0</v>
      </c>
      <c r="H35">
        <v>0</v>
      </c>
      <c r="I35">
        <v>13</v>
      </c>
      <c r="J35">
        <v>14</v>
      </c>
      <c r="K35">
        <v>0.92857142857142805</v>
      </c>
      <c r="L35">
        <v>0</v>
      </c>
      <c r="M35">
        <v>7.1428571428571397E-2</v>
      </c>
      <c r="N35">
        <v>0</v>
      </c>
      <c r="U35" s="4" t="s">
        <v>1258</v>
      </c>
      <c r="V35" t="s">
        <v>1064</v>
      </c>
      <c r="W35" s="5">
        <v>1</v>
      </c>
      <c r="X35" s="5">
        <v>1</v>
      </c>
      <c r="Y35" s="5">
        <v>0</v>
      </c>
      <c r="Z35" s="5">
        <v>0</v>
      </c>
      <c r="AA35" s="5">
        <v>0</v>
      </c>
      <c r="AB35" s="5">
        <v>0</v>
      </c>
      <c r="AC35" s="5">
        <v>0.16894977168949701</v>
      </c>
      <c r="AD35" s="5">
        <v>0</v>
      </c>
      <c r="AE35" s="5">
        <v>5.7848499917122403E-2</v>
      </c>
      <c r="AP35" t="s">
        <v>1160</v>
      </c>
      <c r="AQ35">
        <v>0</v>
      </c>
      <c r="AR35">
        <v>92.857142857142804</v>
      </c>
      <c r="AS35">
        <v>14</v>
      </c>
      <c r="AT35">
        <v>13</v>
      </c>
      <c r="AU35">
        <v>1</v>
      </c>
      <c r="AV35">
        <v>0</v>
      </c>
      <c r="AW35">
        <v>0</v>
      </c>
      <c r="AX35">
        <v>13</v>
      </c>
      <c r="AY35">
        <v>14</v>
      </c>
      <c r="AZ35">
        <v>0.92857142857142805</v>
      </c>
      <c r="BA35">
        <v>0</v>
      </c>
      <c r="BB35">
        <v>7.1428571428571397E-2</v>
      </c>
      <c r="BC35">
        <v>0</v>
      </c>
      <c r="CO35" t="s">
        <v>1132</v>
      </c>
      <c r="CP35">
        <v>0</v>
      </c>
      <c r="CQ35">
        <v>98.557692307692307</v>
      </c>
      <c r="CR35">
        <v>208</v>
      </c>
      <c r="CS35">
        <v>205</v>
      </c>
      <c r="CT35">
        <v>3</v>
      </c>
      <c r="CU35">
        <v>0</v>
      </c>
      <c r="CV35">
        <v>0</v>
      </c>
      <c r="CW35">
        <v>205</v>
      </c>
      <c r="CX35">
        <v>208</v>
      </c>
      <c r="CY35">
        <v>0.98557692307692302</v>
      </c>
    </row>
    <row r="36" spans="1:103" x14ac:dyDescent="0.25">
      <c r="A36" t="s">
        <v>1161</v>
      </c>
      <c r="B36">
        <v>1</v>
      </c>
      <c r="C36">
        <v>100</v>
      </c>
      <c r="D36">
        <v>14</v>
      </c>
      <c r="E36">
        <v>14</v>
      </c>
      <c r="F36">
        <v>0</v>
      </c>
      <c r="G36">
        <v>0</v>
      </c>
      <c r="H36">
        <v>0</v>
      </c>
      <c r="I36">
        <v>14</v>
      </c>
      <c r="J36">
        <v>14</v>
      </c>
      <c r="K36">
        <v>1</v>
      </c>
      <c r="L36">
        <v>0</v>
      </c>
      <c r="M36">
        <v>0</v>
      </c>
      <c r="AP36" t="s">
        <v>1146</v>
      </c>
      <c r="AQ36">
        <v>0</v>
      </c>
      <c r="AR36">
        <v>94.4444444444444</v>
      </c>
      <c r="AS36">
        <v>18</v>
      </c>
      <c r="AT36">
        <v>17</v>
      </c>
      <c r="AU36">
        <v>1</v>
      </c>
      <c r="AV36">
        <v>0</v>
      </c>
      <c r="AW36">
        <v>0</v>
      </c>
      <c r="AX36">
        <v>17</v>
      </c>
      <c r="AY36">
        <v>18</v>
      </c>
      <c r="AZ36">
        <v>0.94444444444444398</v>
      </c>
      <c r="BA36">
        <v>0</v>
      </c>
      <c r="BB36">
        <v>5.5555555555555497E-2</v>
      </c>
      <c r="BC36">
        <v>0</v>
      </c>
      <c r="CO36" t="s">
        <v>1133</v>
      </c>
      <c r="CP36">
        <v>5.7848499917122403E-2</v>
      </c>
      <c r="CQ36">
        <v>90.804597701149405</v>
      </c>
      <c r="CR36">
        <v>609</v>
      </c>
      <c r="CS36">
        <v>551</v>
      </c>
      <c r="CT36">
        <v>55</v>
      </c>
      <c r="CU36">
        <v>1</v>
      </c>
      <c r="CV36">
        <v>2</v>
      </c>
      <c r="CW36">
        <v>553</v>
      </c>
      <c r="CX36">
        <v>609</v>
      </c>
      <c r="CY36">
        <v>0.90239996117353005</v>
      </c>
    </row>
    <row r="37" spans="1:103" x14ac:dyDescent="0.25">
      <c r="A37" t="s">
        <v>1144</v>
      </c>
      <c r="B37">
        <v>1</v>
      </c>
      <c r="C37">
        <v>100</v>
      </c>
      <c r="D37">
        <v>38</v>
      </c>
      <c r="E37">
        <v>38</v>
      </c>
      <c r="F37">
        <v>0</v>
      </c>
      <c r="G37">
        <v>0</v>
      </c>
      <c r="H37">
        <v>0</v>
      </c>
      <c r="I37">
        <v>38</v>
      </c>
      <c r="J37">
        <v>38</v>
      </c>
      <c r="K37">
        <v>1</v>
      </c>
      <c r="L37">
        <v>0</v>
      </c>
      <c r="M37">
        <v>0</v>
      </c>
    </row>
    <row r="38" spans="1:103" x14ac:dyDescent="0.25">
      <c r="A38" t="s">
        <v>1145</v>
      </c>
      <c r="B38">
        <v>1</v>
      </c>
      <c r="C38">
        <v>100</v>
      </c>
      <c r="D38">
        <v>38</v>
      </c>
      <c r="E38">
        <v>38</v>
      </c>
      <c r="F38">
        <v>0</v>
      </c>
      <c r="G38">
        <v>0</v>
      </c>
      <c r="H38">
        <v>0</v>
      </c>
      <c r="I38">
        <v>38</v>
      </c>
      <c r="J38">
        <v>38</v>
      </c>
      <c r="K38">
        <v>1</v>
      </c>
      <c r="L38">
        <v>0</v>
      </c>
      <c r="M38">
        <v>0</v>
      </c>
      <c r="AP38" t="s">
        <v>1154</v>
      </c>
      <c r="AQ38">
        <v>0</v>
      </c>
      <c r="AR38">
        <v>97.560975609756099</v>
      </c>
      <c r="AS38">
        <v>41</v>
      </c>
      <c r="AT38">
        <v>40</v>
      </c>
      <c r="AU38">
        <v>1</v>
      </c>
      <c r="AV38">
        <v>0</v>
      </c>
      <c r="AW38">
        <v>0</v>
      </c>
      <c r="AX38">
        <v>40</v>
      </c>
      <c r="AY38">
        <v>41</v>
      </c>
      <c r="AZ38">
        <v>0.97560975609756095</v>
      </c>
      <c r="BA38">
        <v>0</v>
      </c>
      <c r="BB38">
        <v>2.4390243902439001E-2</v>
      </c>
      <c r="BC38">
        <v>0</v>
      </c>
    </row>
    <row r="39" spans="1:103" x14ac:dyDescent="0.25">
      <c r="A39" t="s">
        <v>1146</v>
      </c>
      <c r="B39">
        <v>0</v>
      </c>
      <c r="C39">
        <v>94.4444444444444</v>
      </c>
      <c r="D39">
        <v>18</v>
      </c>
      <c r="E39">
        <v>17</v>
      </c>
      <c r="F39">
        <v>1</v>
      </c>
      <c r="G39">
        <v>0</v>
      </c>
      <c r="H39">
        <v>0</v>
      </c>
      <c r="I39">
        <v>17</v>
      </c>
      <c r="J39">
        <v>18</v>
      </c>
      <c r="K39">
        <v>0.94444444444444398</v>
      </c>
      <c r="L39">
        <v>0</v>
      </c>
      <c r="M39">
        <v>5.5555555555555497E-2</v>
      </c>
      <c r="N39">
        <v>0</v>
      </c>
      <c r="AP39" t="s">
        <v>1136</v>
      </c>
      <c r="AQ39">
        <v>1</v>
      </c>
      <c r="AR39">
        <v>100</v>
      </c>
      <c r="AS39">
        <v>23</v>
      </c>
      <c r="AT39">
        <v>23</v>
      </c>
      <c r="AU39">
        <v>0</v>
      </c>
      <c r="AV39">
        <v>0</v>
      </c>
      <c r="AW39">
        <v>0</v>
      </c>
      <c r="AX39">
        <v>23</v>
      </c>
      <c r="AY39">
        <v>23</v>
      </c>
      <c r="AZ39">
        <v>1</v>
      </c>
      <c r="BA39">
        <v>0</v>
      </c>
      <c r="BB39">
        <v>0</v>
      </c>
    </row>
    <row r="40" spans="1:103" x14ac:dyDescent="0.25">
      <c r="A40" t="s">
        <v>1147</v>
      </c>
      <c r="B40">
        <v>1</v>
      </c>
      <c r="C40">
        <v>100</v>
      </c>
      <c r="D40">
        <v>18</v>
      </c>
      <c r="E40">
        <v>18</v>
      </c>
      <c r="F40">
        <v>0</v>
      </c>
      <c r="G40">
        <v>0</v>
      </c>
      <c r="H40">
        <v>0</v>
      </c>
      <c r="I40">
        <v>18</v>
      </c>
      <c r="J40">
        <v>18</v>
      </c>
      <c r="K40">
        <v>1</v>
      </c>
      <c r="L40">
        <v>0</v>
      </c>
      <c r="M40">
        <v>0</v>
      </c>
      <c r="AP40" t="s">
        <v>1137</v>
      </c>
      <c r="AQ40">
        <v>1</v>
      </c>
      <c r="AR40">
        <v>100</v>
      </c>
      <c r="AS40">
        <v>23</v>
      </c>
      <c r="AT40">
        <v>23</v>
      </c>
      <c r="AU40">
        <v>0</v>
      </c>
      <c r="AV40">
        <v>0</v>
      </c>
      <c r="AW40">
        <v>0</v>
      </c>
      <c r="AX40">
        <v>23</v>
      </c>
      <c r="AY40">
        <v>23</v>
      </c>
      <c r="AZ40">
        <v>1</v>
      </c>
      <c r="BA40">
        <v>0</v>
      </c>
      <c r="BB40">
        <v>0</v>
      </c>
    </row>
    <row r="41" spans="1:103" x14ac:dyDescent="0.25">
      <c r="A41" t="s">
        <v>1148</v>
      </c>
      <c r="B41">
        <v>1</v>
      </c>
      <c r="C41">
        <v>100</v>
      </c>
      <c r="D41">
        <v>18</v>
      </c>
      <c r="E41">
        <v>18</v>
      </c>
      <c r="F41">
        <v>0</v>
      </c>
      <c r="G41">
        <v>0</v>
      </c>
      <c r="H41">
        <v>0</v>
      </c>
      <c r="I41">
        <v>18</v>
      </c>
      <c r="J41">
        <v>18</v>
      </c>
      <c r="K41">
        <v>1</v>
      </c>
      <c r="L41">
        <v>0</v>
      </c>
      <c r="M41">
        <v>0</v>
      </c>
      <c r="AP41" t="s">
        <v>1156</v>
      </c>
      <c r="AQ41">
        <v>1</v>
      </c>
      <c r="AR41">
        <v>100</v>
      </c>
      <c r="AS41">
        <v>14</v>
      </c>
      <c r="AT41">
        <v>14</v>
      </c>
      <c r="AU41">
        <v>0</v>
      </c>
      <c r="AV41">
        <v>0</v>
      </c>
      <c r="AW41">
        <v>0</v>
      </c>
      <c r="AX41">
        <v>14</v>
      </c>
      <c r="AY41">
        <v>14</v>
      </c>
      <c r="AZ41">
        <v>1</v>
      </c>
      <c r="BA41">
        <v>0</v>
      </c>
      <c r="BB41">
        <v>0</v>
      </c>
    </row>
    <row r="42" spans="1:103" x14ac:dyDescent="0.25">
      <c r="A42" t="s">
        <v>1162</v>
      </c>
      <c r="B42">
        <v>0.94707520891364905</v>
      </c>
      <c r="C42">
        <v>97.368421052631504</v>
      </c>
      <c r="D42">
        <v>38</v>
      </c>
      <c r="E42">
        <v>20</v>
      </c>
      <c r="F42">
        <v>1</v>
      </c>
      <c r="G42">
        <v>0</v>
      </c>
      <c r="H42">
        <v>17</v>
      </c>
      <c r="I42">
        <v>37</v>
      </c>
      <c r="J42">
        <v>38</v>
      </c>
      <c r="K42">
        <v>0.50277008310249305</v>
      </c>
      <c r="L42">
        <v>0.47091412742382199</v>
      </c>
      <c r="M42">
        <v>0.49722991689750601</v>
      </c>
      <c r="N42">
        <v>0.94707520891364805</v>
      </c>
      <c r="AP42" t="s">
        <v>1157</v>
      </c>
      <c r="AQ42">
        <v>1</v>
      </c>
      <c r="AR42">
        <v>100</v>
      </c>
      <c r="AS42">
        <v>14</v>
      </c>
      <c r="AT42">
        <v>14</v>
      </c>
      <c r="AU42">
        <v>0</v>
      </c>
      <c r="AV42">
        <v>0</v>
      </c>
      <c r="AW42">
        <v>0</v>
      </c>
      <c r="AX42">
        <v>14</v>
      </c>
      <c r="AY42">
        <v>14</v>
      </c>
      <c r="AZ42">
        <v>1</v>
      </c>
      <c r="BA42">
        <v>0</v>
      </c>
      <c r="BB42">
        <v>0</v>
      </c>
    </row>
    <row r="43" spans="1:103" x14ac:dyDescent="0.25">
      <c r="A43" t="s">
        <v>1149</v>
      </c>
      <c r="B43">
        <v>0</v>
      </c>
      <c r="C43">
        <v>84.210526315789394</v>
      </c>
      <c r="D43">
        <v>38</v>
      </c>
      <c r="E43">
        <v>32</v>
      </c>
      <c r="F43">
        <v>6</v>
      </c>
      <c r="G43">
        <v>0</v>
      </c>
      <c r="H43">
        <v>0</v>
      </c>
      <c r="I43">
        <v>32</v>
      </c>
      <c r="J43">
        <v>38</v>
      </c>
      <c r="K43">
        <v>0.84210526315789402</v>
      </c>
      <c r="L43">
        <v>0</v>
      </c>
      <c r="M43">
        <v>0.157894736842105</v>
      </c>
      <c r="N43">
        <v>0</v>
      </c>
      <c r="AP43" t="s">
        <v>1141</v>
      </c>
      <c r="AQ43">
        <v>1</v>
      </c>
      <c r="AR43">
        <v>100</v>
      </c>
      <c r="AS43">
        <v>19</v>
      </c>
      <c r="AT43">
        <v>19</v>
      </c>
      <c r="AU43">
        <v>0</v>
      </c>
      <c r="AV43">
        <v>0</v>
      </c>
      <c r="AW43">
        <v>0</v>
      </c>
      <c r="AX43">
        <v>19</v>
      </c>
      <c r="AY43">
        <v>19</v>
      </c>
      <c r="AZ43">
        <v>1</v>
      </c>
      <c r="BA43">
        <v>0</v>
      </c>
      <c r="BB43">
        <v>0</v>
      </c>
    </row>
    <row r="44" spans="1:103" x14ac:dyDescent="0.25">
      <c r="A44" t="s">
        <v>1150</v>
      </c>
      <c r="B44">
        <v>1</v>
      </c>
      <c r="C44">
        <v>100</v>
      </c>
      <c r="D44">
        <v>38</v>
      </c>
      <c r="E44">
        <v>38</v>
      </c>
      <c r="F44">
        <v>0</v>
      </c>
      <c r="G44">
        <v>0</v>
      </c>
      <c r="H44">
        <v>0</v>
      </c>
      <c r="I44">
        <v>38</v>
      </c>
      <c r="J44">
        <v>38</v>
      </c>
      <c r="K44">
        <v>1</v>
      </c>
      <c r="L44">
        <v>0</v>
      </c>
      <c r="M44">
        <v>0</v>
      </c>
      <c r="AP44" t="s">
        <v>1142</v>
      </c>
      <c r="AQ44">
        <v>1</v>
      </c>
      <c r="AR44">
        <v>100</v>
      </c>
      <c r="AS44">
        <v>19</v>
      </c>
      <c r="AT44">
        <v>19</v>
      </c>
      <c r="AU44">
        <v>0</v>
      </c>
      <c r="AV44">
        <v>0</v>
      </c>
      <c r="AW44">
        <v>0</v>
      </c>
      <c r="AX44">
        <v>19</v>
      </c>
      <c r="AY44">
        <v>19</v>
      </c>
      <c r="AZ44">
        <v>1</v>
      </c>
      <c r="BA44">
        <v>0</v>
      </c>
      <c r="BB44">
        <v>0</v>
      </c>
    </row>
    <row r="45" spans="1:103" x14ac:dyDescent="0.25">
      <c r="A45" t="s">
        <v>1151</v>
      </c>
      <c r="B45">
        <v>0</v>
      </c>
      <c r="C45">
        <v>84.210526315789394</v>
      </c>
      <c r="D45">
        <v>38</v>
      </c>
      <c r="E45">
        <v>32</v>
      </c>
      <c r="F45">
        <v>6</v>
      </c>
      <c r="G45">
        <v>0</v>
      </c>
      <c r="H45">
        <v>0</v>
      </c>
      <c r="I45">
        <v>32</v>
      </c>
      <c r="J45">
        <v>38</v>
      </c>
      <c r="K45">
        <v>0.84210526315789402</v>
      </c>
      <c r="L45">
        <v>0</v>
      </c>
      <c r="M45">
        <v>0.157894736842105</v>
      </c>
      <c r="N45">
        <v>0</v>
      </c>
      <c r="AP45" t="s">
        <v>1143</v>
      </c>
      <c r="AQ45">
        <v>1</v>
      </c>
      <c r="AR45">
        <v>100</v>
      </c>
      <c r="AS45">
        <v>19</v>
      </c>
      <c r="AT45">
        <v>19</v>
      </c>
      <c r="AU45">
        <v>0</v>
      </c>
      <c r="AV45">
        <v>0</v>
      </c>
      <c r="AW45">
        <v>0</v>
      </c>
      <c r="AX45">
        <v>19</v>
      </c>
      <c r="AY45">
        <v>19</v>
      </c>
      <c r="AZ45">
        <v>1</v>
      </c>
      <c r="BA45">
        <v>0</v>
      </c>
      <c r="BB45">
        <v>0</v>
      </c>
    </row>
    <row r="46" spans="1:103" x14ac:dyDescent="0.25">
      <c r="A46" t="s">
        <v>1133</v>
      </c>
      <c r="B46">
        <v>0.326986490798851</v>
      </c>
      <c r="C46">
        <v>89.181286549707593</v>
      </c>
      <c r="D46">
        <v>684</v>
      </c>
      <c r="E46">
        <v>589</v>
      </c>
      <c r="F46">
        <v>73</v>
      </c>
      <c r="G46">
        <v>1</v>
      </c>
      <c r="H46">
        <v>21</v>
      </c>
      <c r="I46">
        <v>610</v>
      </c>
      <c r="J46">
        <v>684</v>
      </c>
      <c r="K46">
        <v>0.83924968366334896</v>
      </c>
      <c r="L46">
        <v>5.2563181833726699E-2</v>
      </c>
      <c r="M46">
        <v>0.16075031633664999</v>
      </c>
      <c r="N46">
        <v>0.326986490798851</v>
      </c>
      <c r="AP46" t="s">
        <v>1159</v>
      </c>
      <c r="AQ46">
        <v>1</v>
      </c>
      <c r="AR46">
        <v>100</v>
      </c>
      <c r="AS46">
        <v>14</v>
      </c>
      <c r="AT46">
        <v>14</v>
      </c>
      <c r="AU46">
        <v>0</v>
      </c>
      <c r="AV46">
        <v>0</v>
      </c>
      <c r="AW46">
        <v>0</v>
      </c>
      <c r="AX46">
        <v>14</v>
      </c>
      <c r="AY46">
        <v>14</v>
      </c>
      <c r="AZ46">
        <v>1</v>
      </c>
      <c r="BA46">
        <v>0</v>
      </c>
      <c r="BB46">
        <v>0</v>
      </c>
    </row>
    <row r="47" spans="1:103" x14ac:dyDescent="0.25">
      <c r="AP47" t="s">
        <v>1161</v>
      </c>
      <c r="AQ47">
        <v>1</v>
      </c>
      <c r="AR47">
        <v>100</v>
      </c>
      <c r="AS47">
        <v>14</v>
      </c>
      <c r="AT47">
        <v>14</v>
      </c>
      <c r="AU47">
        <v>0</v>
      </c>
      <c r="AV47">
        <v>0</v>
      </c>
      <c r="AW47">
        <v>0</v>
      </c>
      <c r="AX47">
        <v>14</v>
      </c>
      <c r="AY47">
        <v>14</v>
      </c>
      <c r="AZ47">
        <v>1</v>
      </c>
      <c r="BA47">
        <v>0</v>
      </c>
      <c r="BB47">
        <v>0</v>
      </c>
    </row>
    <row r="48" spans="1:103" x14ac:dyDescent="0.25">
      <c r="AP48" t="s">
        <v>1144</v>
      </c>
      <c r="AQ48">
        <v>1</v>
      </c>
      <c r="AR48">
        <v>100</v>
      </c>
      <c r="AS48">
        <v>38</v>
      </c>
      <c r="AT48">
        <v>38</v>
      </c>
      <c r="AU48">
        <v>0</v>
      </c>
      <c r="AV48">
        <v>0</v>
      </c>
      <c r="AW48">
        <v>0</v>
      </c>
      <c r="AX48">
        <v>38</v>
      </c>
      <c r="AY48">
        <v>38</v>
      </c>
      <c r="AZ48">
        <v>1</v>
      </c>
      <c r="BA48">
        <v>0</v>
      </c>
      <c r="BB48">
        <v>0</v>
      </c>
    </row>
    <row r="49" spans="42:101" x14ac:dyDescent="0.25">
      <c r="AP49" t="s">
        <v>1145</v>
      </c>
      <c r="AQ49">
        <v>1</v>
      </c>
      <c r="AR49">
        <v>100</v>
      </c>
      <c r="AS49">
        <v>38</v>
      </c>
      <c r="AT49">
        <v>38</v>
      </c>
      <c r="AU49">
        <v>0</v>
      </c>
      <c r="AV49">
        <v>0</v>
      </c>
      <c r="AW49">
        <v>0</v>
      </c>
      <c r="AX49">
        <v>38</v>
      </c>
      <c r="AY49">
        <v>38</v>
      </c>
      <c r="AZ49">
        <v>1</v>
      </c>
      <c r="BA49">
        <v>0</v>
      </c>
      <c r="BB49">
        <v>0</v>
      </c>
      <c r="CR49" t="s">
        <v>1134</v>
      </c>
      <c r="CS49" t="s">
        <v>1063</v>
      </c>
      <c r="CT49" t="s">
        <v>1119</v>
      </c>
      <c r="CU49" t="s">
        <v>1123</v>
      </c>
      <c r="CV49" t="s">
        <v>1132</v>
      </c>
      <c r="CW49" t="s">
        <v>1133</v>
      </c>
    </row>
    <row r="50" spans="42:101" x14ac:dyDescent="0.25">
      <c r="AP50" t="s">
        <v>1147</v>
      </c>
      <c r="AQ50">
        <v>1</v>
      </c>
      <c r="AR50">
        <v>100</v>
      </c>
      <c r="AS50">
        <v>18</v>
      </c>
      <c r="AT50">
        <v>18</v>
      </c>
      <c r="AU50">
        <v>0</v>
      </c>
      <c r="AV50">
        <v>0</v>
      </c>
      <c r="AW50">
        <v>0</v>
      </c>
      <c r="AX50">
        <v>18</v>
      </c>
      <c r="AY50">
        <v>18</v>
      </c>
      <c r="AZ50">
        <v>1</v>
      </c>
      <c r="BA50">
        <v>0</v>
      </c>
      <c r="BB50">
        <v>0</v>
      </c>
    </row>
    <row r="51" spans="42:101" x14ac:dyDescent="0.25">
      <c r="AP51" t="s">
        <v>1148</v>
      </c>
      <c r="AQ51">
        <v>1</v>
      </c>
      <c r="AR51">
        <v>100</v>
      </c>
      <c r="AS51">
        <v>18</v>
      </c>
      <c r="AT51">
        <v>18</v>
      </c>
      <c r="AU51">
        <v>0</v>
      </c>
      <c r="AV51">
        <v>0</v>
      </c>
      <c r="AW51">
        <v>0</v>
      </c>
      <c r="AX51">
        <v>18</v>
      </c>
      <c r="AY51">
        <v>18</v>
      </c>
      <c r="AZ51">
        <v>1</v>
      </c>
      <c r="BA51">
        <v>0</v>
      </c>
      <c r="BB51">
        <v>0</v>
      </c>
    </row>
    <row r="52" spans="42:101" x14ac:dyDescent="0.25">
      <c r="AP52" t="s">
        <v>1150</v>
      </c>
      <c r="AQ52">
        <v>1</v>
      </c>
      <c r="AR52">
        <v>100</v>
      </c>
      <c r="AS52">
        <v>38</v>
      </c>
      <c r="AT52">
        <v>38</v>
      </c>
      <c r="AU52">
        <v>0</v>
      </c>
      <c r="AV52">
        <v>0</v>
      </c>
      <c r="AW52">
        <v>0</v>
      </c>
      <c r="AX52">
        <v>38</v>
      </c>
      <c r="AY52">
        <v>38</v>
      </c>
      <c r="AZ52">
        <v>1</v>
      </c>
      <c r="BA52">
        <v>0</v>
      </c>
      <c r="BB52">
        <v>0</v>
      </c>
      <c r="CS52" t="s">
        <v>1066</v>
      </c>
      <c r="CT52" t="s">
        <v>1119</v>
      </c>
      <c r="CU52" t="s">
        <v>1123</v>
      </c>
      <c r="CV52" t="s">
        <v>1132</v>
      </c>
      <c r="CW52" t="s">
        <v>1133</v>
      </c>
    </row>
    <row r="53" spans="42:101" x14ac:dyDescent="0.25">
      <c r="AP53" t="s">
        <v>1133</v>
      </c>
      <c r="AQ53">
        <v>0.326986490798851</v>
      </c>
      <c r="AR53">
        <v>89.181286549707593</v>
      </c>
      <c r="AS53">
        <v>684</v>
      </c>
      <c r="AT53">
        <v>589</v>
      </c>
      <c r="AU53">
        <v>73</v>
      </c>
      <c r="AV53">
        <v>1</v>
      </c>
      <c r="AW53">
        <v>21</v>
      </c>
      <c r="AX53">
        <v>610</v>
      </c>
      <c r="AY53">
        <v>684</v>
      </c>
      <c r="AZ53">
        <v>0.83924968366334896</v>
      </c>
      <c r="BA53">
        <v>5.2563181833726699E-2</v>
      </c>
      <c r="BB53">
        <v>0.16075031633664999</v>
      </c>
      <c r="BC53">
        <v>0.326986490798851</v>
      </c>
      <c r="CR53" s="3" t="s">
        <v>1107</v>
      </c>
      <c r="CS53" t="s">
        <v>1107</v>
      </c>
      <c r="CT53">
        <v>223</v>
      </c>
      <c r="CU53">
        <v>123</v>
      </c>
      <c r="CV53">
        <v>205</v>
      </c>
      <c r="CW53">
        <v>551</v>
      </c>
    </row>
    <row r="54" spans="42:101" x14ac:dyDescent="0.25">
      <c r="AP54" t="s">
        <v>1162</v>
      </c>
      <c r="AQ54">
        <v>0.94707520891364905</v>
      </c>
      <c r="AR54">
        <v>97.368421052631504</v>
      </c>
      <c r="AS54">
        <v>38</v>
      </c>
      <c r="AT54">
        <v>20</v>
      </c>
      <c r="AU54">
        <v>1</v>
      </c>
      <c r="AV54">
        <v>0</v>
      </c>
      <c r="AW54">
        <v>17</v>
      </c>
      <c r="AX54">
        <v>37</v>
      </c>
      <c r="AY54">
        <v>38</v>
      </c>
      <c r="AZ54">
        <v>0.50277008310249305</v>
      </c>
      <c r="BA54">
        <v>0.47091412742382199</v>
      </c>
      <c r="BB54">
        <v>0.49722991689750601</v>
      </c>
      <c r="BC54">
        <v>0.94707520891364805</v>
      </c>
      <c r="CR54" s="3" t="s">
        <v>1253</v>
      </c>
      <c r="CS54" t="s">
        <v>1108</v>
      </c>
      <c r="CT54">
        <v>22</v>
      </c>
      <c r="CU54">
        <v>30</v>
      </c>
      <c r="CV54">
        <v>3</v>
      </c>
      <c r="CW54">
        <v>55</v>
      </c>
    </row>
    <row r="55" spans="42:101" x14ac:dyDescent="0.25">
      <c r="CR55" s="3" t="s">
        <v>1254</v>
      </c>
      <c r="CS55" t="s">
        <v>1109</v>
      </c>
      <c r="CT55">
        <v>0</v>
      </c>
      <c r="CU55">
        <v>1</v>
      </c>
      <c r="CV55">
        <v>0</v>
      </c>
      <c r="CW55">
        <v>1</v>
      </c>
    </row>
    <row r="56" spans="42:101" x14ac:dyDescent="0.25">
      <c r="CR56" s="3" t="s">
        <v>1255</v>
      </c>
      <c r="CS56" t="s">
        <v>1110</v>
      </c>
      <c r="CT56">
        <v>0</v>
      </c>
      <c r="CU56">
        <v>2</v>
      </c>
      <c r="CV56">
        <v>0</v>
      </c>
      <c r="CW56">
        <v>2</v>
      </c>
    </row>
    <row r="57" spans="42:101" x14ac:dyDescent="0.25">
      <c r="CR57" s="3" t="s">
        <v>1111</v>
      </c>
      <c r="CS57" t="s">
        <v>1111</v>
      </c>
      <c r="CT57">
        <v>223</v>
      </c>
      <c r="CU57">
        <v>125</v>
      </c>
      <c r="CV57">
        <v>205</v>
      </c>
      <c r="CW57">
        <v>553</v>
      </c>
    </row>
    <row r="58" spans="42:101" x14ac:dyDescent="0.25">
      <c r="CR58" s="3" t="s">
        <v>1112</v>
      </c>
      <c r="CS58" t="s">
        <v>1112</v>
      </c>
      <c r="CT58">
        <v>245</v>
      </c>
      <c r="CU58">
        <v>156</v>
      </c>
      <c r="CV58">
        <v>208</v>
      </c>
      <c r="CW58">
        <v>609</v>
      </c>
    </row>
    <row r="59" spans="42:101" ht="16.5" x14ac:dyDescent="0.25">
      <c r="BN59" t="s">
        <v>1063</v>
      </c>
      <c r="BO59" t="s">
        <v>1064</v>
      </c>
      <c r="BP59" t="s">
        <v>1065</v>
      </c>
      <c r="BQ59" t="s">
        <v>1066</v>
      </c>
      <c r="BR59" t="s">
        <v>1107</v>
      </c>
      <c r="BS59" t="s">
        <v>1108</v>
      </c>
      <c r="BT59" t="s">
        <v>1109</v>
      </c>
      <c r="BU59" t="s">
        <v>1110</v>
      </c>
      <c r="BV59" t="s">
        <v>1111</v>
      </c>
      <c r="BW59" t="s">
        <v>1112</v>
      </c>
      <c r="BX59" t="s">
        <v>1113</v>
      </c>
      <c r="BY59" t="s">
        <v>1098</v>
      </c>
      <c r="BZ59" t="s">
        <v>1099</v>
      </c>
      <c r="CR59" s="3" t="s">
        <v>1256</v>
      </c>
      <c r="CS59" t="s">
        <v>1065</v>
      </c>
      <c r="CT59" s="5">
        <f>91.0204081632653/100</f>
        <v>0.91020408163265298</v>
      </c>
      <c r="CU59" s="5">
        <f>80.1282051282051/100</f>
        <v>0.80128205128205099</v>
      </c>
      <c r="CV59" s="5">
        <f>98.5576923076923/100</f>
        <v>0.98557692307692302</v>
      </c>
      <c r="CW59" s="5">
        <f>90.8045977011494/100</f>
        <v>0.90804597701149403</v>
      </c>
    </row>
    <row r="60" spans="42:101" ht="16.5" x14ac:dyDescent="0.25">
      <c r="BN60" t="s">
        <v>1156</v>
      </c>
      <c r="BO60">
        <v>1</v>
      </c>
      <c r="BP60">
        <v>100</v>
      </c>
      <c r="BQ60">
        <v>14</v>
      </c>
      <c r="BR60">
        <v>14</v>
      </c>
      <c r="BS60">
        <v>0</v>
      </c>
      <c r="BT60">
        <v>0</v>
      </c>
      <c r="BU60">
        <v>0</v>
      </c>
      <c r="BV60">
        <v>14</v>
      </c>
      <c r="BW60">
        <v>14</v>
      </c>
      <c r="BX60">
        <v>1</v>
      </c>
      <c r="BY60">
        <v>0</v>
      </c>
      <c r="BZ60">
        <v>0</v>
      </c>
      <c r="CR60" s="3" t="s">
        <v>1257</v>
      </c>
      <c r="CS60" t="s">
        <v>1113</v>
      </c>
      <c r="CT60" s="5">
        <v>0.91020408163265298</v>
      </c>
      <c r="CU60" s="5">
        <v>0.78353057199210996</v>
      </c>
      <c r="CV60" s="5">
        <v>0.98557692307692302</v>
      </c>
      <c r="CW60" s="5">
        <v>0.90239996117353005</v>
      </c>
    </row>
    <row r="61" spans="42:101" x14ac:dyDescent="0.25">
      <c r="BN61" t="s">
        <v>1157</v>
      </c>
      <c r="BO61">
        <v>1</v>
      </c>
      <c r="BP61">
        <v>100</v>
      </c>
      <c r="BQ61">
        <v>14</v>
      </c>
      <c r="BR61">
        <v>14</v>
      </c>
      <c r="BS61">
        <v>0</v>
      </c>
      <c r="BT61">
        <v>0</v>
      </c>
      <c r="BU61">
        <v>0</v>
      </c>
      <c r="BV61">
        <v>14</v>
      </c>
      <c r="BW61">
        <v>14</v>
      </c>
      <c r="BX61">
        <v>1</v>
      </c>
      <c r="BY61">
        <v>0</v>
      </c>
      <c r="BZ61">
        <v>0</v>
      </c>
      <c r="CR61" s="4" t="s">
        <v>1258</v>
      </c>
      <c r="CS61" t="s">
        <v>1064</v>
      </c>
      <c r="CT61" s="5">
        <v>0</v>
      </c>
      <c r="CU61" s="5">
        <v>8.2004555808655899E-2</v>
      </c>
      <c r="CV61" s="5">
        <v>0</v>
      </c>
      <c r="CW61" s="5">
        <v>5.7848499917122403E-2</v>
      </c>
    </row>
    <row r="62" spans="42:101" x14ac:dyDescent="0.25">
      <c r="BN62" t="s">
        <v>1141</v>
      </c>
      <c r="BO62">
        <v>1</v>
      </c>
      <c r="BP62">
        <v>100</v>
      </c>
      <c r="BQ62">
        <v>19</v>
      </c>
      <c r="BR62">
        <v>19</v>
      </c>
      <c r="BS62">
        <v>0</v>
      </c>
      <c r="BT62">
        <v>0</v>
      </c>
      <c r="BU62">
        <v>0</v>
      </c>
      <c r="BV62">
        <v>19</v>
      </c>
      <c r="BW62">
        <v>19</v>
      </c>
      <c r="BX62">
        <v>1</v>
      </c>
      <c r="BY62">
        <v>0</v>
      </c>
      <c r="BZ62">
        <v>0</v>
      </c>
    </row>
    <row r="63" spans="42:101" x14ac:dyDescent="0.25">
      <c r="BN63" t="s">
        <v>1142</v>
      </c>
      <c r="BO63">
        <v>1</v>
      </c>
      <c r="BP63">
        <v>100</v>
      </c>
      <c r="BQ63">
        <v>19</v>
      </c>
      <c r="BR63">
        <v>19</v>
      </c>
      <c r="BS63">
        <v>0</v>
      </c>
      <c r="BT63">
        <v>0</v>
      </c>
      <c r="BU63">
        <v>0</v>
      </c>
      <c r="BV63">
        <v>19</v>
      </c>
      <c r="BW63">
        <v>19</v>
      </c>
      <c r="BX63">
        <v>1</v>
      </c>
      <c r="BY63">
        <v>0</v>
      </c>
      <c r="BZ63">
        <v>0</v>
      </c>
      <c r="CT63" s="5"/>
      <c r="CU63" s="5"/>
      <c r="CV63" s="5"/>
      <c r="CW63" s="5"/>
    </row>
    <row r="64" spans="42:101" x14ac:dyDescent="0.25">
      <c r="BN64" t="s">
        <v>1143</v>
      </c>
      <c r="BO64">
        <v>1</v>
      </c>
      <c r="BP64">
        <v>100</v>
      </c>
      <c r="BQ64">
        <v>19</v>
      </c>
      <c r="BR64">
        <v>19</v>
      </c>
      <c r="BS64">
        <v>0</v>
      </c>
      <c r="BT64">
        <v>0</v>
      </c>
      <c r="BU64">
        <v>0</v>
      </c>
      <c r="BV64">
        <v>19</v>
      </c>
      <c r="BW64">
        <v>19</v>
      </c>
      <c r="BX64">
        <v>1</v>
      </c>
      <c r="BY64">
        <v>0</v>
      </c>
      <c r="BZ64">
        <v>0</v>
      </c>
    </row>
    <row r="65" spans="42:82" x14ac:dyDescent="0.25">
      <c r="BN65" t="s">
        <v>1159</v>
      </c>
      <c r="BO65">
        <v>1</v>
      </c>
      <c r="BP65">
        <v>100</v>
      </c>
      <c r="BQ65">
        <v>14</v>
      </c>
      <c r="BR65">
        <v>14</v>
      </c>
      <c r="BS65">
        <v>0</v>
      </c>
      <c r="BT65">
        <v>0</v>
      </c>
      <c r="BU65">
        <v>0</v>
      </c>
      <c r="BV65">
        <v>14</v>
      </c>
      <c r="BW65">
        <v>14</v>
      </c>
      <c r="BX65">
        <v>1</v>
      </c>
      <c r="BY65">
        <v>0</v>
      </c>
      <c r="BZ65">
        <v>0</v>
      </c>
    </row>
    <row r="66" spans="42:82" x14ac:dyDescent="0.25">
      <c r="BN66" t="s">
        <v>1160</v>
      </c>
      <c r="BO66">
        <v>0</v>
      </c>
      <c r="BP66">
        <v>92.857142857142804</v>
      </c>
      <c r="BQ66">
        <v>14</v>
      </c>
      <c r="BR66">
        <v>13</v>
      </c>
      <c r="BS66">
        <v>1</v>
      </c>
      <c r="BT66">
        <v>0</v>
      </c>
      <c r="BU66">
        <v>0</v>
      </c>
      <c r="BV66">
        <v>13</v>
      </c>
      <c r="BW66">
        <v>14</v>
      </c>
      <c r="BX66">
        <v>0.92857142857142805</v>
      </c>
      <c r="BY66">
        <v>0</v>
      </c>
      <c r="BZ66">
        <v>7.1428571428571397E-2</v>
      </c>
      <c r="CA66">
        <v>0</v>
      </c>
    </row>
    <row r="67" spans="42:82" x14ac:dyDescent="0.25">
      <c r="BN67" t="s">
        <v>1161</v>
      </c>
      <c r="BO67">
        <v>1</v>
      </c>
      <c r="BP67">
        <v>100</v>
      </c>
      <c r="BQ67">
        <v>14</v>
      </c>
      <c r="BR67">
        <v>14</v>
      </c>
      <c r="BS67">
        <v>0</v>
      </c>
      <c r="BT67">
        <v>0</v>
      </c>
      <c r="BU67">
        <v>0</v>
      </c>
      <c r="BV67">
        <v>14</v>
      </c>
      <c r="BW67">
        <v>14</v>
      </c>
      <c r="BX67">
        <v>1</v>
      </c>
      <c r="BY67">
        <v>0</v>
      </c>
      <c r="BZ67">
        <v>0</v>
      </c>
    </row>
    <row r="68" spans="42:82" x14ac:dyDescent="0.25">
      <c r="AQ68" t="s">
        <v>1163</v>
      </c>
    </row>
    <row r="69" spans="42:82" x14ac:dyDescent="0.25">
      <c r="AQ69" t="s">
        <v>1063</v>
      </c>
      <c r="AR69" t="s">
        <v>1064</v>
      </c>
      <c r="AS69" t="s">
        <v>1065</v>
      </c>
      <c r="AT69" t="s">
        <v>1066</v>
      </c>
      <c r="AU69" t="s">
        <v>1107</v>
      </c>
      <c r="AV69" t="s">
        <v>1108</v>
      </c>
      <c r="AW69" t="s">
        <v>1109</v>
      </c>
      <c r="AX69" t="s">
        <v>1110</v>
      </c>
      <c r="AY69" t="s">
        <v>1111</v>
      </c>
      <c r="AZ69" t="s">
        <v>1112</v>
      </c>
      <c r="BA69" t="s">
        <v>1113</v>
      </c>
      <c r="BB69" t="s">
        <v>1098</v>
      </c>
      <c r="BC69" t="s">
        <v>1099</v>
      </c>
      <c r="BD69" t="s">
        <v>1100</v>
      </c>
      <c r="BQ69" t="s">
        <v>1260</v>
      </c>
      <c r="BR69">
        <f>SUM(BR60:BR67)</f>
        <v>126</v>
      </c>
      <c r="BS69">
        <f t="shared" ref="BS69:BW69" si="3">SUM(BS60:BS67)</f>
        <v>1</v>
      </c>
      <c r="BT69">
        <f t="shared" si="3"/>
        <v>0</v>
      </c>
      <c r="BU69">
        <f t="shared" si="3"/>
        <v>0</v>
      </c>
      <c r="BV69">
        <f t="shared" si="3"/>
        <v>126</v>
      </c>
      <c r="BW69">
        <f t="shared" si="3"/>
        <v>127</v>
      </c>
      <c r="BX69">
        <f>BV69/BW69</f>
        <v>0.99212598425196852</v>
      </c>
      <c r="BY69">
        <f>(((BR69+BS69)/BW69)*((BT69+BR69)/BW69))</f>
        <v>0.99212598425196852</v>
      </c>
      <c r="BZ69">
        <f>(((BS69+BU69)/BW69)*(BT69+BU69)/BW69)</f>
        <v>0</v>
      </c>
      <c r="CA69">
        <f>SUM(BY69:BZ69)</f>
        <v>0.99212598425196852</v>
      </c>
      <c r="CB69">
        <f>BX69-CA69</f>
        <v>0</v>
      </c>
      <c r="CC69">
        <f>1-CA69</f>
        <v>7.8740157480314821E-3</v>
      </c>
      <c r="CD69">
        <f>CB69/CC69</f>
        <v>0</v>
      </c>
    </row>
    <row r="70" spans="42:82" x14ac:dyDescent="0.25">
      <c r="AP70" t="s">
        <v>1263</v>
      </c>
      <c r="AQ70" t="s">
        <v>1153</v>
      </c>
      <c r="AR70">
        <v>0.114197530864197</v>
      </c>
      <c r="AS70">
        <v>65.8536585365853</v>
      </c>
      <c r="AT70">
        <v>41</v>
      </c>
      <c r="AU70">
        <v>25</v>
      </c>
      <c r="AV70">
        <v>13</v>
      </c>
      <c r="AW70">
        <v>1</v>
      </c>
      <c r="AX70">
        <v>2</v>
      </c>
      <c r="AY70">
        <v>27</v>
      </c>
      <c r="AZ70">
        <v>41</v>
      </c>
      <c r="BA70">
        <v>0.61451516954193897</v>
      </c>
      <c r="BB70">
        <v>4.4021415823914299E-2</v>
      </c>
      <c r="BC70">
        <v>0.38548483045805998</v>
      </c>
      <c r="BD70">
        <v>0.114197530864197</v>
      </c>
      <c r="BR70" t="s">
        <v>1088</v>
      </c>
      <c r="BS70" t="s">
        <v>1089</v>
      </c>
      <c r="BT70" t="s">
        <v>1090</v>
      </c>
      <c r="BU70" t="s">
        <v>1091</v>
      </c>
      <c r="BV70" t="s">
        <v>1092</v>
      </c>
      <c r="BW70" t="s">
        <v>1093</v>
      </c>
      <c r="BX70" t="s">
        <v>1094</v>
      </c>
      <c r="BY70" t="s">
        <v>1095</v>
      </c>
      <c r="BZ70" t="s">
        <v>1096</v>
      </c>
      <c r="CA70" t="s">
        <v>1097</v>
      </c>
      <c r="CB70" t="s">
        <v>1098</v>
      </c>
      <c r="CC70" t="s">
        <v>1099</v>
      </c>
      <c r="CD70" t="s">
        <v>1100</v>
      </c>
    </row>
    <row r="71" spans="42:82" x14ac:dyDescent="0.25">
      <c r="AP71" t="s">
        <v>1263</v>
      </c>
      <c r="AQ71" t="s">
        <v>1138</v>
      </c>
      <c r="AR71">
        <v>0</v>
      </c>
      <c r="AS71">
        <v>78.260869565217305</v>
      </c>
      <c r="AT71">
        <v>23</v>
      </c>
      <c r="AU71">
        <v>18</v>
      </c>
      <c r="AV71">
        <v>5</v>
      </c>
      <c r="AW71">
        <v>0</v>
      </c>
      <c r="AX71">
        <v>0</v>
      </c>
      <c r="AY71">
        <v>18</v>
      </c>
      <c r="AZ71">
        <v>23</v>
      </c>
      <c r="BA71">
        <v>0.78260869565217395</v>
      </c>
      <c r="BB71">
        <v>0</v>
      </c>
      <c r="BC71">
        <v>0.217391304347826</v>
      </c>
      <c r="BD71">
        <v>0</v>
      </c>
    </row>
    <row r="72" spans="42:82" x14ac:dyDescent="0.25">
      <c r="AP72" t="s">
        <v>1263</v>
      </c>
      <c r="AQ72" t="s">
        <v>1139</v>
      </c>
      <c r="AR72">
        <v>0</v>
      </c>
      <c r="AS72">
        <v>82.608695652173907</v>
      </c>
      <c r="AT72">
        <v>23</v>
      </c>
      <c r="AU72">
        <v>19</v>
      </c>
      <c r="AV72">
        <v>4</v>
      </c>
      <c r="AW72">
        <v>0</v>
      </c>
      <c r="AX72">
        <v>0</v>
      </c>
      <c r="AY72">
        <v>19</v>
      </c>
      <c r="AZ72">
        <v>23</v>
      </c>
      <c r="BA72">
        <v>0.82608695652173902</v>
      </c>
      <c r="BB72" s="1">
        <v>-1.11022302462515E-16</v>
      </c>
      <c r="BC72">
        <v>0.17391304347826</v>
      </c>
      <c r="BD72" s="1">
        <v>-6.3837823915946501E-16</v>
      </c>
    </row>
    <row r="73" spans="42:82" x14ac:dyDescent="0.25">
      <c r="AP73" t="s">
        <v>156</v>
      </c>
      <c r="AQ73" t="s">
        <v>1149</v>
      </c>
      <c r="AR73">
        <v>0</v>
      </c>
      <c r="AS73">
        <v>84.210526315789394</v>
      </c>
      <c r="AT73">
        <v>38</v>
      </c>
      <c r="AU73">
        <v>32</v>
      </c>
      <c r="AV73">
        <v>6</v>
      </c>
      <c r="AW73">
        <v>0</v>
      </c>
      <c r="AX73">
        <v>0</v>
      </c>
      <c r="AY73">
        <v>32</v>
      </c>
      <c r="AZ73">
        <v>38</v>
      </c>
      <c r="BA73">
        <v>0.84210526315789402</v>
      </c>
      <c r="BB73">
        <v>0</v>
      </c>
      <c r="BC73">
        <v>0.157894736842105</v>
      </c>
      <c r="BD73">
        <v>0</v>
      </c>
    </row>
    <row r="74" spans="42:82" x14ac:dyDescent="0.25">
      <c r="AP74" t="s">
        <v>156</v>
      </c>
      <c r="AQ74" t="s">
        <v>1151</v>
      </c>
      <c r="AR74">
        <v>0</v>
      </c>
      <c r="AS74">
        <v>84.210526315789394</v>
      </c>
      <c r="AT74">
        <v>38</v>
      </c>
      <c r="AU74">
        <v>32</v>
      </c>
      <c r="AV74">
        <v>6</v>
      </c>
      <c r="AW74">
        <v>0</v>
      </c>
      <c r="AX74">
        <v>0</v>
      </c>
      <c r="AY74">
        <v>32</v>
      </c>
      <c r="AZ74">
        <v>38</v>
      </c>
      <c r="BA74">
        <v>0.84210526315789402</v>
      </c>
      <c r="BB74">
        <v>0</v>
      </c>
      <c r="BC74">
        <v>0.157894736842105</v>
      </c>
      <c r="BD74">
        <v>0</v>
      </c>
    </row>
    <row r="75" spans="42:82" x14ac:dyDescent="0.25">
      <c r="AQ75" t="s">
        <v>1140</v>
      </c>
      <c r="AR75">
        <v>0</v>
      </c>
      <c r="AS75">
        <v>91.304347826086897</v>
      </c>
      <c r="AT75">
        <v>23</v>
      </c>
      <c r="AU75">
        <v>21</v>
      </c>
      <c r="AV75">
        <v>2</v>
      </c>
      <c r="AW75">
        <v>0</v>
      </c>
      <c r="AX75">
        <v>0</v>
      </c>
      <c r="AY75">
        <v>21</v>
      </c>
      <c r="AZ75">
        <v>23</v>
      </c>
      <c r="BA75">
        <v>0.91304347826086896</v>
      </c>
      <c r="BB75">
        <v>0</v>
      </c>
      <c r="BC75">
        <v>8.6956521739130405E-2</v>
      </c>
      <c r="BD75">
        <v>0</v>
      </c>
    </row>
    <row r="76" spans="42:82" x14ac:dyDescent="0.25">
      <c r="AQ76" t="s">
        <v>1160</v>
      </c>
      <c r="AR76">
        <v>0</v>
      </c>
      <c r="AS76">
        <v>92.857142857142804</v>
      </c>
      <c r="AT76">
        <v>14</v>
      </c>
      <c r="AU76">
        <v>13</v>
      </c>
      <c r="AV76">
        <v>1</v>
      </c>
      <c r="AW76">
        <v>0</v>
      </c>
      <c r="AX76">
        <v>0</v>
      </c>
      <c r="AY76">
        <v>13</v>
      </c>
      <c r="AZ76">
        <v>14</v>
      </c>
      <c r="BA76">
        <v>0.92857142857142805</v>
      </c>
      <c r="BB76">
        <v>0</v>
      </c>
      <c r="BC76">
        <v>7.1428571428571397E-2</v>
      </c>
      <c r="BD76">
        <v>0</v>
      </c>
    </row>
    <row r="77" spans="42:82" x14ac:dyDescent="0.25">
      <c r="AQ77" t="s">
        <v>1146</v>
      </c>
      <c r="AR77">
        <v>0</v>
      </c>
      <c r="AS77">
        <v>94.4444444444444</v>
      </c>
      <c r="AT77">
        <v>18</v>
      </c>
      <c r="AU77">
        <v>17</v>
      </c>
      <c r="AV77">
        <v>1</v>
      </c>
      <c r="AW77">
        <v>0</v>
      </c>
      <c r="AX77">
        <v>0</v>
      </c>
      <c r="AY77">
        <v>17</v>
      </c>
      <c r="AZ77">
        <v>18</v>
      </c>
      <c r="BA77">
        <v>0.94444444444444398</v>
      </c>
      <c r="BB77">
        <v>0</v>
      </c>
      <c r="BC77">
        <v>5.5555555555555497E-2</v>
      </c>
      <c r="BD77">
        <v>0</v>
      </c>
    </row>
    <row r="78" spans="42:82" x14ac:dyDescent="0.25">
      <c r="AQ78" t="s">
        <v>1154</v>
      </c>
      <c r="AR78">
        <v>0</v>
      </c>
      <c r="AS78">
        <v>97.560975609756099</v>
      </c>
      <c r="AT78">
        <v>41</v>
      </c>
      <c r="AU78">
        <v>40</v>
      </c>
      <c r="AV78">
        <v>1</v>
      </c>
      <c r="AW78">
        <v>0</v>
      </c>
      <c r="AX78">
        <v>0</v>
      </c>
      <c r="AY78">
        <v>40</v>
      </c>
      <c r="AZ78">
        <v>41</v>
      </c>
      <c r="BA78">
        <v>0.97560975609756095</v>
      </c>
      <c r="BB78">
        <v>0</v>
      </c>
      <c r="BC78">
        <v>2.4390243902439001E-2</v>
      </c>
      <c r="BD78">
        <v>0</v>
      </c>
    </row>
    <row r="97" spans="42:82" x14ac:dyDescent="0.25">
      <c r="AP97" s="6"/>
    </row>
    <row r="99" spans="42:82" x14ac:dyDescent="0.25">
      <c r="BN99" t="s">
        <v>1063</v>
      </c>
      <c r="BO99" t="s">
        <v>1064</v>
      </c>
      <c r="BP99" t="s">
        <v>1065</v>
      </c>
      <c r="BQ99" t="s">
        <v>1066</v>
      </c>
      <c r="BR99" t="s">
        <v>1107</v>
      </c>
      <c r="BS99" t="s">
        <v>1108</v>
      </c>
      <c r="BT99" t="s">
        <v>1109</v>
      </c>
      <c r="BU99" t="s">
        <v>1110</v>
      </c>
      <c r="BV99" t="s">
        <v>1111</v>
      </c>
      <c r="BW99" t="s">
        <v>1112</v>
      </c>
      <c r="BX99" t="s">
        <v>1113</v>
      </c>
      <c r="BY99" t="s">
        <v>1098</v>
      </c>
      <c r="BZ99" t="s">
        <v>1099</v>
      </c>
    </row>
    <row r="100" spans="42:82" x14ac:dyDescent="0.25">
      <c r="AX100" t="s">
        <v>1163</v>
      </c>
      <c r="BN100" t="s">
        <v>1144</v>
      </c>
      <c r="BO100">
        <v>1</v>
      </c>
      <c r="BP100">
        <v>100</v>
      </c>
      <c r="BQ100">
        <v>38</v>
      </c>
      <c r="BR100">
        <v>38</v>
      </c>
      <c r="BS100">
        <v>0</v>
      </c>
      <c r="BT100">
        <v>0</v>
      </c>
      <c r="BU100">
        <v>0</v>
      </c>
      <c r="BV100">
        <v>38</v>
      </c>
      <c r="BW100">
        <v>38</v>
      </c>
      <c r="BX100">
        <v>1</v>
      </c>
      <c r="BY100">
        <v>0</v>
      </c>
      <c r="BZ100">
        <v>0</v>
      </c>
    </row>
    <row r="101" spans="42:82" x14ac:dyDescent="0.25">
      <c r="AX101" t="s">
        <v>1063</v>
      </c>
      <c r="AY101" t="s">
        <v>1064</v>
      </c>
      <c r="AZ101" t="s">
        <v>1065</v>
      </c>
      <c r="BA101" t="s">
        <v>1066</v>
      </c>
      <c r="BB101" t="s">
        <v>1107</v>
      </c>
      <c r="BN101" t="s">
        <v>1145</v>
      </c>
      <c r="BO101">
        <v>1</v>
      </c>
      <c r="BP101">
        <v>100</v>
      </c>
      <c r="BQ101">
        <v>38</v>
      </c>
      <c r="BR101">
        <v>38</v>
      </c>
      <c r="BS101">
        <v>0</v>
      </c>
      <c r="BT101">
        <v>0</v>
      </c>
      <c r="BU101">
        <v>0</v>
      </c>
      <c r="BV101">
        <v>38</v>
      </c>
      <c r="BW101">
        <v>38</v>
      </c>
      <c r="BX101">
        <v>1</v>
      </c>
      <c r="BY101">
        <v>0</v>
      </c>
      <c r="BZ101">
        <v>0</v>
      </c>
    </row>
    <row r="102" spans="42:82" x14ac:dyDescent="0.25">
      <c r="AX102" t="s">
        <v>1136</v>
      </c>
      <c r="AY102">
        <v>1</v>
      </c>
      <c r="AZ102">
        <v>100</v>
      </c>
      <c r="BA102">
        <v>23</v>
      </c>
      <c r="BB102">
        <v>23</v>
      </c>
      <c r="BN102" t="s">
        <v>1146</v>
      </c>
      <c r="BO102">
        <v>0</v>
      </c>
      <c r="BP102">
        <v>94.4444444444444</v>
      </c>
      <c r="BQ102">
        <v>18</v>
      </c>
      <c r="BR102">
        <v>17</v>
      </c>
      <c r="BS102">
        <v>1</v>
      </c>
      <c r="BT102">
        <v>0</v>
      </c>
      <c r="BU102">
        <v>0</v>
      </c>
      <c r="BV102">
        <v>17</v>
      </c>
      <c r="BW102">
        <v>18</v>
      </c>
      <c r="BX102">
        <v>0.94444444444444398</v>
      </c>
      <c r="BY102">
        <v>0</v>
      </c>
      <c r="BZ102">
        <v>5.5555555555555497E-2</v>
      </c>
      <c r="CA102">
        <v>0</v>
      </c>
    </row>
    <row r="103" spans="42:82" x14ac:dyDescent="0.25">
      <c r="AX103" t="s">
        <v>1137</v>
      </c>
      <c r="AY103">
        <v>1</v>
      </c>
      <c r="AZ103">
        <v>100</v>
      </c>
      <c r="BA103">
        <v>23</v>
      </c>
      <c r="BB103">
        <v>23</v>
      </c>
      <c r="BN103" t="s">
        <v>1147</v>
      </c>
      <c r="BO103">
        <v>1</v>
      </c>
      <c r="BP103">
        <v>100</v>
      </c>
      <c r="BQ103">
        <v>18</v>
      </c>
      <c r="BR103">
        <v>18</v>
      </c>
      <c r="BS103">
        <v>0</v>
      </c>
      <c r="BT103">
        <v>0</v>
      </c>
      <c r="BU103">
        <v>0</v>
      </c>
      <c r="BV103">
        <v>18</v>
      </c>
      <c r="BW103">
        <v>18</v>
      </c>
      <c r="BX103">
        <v>1</v>
      </c>
      <c r="BY103">
        <v>0</v>
      </c>
      <c r="BZ103">
        <v>0</v>
      </c>
    </row>
    <row r="104" spans="42:82" x14ac:dyDescent="0.25">
      <c r="AX104" t="s">
        <v>1152</v>
      </c>
      <c r="AY104">
        <v>0</v>
      </c>
      <c r="AZ104">
        <v>60.975609756097498</v>
      </c>
      <c r="BA104">
        <v>41</v>
      </c>
      <c r="BB104">
        <v>25</v>
      </c>
      <c r="BN104" t="s">
        <v>1148</v>
      </c>
      <c r="BO104">
        <v>1</v>
      </c>
      <c r="BP104">
        <v>100</v>
      </c>
      <c r="BQ104">
        <v>18</v>
      </c>
      <c r="BR104">
        <v>18</v>
      </c>
      <c r="BS104">
        <v>0</v>
      </c>
      <c r="BT104">
        <v>0</v>
      </c>
      <c r="BU104">
        <v>0</v>
      </c>
      <c r="BV104">
        <v>18</v>
      </c>
      <c r="BW104">
        <v>18</v>
      </c>
      <c r="BX104">
        <v>1</v>
      </c>
      <c r="BY104">
        <v>0</v>
      </c>
      <c r="BZ104">
        <v>0</v>
      </c>
    </row>
    <row r="105" spans="42:82" x14ac:dyDescent="0.25">
      <c r="AX105" t="s">
        <v>1153</v>
      </c>
      <c r="AY105">
        <v>0.114197530864197</v>
      </c>
      <c r="AZ105">
        <v>65.8536585365853</v>
      </c>
      <c r="BA105">
        <v>41</v>
      </c>
      <c r="BB105">
        <v>25</v>
      </c>
      <c r="BN105" t="s">
        <v>1149</v>
      </c>
      <c r="BO105">
        <v>0</v>
      </c>
      <c r="BP105">
        <v>84.210526315789394</v>
      </c>
      <c r="BQ105">
        <v>38</v>
      </c>
      <c r="BR105">
        <v>32</v>
      </c>
      <c r="BS105">
        <v>6</v>
      </c>
      <c r="BT105">
        <v>0</v>
      </c>
      <c r="BU105">
        <v>0</v>
      </c>
      <c r="BV105">
        <v>32</v>
      </c>
      <c r="BW105">
        <v>38</v>
      </c>
      <c r="BX105">
        <v>0.84210526315789402</v>
      </c>
      <c r="BY105">
        <v>0</v>
      </c>
      <c r="BZ105">
        <v>0.157894736842105</v>
      </c>
      <c r="CA105">
        <v>0</v>
      </c>
    </row>
    <row r="106" spans="42:82" x14ac:dyDescent="0.25">
      <c r="AX106" t="s">
        <v>1154</v>
      </c>
      <c r="AY106">
        <v>0</v>
      </c>
      <c r="AZ106">
        <v>97.560975609756099</v>
      </c>
      <c r="BA106">
        <v>41</v>
      </c>
      <c r="BB106">
        <v>40</v>
      </c>
      <c r="BN106" t="s">
        <v>1150</v>
      </c>
      <c r="BO106">
        <v>1</v>
      </c>
      <c r="BP106">
        <v>100</v>
      </c>
      <c r="BQ106">
        <v>38</v>
      </c>
      <c r="BR106">
        <v>38</v>
      </c>
      <c r="BS106">
        <v>0</v>
      </c>
      <c r="BT106">
        <v>0</v>
      </c>
      <c r="BU106">
        <v>0</v>
      </c>
      <c r="BV106">
        <v>38</v>
      </c>
      <c r="BW106">
        <v>38</v>
      </c>
      <c r="BX106">
        <v>1</v>
      </c>
      <c r="BY106">
        <v>0</v>
      </c>
      <c r="BZ106">
        <v>0</v>
      </c>
    </row>
    <row r="107" spans="42:82" x14ac:dyDescent="0.25">
      <c r="AX107" t="s">
        <v>1155</v>
      </c>
      <c r="AY107">
        <v>0.160583941605839</v>
      </c>
      <c r="AZ107">
        <v>56.521739130434703</v>
      </c>
      <c r="BA107">
        <v>23</v>
      </c>
      <c r="BB107">
        <v>11</v>
      </c>
      <c r="BN107" t="s">
        <v>1151</v>
      </c>
      <c r="BO107">
        <v>0</v>
      </c>
      <c r="BP107">
        <v>84.210526315789394</v>
      </c>
      <c r="BQ107">
        <v>38</v>
      </c>
      <c r="BR107">
        <v>32</v>
      </c>
      <c r="BS107">
        <v>6</v>
      </c>
      <c r="BT107">
        <v>0</v>
      </c>
      <c r="BU107">
        <v>0</v>
      </c>
      <c r="BV107">
        <v>32</v>
      </c>
      <c r="BW107">
        <v>38</v>
      </c>
      <c r="BX107">
        <v>0.84210526315789402</v>
      </c>
      <c r="BY107">
        <v>0</v>
      </c>
      <c r="BZ107">
        <v>0.157894736842105</v>
      </c>
      <c r="CA107">
        <v>0</v>
      </c>
    </row>
    <row r="108" spans="42:82" x14ac:dyDescent="0.25">
      <c r="AX108" t="s">
        <v>1138</v>
      </c>
      <c r="AY108">
        <v>0</v>
      </c>
      <c r="AZ108">
        <v>78.260869565217305</v>
      </c>
      <c r="BA108">
        <v>23</v>
      </c>
      <c r="BB108">
        <v>18</v>
      </c>
    </row>
    <row r="109" spans="42:82" x14ac:dyDescent="0.25">
      <c r="AX109" t="s">
        <v>1139</v>
      </c>
      <c r="AY109">
        <v>0</v>
      </c>
      <c r="AZ109">
        <v>82.608695652173907</v>
      </c>
      <c r="BA109">
        <v>23</v>
      </c>
      <c r="BB109">
        <v>19</v>
      </c>
      <c r="BQ109" t="s">
        <v>1261</v>
      </c>
      <c r="BR109">
        <f>SUM(BR100:BR107)</f>
        <v>231</v>
      </c>
      <c r="BS109">
        <f t="shared" ref="BS109:BV109" si="4">SUM(BS100:BS107)</f>
        <v>13</v>
      </c>
      <c r="BT109">
        <f t="shared" si="4"/>
        <v>0</v>
      </c>
      <c r="BU109">
        <f t="shared" si="4"/>
        <v>0</v>
      </c>
      <c r="BV109">
        <f t="shared" si="4"/>
        <v>231</v>
      </c>
      <c r="BW109">
        <f>SUM(BW100:BW107)</f>
        <v>244</v>
      </c>
      <c r="BX109">
        <f>BV109/BW109</f>
        <v>0.94672131147540983</v>
      </c>
      <c r="BY109">
        <f>(((BR109+BS109)/BW109)*((BT109+BR109)/BW109))</f>
        <v>0.94672131147540983</v>
      </c>
      <c r="BZ109">
        <f>(((BS109+BU109)/BW109)*(BT109+BU109)/BW109)</f>
        <v>0</v>
      </c>
      <c r="CA109">
        <f>SUM(BY109:BZ109)</f>
        <v>0.94672131147540983</v>
      </c>
      <c r="CB109">
        <f>BX109-CA109</f>
        <v>0</v>
      </c>
      <c r="CC109">
        <f>1-CA109</f>
        <v>5.3278688524590168E-2</v>
      </c>
      <c r="CD109">
        <f>CB109/CC109</f>
        <v>0</v>
      </c>
    </row>
    <row r="110" spans="42:82" x14ac:dyDescent="0.25">
      <c r="AX110" t="s">
        <v>1140</v>
      </c>
      <c r="AY110">
        <v>0</v>
      </c>
      <c r="AZ110">
        <v>91.304347826086897</v>
      </c>
      <c r="BA110">
        <v>23</v>
      </c>
      <c r="BB110">
        <v>21</v>
      </c>
      <c r="BR110" t="s">
        <v>1088</v>
      </c>
      <c r="BS110" t="s">
        <v>1089</v>
      </c>
      <c r="BT110" t="s">
        <v>1090</v>
      </c>
      <c r="BU110" t="s">
        <v>1091</v>
      </c>
      <c r="BV110" t="s">
        <v>1092</v>
      </c>
      <c r="BW110" t="s">
        <v>1093</v>
      </c>
      <c r="BX110" t="s">
        <v>1094</v>
      </c>
      <c r="BY110" t="s">
        <v>1095</v>
      </c>
      <c r="BZ110" t="s">
        <v>1096</v>
      </c>
      <c r="CA110" t="s">
        <v>1097</v>
      </c>
      <c r="CB110" t="s">
        <v>1098</v>
      </c>
      <c r="CC110" t="s">
        <v>1099</v>
      </c>
      <c r="CD110" t="s">
        <v>1100</v>
      </c>
    </row>
    <row r="111" spans="42:82" x14ac:dyDescent="0.25">
      <c r="AX111" t="s">
        <v>1156</v>
      </c>
      <c r="AY111">
        <v>1</v>
      </c>
      <c r="AZ111">
        <v>100</v>
      </c>
      <c r="BA111">
        <v>14</v>
      </c>
      <c r="BB111">
        <v>14</v>
      </c>
    </row>
    <row r="112" spans="42:82" x14ac:dyDescent="0.25">
      <c r="AX112" t="s">
        <v>1157</v>
      </c>
      <c r="AY112">
        <v>1</v>
      </c>
      <c r="AZ112">
        <v>100</v>
      </c>
      <c r="BA112">
        <v>14</v>
      </c>
      <c r="BB112">
        <v>14</v>
      </c>
    </row>
    <row r="113" spans="50:79" x14ac:dyDescent="0.25">
      <c r="AX113" t="s">
        <v>1141</v>
      </c>
      <c r="AY113">
        <v>1</v>
      </c>
      <c r="AZ113">
        <v>100</v>
      </c>
      <c r="BA113">
        <v>19</v>
      </c>
      <c r="BB113">
        <v>19</v>
      </c>
    </row>
    <row r="114" spans="50:79" x14ac:dyDescent="0.25">
      <c r="AX114" t="s">
        <v>1142</v>
      </c>
      <c r="AY114">
        <v>1</v>
      </c>
      <c r="AZ114">
        <v>100</v>
      </c>
      <c r="BA114">
        <v>19</v>
      </c>
      <c r="BB114">
        <v>19</v>
      </c>
    </row>
    <row r="115" spans="50:79" x14ac:dyDescent="0.25">
      <c r="AX115" t="s">
        <v>1143</v>
      </c>
      <c r="AY115">
        <v>1</v>
      </c>
      <c r="AZ115">
        <v>100</v>
      </c>
      <c r="BA115">
        <v>19</v>
      </c>
      <c r="BB115">
        <v>19</v>
      </c>
      <c r="BE115" s="16"/>
      <c r="BF115" s="11" t="s">
        <v>1287</v>
      </c>
      <c r="BG115" s="11" t="s">
        <v>1289</v>
      </c>
      <c r="BH115" s="11" t="s">
        <v>1289</v>
      </c>
      <c r="BI115" s="9" t="s">
        <v>1252</v>
      </c>
    </row>
    <row r="116" spans="50:79" x14ac:dyDescent="0.25">
      <c r="AX116" t="s">
        <v>1158</v>
      </c>
      <c r="AY116">
        <v>0</v>
      </c>
      <c r="AZ116">
        <v>50</v>
      </c>
      <c r="BA116">
        <v>14</v>
      </c>
      <c r="BB116">
        <v>7</v>
      </c>
      <c r="BE116" s="16"/>
      <c r="BF116" s="11" t="s">
        <v>1288</v>
      </c>
      <c r="BG116" s="11" t="s">
        <v>1290</v>
      </c>
      <c r="BH116" s="11" t="s">
        <v>1291</v>
      </c>
      <c r="BI116" s="9"/>
    </row>
    <row r="117" spans="50:79" x14ac:dyDescent="0.25">
      <c r="AX117" t="s">
        <v>1159</v>
      </c>
      <c r="AY117">
        <v>1</v>
      </c>
      <c r="AZ117">
        <v>100</v>
      </c>
      <c r="BA117">
        <v>14</v>
      </c>
      <c r="BB117">
        <v>14</v>
      </c>
      <c r="BE117" s="16"/>
      <c r="BF117" s="11" t="s">
        <v>1103</v>
      </c>
      <c r="BG117" s="11" t="s">
        <v>1282</v>
      </c>
      <c r="BH117" s="11" t="s">
        <v>1292</v>
      </c>
      <c r="BI117" s="9"/>
    </row>
    <row r="118" spans="50:79" x14ac:dyDescent="0.25">
      <c r="AX118" t="s">
        <v>1160</v>
      </c>
      <c r="AY118">
        <v>0</v>
      </c>
      <c r="AZ118">
        <v>92.857142857142804</v>
      </c>
      <c r="BA118">
        <v>14</v>
      </c>
      <c r="BB118">
        <v>13</v>
      </c>
      <c r="BE118" s="3" t="s">
        <v>1107</v>
      </c>
      <c r="BF118" s="11">
        <v>38</v>
      </c>
      <c r="BG118" s="11">
        <v>75</v>
      </c>
      <c r="BH118" s="11">
        <v>80</v>
      </c>
      <c r="BI118" s="11">
        <v>193</v>
      </c>
      <c r="BN118" t="s">
        <v>1163</v>
      </c>
    </row>
    <row r="119" spans="50:79" x14ac:dyDescent="0.25">
      <c r="AX119" t="s">
        <v>1161</v>
      </c>
      <c r="AY119">
        <v>1</v>
      </c>
      <c r="AZ119">
        <v>100</v>
      </c>
      <c r="BA119">
        <v>14</v>
      </c>
      <c r="BB119">
        <v>14</v>
      </c>
      <c r="BE119" s="3" t="s">
        <v>1253</v>
      </c>
      <c r="BF119" s="11">
        <v>18</v>
      </c>
      <c r="BG119" s="11">
        <v>38</v>
      </c>
      <c r="BH119" s="11">
        <v>1</v>
      </c>
      <c r="BI119" s="11">
        <v>57</v>
      </c>
      <c r="BN119" t="s">
        <v>1063</v>
      </c>
      <c r="BO119" t="s">
        <v>1064</v>
      </c>
      <c r="BP119" t="s">
        <v>1065</v>
      </c>
      <c r="BQ119" t="s">
        <v>1066</v>
      </c>
      <c r="BR119" t="s">
        <v>1107</v>
      </c>
      <c r="BS119" t="s">
        <v>1108</v>
      </c>
      <c r="BT119" t="s">
        <v>1109</v>
      </c>
      <c r="BU119" t="s">
        <v>1110</v>
      </c>
      <c r="BV119" t="s">
        <v>1111</v>
      </c>
      <c r="BW119" t="s">
        <v>1112</v>
      </c>
      <c r="BX119" t="s">
        <v>1113</v>
      </c>
      <c r="BY119" t="s">
        <v>1098</v>
      </c>
      <c r="BZ119" t="s">
        <v>1099</v>
      </c>
      <c r="CA119" t="s">
        <v>1100</v>
      </c>
    </row>
    <row r="120" spans="50:79" x14ac:dyDescent="0.25">
      <c r="AX120" t="s">
        <v>1144</v>
      </c>
      <c r="AY120">
        <v>1</v>
      </c>
      <c r="AZ120">
        <v>100</v>
      </c>
      <c r="BA120">
        <v>38</v>
      </c>
      <c r="BB120">
        <v>38</v>
      </c>
      <c r="BE120" s="3" t="s">
        <v>1254</v>
      </c>
      <c r="BF120" s="11">
        <v>0</v>
      </c>
      <c r="BG120" s="11">
        <v>18</v>
      </c>
      <c r="BH120" s="11">
        <v>4</v>
      </c>
      <c r="BI120" s="11">
        <v>22</v>
      </c>
      <c r="BN120" t="s">
        <v>1136</v>
      </c>
      <c r="BO120">
        <v>1</v>
      </c>
      <c r="BP120">
        <v>100</v>
      </c>
      <c r="BQ120">
        <v>23</v>
      </c>
      <c r="BR120">
        <v>23</v>
      </c>
      <c r="BS120">
        <v>0</v>
      </c>
      <c r="BT120">
        <v>0</v>
      </c>
      <c r="BU120">
        <v>0</v>
      </c>
      <c r="BV120">
        <v>23</v>
      </c>
      <c r="BW120">
        <v>23</v>
      </c>
      <c r="BX120">
        <v>1</v>
      </c>
      <c r="BY120">
        <v>0</v>
      </c>
      <c r="BZ120">
        <v>0</v>
      </c>
    </row>
    <row r="121" spans="50:79" x14ac:dyDescent="0.25">
      <c r="AX121" t="s">
        <v>1145</v>
      </c>
      <c r="AY121">
        <v>1</v>
      </c>
      <c r="AZ121">
        <v>100</v>
      </c>
      <c r="BA121">
        <v>38</v>
      </c>
      <c r="BB121">
        <v>38</v>
      </c>
      <c r="BE121" s="3" t="s">
        <v>1255</v>
      </c>
      <c r="BF121" s="11">
        <v>19</v>
      </c>
      <c r="BG121" s="11">
        <v>0</v>
      </c>
      <c r="BH121" s="11">
        <v>52</v>
      </c>
      <c r="BI121" s="11">
        <v>71</v>
      </c>
      <c r="BN121" t="s">
        <v>1137</v>
      </c>
      <c r="BO121">
        <v>1</v>
      </c>
      <c r="BP121">
        <v>100</v>
      </c>
      <c r="BQ121">
        <v>23</v>
      </c>
      <c r="BR121">
        <v>23</v>
      </c>
      <c r="BS121">
        <v>0</v>
      </c>
      <c r="BT121">
        <v>0</v>
      </c>
      <c r="BU121">
        <v>0</v>
      </c>
      <c r="BV121">
        <v>23</v>
      </c>
      <c r="BW121">
        <v>23</v>
      </c>
      <c r="BX121">
        <v>1</v>
      </c>
      <c r="BY121">
        <v>0</v>
      </c>
      <c r="BZ121">
        <v>0</v>
      </c>
    </row>
    <row r="122" spans="50:79" x14ac:dyDescent="0.25">
      <c r="AX122" t="s">
        <v>1146</v>
      </c>
      <c r="AY122">
        <v>0</v>
      </c>
      <c r="AZ122">
        <v>94.4444444444444</v>
      </c>
      <c r="BA122">
        <v>18</v>
      </c>
      <c r="BB122">
        <v>17</v>
      </c>
      <c r="BE122" s="3" t="s">
        <v>1111</v>
      </c>
      <c r="BF122" s="11">
        <v>57</v>
      </c>
      <c r="BG122" s="11">
        <v>19</v>
      </c>
      <c r="BH122" s="11">
        <v>132</v>
      </c>
      <c r="BI122" s="11">
        <v>14</v>
      </c>
      <c r="BN122" t="s">
        <v>1152</v>
      </c>
      <c r="BO122">
        <v>0</v>
      </c>
      <c r="BP122">
        <v>60.975609756097498</v>
      </c>
      <c r="BQ122">
        <v>41</v>
      </c>
      <c r="BR122">
        <v>25</v>
      </c>
      <c r="BS122">
        <v>16</v>
      </c>
      <c r="BT122">
        <v>0</v>
      </c>
      <c r="BU122">
        <v>0</v>
      </c>
      <c r="BV122">
        <v>25</v>
      </c>
      <c r="BW122">
        <v>41</v>
      </c>
      <c r="BX122">
        <v>0.60975609756097504</v>
      </c>
      <c r="BY122">
        <v>0</v>
      </c>
      <c r="BZ122">
        <v>0.39024390243902402</v>
      </c>
      <c r="CA122">
        <v>0</v>
      </c>
    </row>
    <row r="123" spans="50:79" x14ac:dyDescent="0.25">
      <c r="AX123" t="s">
        <v>1147</v>
      </c>
      <c r="AY123">
        <v>1</v>
      </c>
      <c r="AZ123">
        <v>100</v>
      </c>
      <c r="BA123">
        <v>18</v>
      </c>
      <c r="BB123">
        <v>18</v>
      </c>
      <c r="BE123" s="3" t="s">
        <v>1112</v>
      </c>
      <c r="BF123" s="11">
        <v>76</v>
      </c>
      <c r="BG123" s="11">
        <v>57</v>
      </c>
      <c r="BH123" s="11">
        <v>137</v>
      </c>
      <c r="BI123" s="11">
        <v>16</v>
      </c>
      <c r="BN123" t="s">
        <v>1153</v>
      </c>
      <c r="BO123">
        <v>0.114197530864197</v>
      </c>
      <c r="BP123">
        <v>65.8536585365853</v>
      </c>
      <c r="BQ123">
        <v>41</v>
      </c>
      <c r="BR123">
        <v>25</v>
      </c>
      <c r="BS123">
        <v>13</v>
      </c>
      <c r="BT123">
        <v>1</v>
      </c>
      <c r="BU123">
        <v>2</v>
      </c>
      <c r="BV123">
        <v>27</v>
      </c>
      <c r="BW123">
        <v>41</v>
      </c>
      <c r="BX123">
        <v>0.61451516954193897</v>
      </c>
      <c r="BY123">
        <v>4.4021415823914299E-2</v>
      </c>
      <c r="BZ123">
        <v>0.38548483045805998</v>
      </c>
      <c r="CA123">
        <v>0.114197530864197</v>
      </c>
    </row>
    <row r="124" spans="50:79" ht="16.5" x14ac:dyDescent="0.25">
      <c r="AX124" t="s">
        <v>1148</v>
      </c>
      <c r="AY124">
        <v>1</v>
      </c>
      <c r="AZ124">
        <v>100</v>
      </c>
      <c r="BA124">
        <v>18</v>
      </c>
      <c r="BB124">
        <v>18</v>
      </c>
      <c r="BE124" s="3" t="s">
        <v>1256</v>
      </c>
      <c r="BF124" s="12">
        <v>0.16</v>
      </c>
      <c r="BG124" s="11">
        <v>0.75</v>
      </c>
      <c r="BH124" s="11">
        <v>0.96</v>
      </c>
      <c r="BI124" s="11">
        <v>0.88</v>
      </c>
      <c r="BN124" t="s">
        <v>1154</v>
      </c>
      <c r="BO124">
        <v>0</v>
      </c>
      <c r="BP124">
        <v>97.560975609756099</v>
      </c>
      <c r="BQ124">
        <v>41</v>
      </c>
      <c r="BR124">
        <v>40</v>
      </c>
      <c r="BS124">
        <v>1</v>
      </c>
      <c r="BT124">
        <v>0</v>
      </c>
      <c r="BU124">
        <v>0</v>
      </c>
      <c r="BV124">
        <v>40</v>
      </c>
      <c r="BW124">
        <v>41</v>
      </c>
      <c r="BX124">
        <v>0.97560975609756095</v>
      </c>
      <c r="BY124">
        <v>0</v>
      </c>
      <c r="BZ124">
        <v>2.4390243902439001E-2</v>
      </c>
      <c r="CA124">
        <v>0</v>
      </c>
    </row>
    <row r="125" spans="50:79" ht="17.25" thickBot="1" x14ac:dyDescent="0.3">
      <c r="AX125" t="s">
        <v>1162</v>
      </c>
      <c r="AY125">
        <v>0.94707520891364905</v>
      </c>
      <c r="AZ125">
        <v>97.368421052631504</v>
      </c>
      <c r="BA125">
        <v>38</v>
      </c>
      <c r="BB125">
        <v>20</v>
      </c>
      <c r="BE125" s="3" t="s">
        <v>1257</v>
      </c>
      <c r="BF125" s="13">
        <v>0.16</v>
      </c>
      <c r="BG125" s="14">
        <v>0.25</v>
      </c>
      <c r="BH125" s="14">
        <v>0.36</v>
      </c>
      <c r="BI125" s="14">
        <v>0.5</v>
      </c>
      <c r="BN125" t="s">
        <v>1138</v>
      </c>
      <c r="BO125">
        <v>0</v>
      </c>
      <c r="BP125">
        <v>78.260869565217305</v>
      </c>
      <c r="BQ125">
        <v>23</v>
      </c>
      <c r="BR125">
        <v>18</v>
      </c>
      <c r="BS125">
        <v>5</v>
      </c>
      <c r="BT125">
        <v>0</v>
      </c>
      <c r="BU125">
        <v>0</v>
      </c>
      <c r="BV125">
        <v>18</v>
      </c>
      <c r="BW125">
        <v>23</v>
      </c>
      <c r="BX125">
        <v>0.78260869565217395</v>
      </c>
      <c r="BY125">
        <v>0</v>
      </c>
      <c r="BZ125">
        <v>0.217391304347826</v>
      </c>
      <c r="CA125">
        <v>0</v>
      </c>
    </row>
    <row r="126" spans="50:79" ht="16.5" thickTop="1" thickBot="1" x14ac:dyDescent="0.3">
      <c r="AX126" t="s">
        <v>1149</v>
      </c>
      <c r="AY126">
        <v>0</v>
      </c>
      <c r="AZ126">
        <v>84.210526315789394</v>
      </c>
      <c r="BA126">
        <v>38</v>
      </c>
      <c r="BB126">
        <v>32</v>
      </c>
      <c r="BE126" s="4" t="s">
        <v>1258</v>
      </c>
      <c r="BF126" s="12">
        <v>0.52</v>
      </c>
      <c r="BG126" s="11">
        <v>0.25</v>
      </c>
      <c r="BH126" s="11">
        <v>0.92</v>
      </c>
      <c r="BI126" s="15">
        <v>0.75</v>
      </c>
      <c r="BN126" t="s">
        <v>1139</v>
      </c>
      <c r="BO126">
        <v>0</v>
      </c>
      <c r="BP126">
        <v>82.608695652173907</v>
      </c>
      <c r="BQ126">
        <v>23</v>
      </c>
      <c r="BR126">
        <v>19</v>
      </c>
      <c r="BS126">
        <v>4</v>
      </c>
      <c r="BT126">
        <v>0</v>
      </c>
      <c r="BU126">
        <v>0</v>
      </c>
      <c r="BV126">
        <v>19</v>
      </c>
      <c r="BW126">
        <v>23</v>
      </c>
      <c r="BX126">
        <v>0.82608695652173902</v>
      </c>
      <c r="BY126" s="1">
        <v>-1.11022302462515E-16</v>
      </c>
      <c r="BZ126">
        <v>0.17391304347826</v>
      </c>
      <c r="CA126" s="1">
        <v>-6.3837823915946501E-16</v>
      </c>
    </row>
    <row r="127" spans="50:79" ht="15.75" thickTop="1" x14ac:dyDescent="0.25">
      <c r="AX127" t="s">
        <v>1150</v>
      </c>
      <c r="AY127">
        <v>1</v>
      </c>
      <c r="AZ127">
        <v>100</v>
      </c>
      <c r="BA127">
        <v>38</v>
      </c>
      <c r="BB127">
        <v>38</v>
      </c>
      <c r="BN127" t="s">
        <v>1140</v>
      </c>
      <c r="BO127">
        <v>0</v>
      </c>
      <c r="BP127">
        <v>91.304347826086897</v>
      </c>
      <c r="BQ127">
        <v>23</v>
      </c>
      <c r="BR127">
        <v>21</v>
      </c>
      <c r="BS127">
        <v>2</v>
      </c>
      <c r="BT127">
        <v>0</v>
      </c>
      <c r="BU127">
        <v>0</v>
      </c>
      <c r="BV127">
        <v>21</v>
      </c>
      <c r="BW127">
        <v>23</v>
      </c>
      <c r="BX127">
        <v>0.91304347826086896</v>
      </c>
      <c r="BY127">
        <v>0</v>
      </c>
      <c r="BZ127">
        <v>8.6956521739130405E-2</v>
      </c>
      <c r="CA127">
        <v>0</v>
      </c>
    </row>
    <row r="128" spans="50:79" x14ac:dyDescent="0.25">
      <c r="AX128" t="s">
        <v>1151</v>
      </c>
      <c r="AY128">
        <v>0</v>
      </c>
      <c r="AZ128">
        <v>84.210526315789394</v>
      </c>
      <c r="BA128">
        <v>38</v>
      </c>
      <c r="BB128">
        <v>32</v>
      </c>
      <c r="BN128" t="s">
        <v>1156</v>
      </c>
      <c r="BO128">
        <v>1</v>
      </c>
      <c r="BP128">
        <v>100</v>
      </c>
      <c r="BQ128">
        <v>14</v>
      </c>
      <c r="BR128">
        <v>14</v>
      </c>
      <c r="BS128">
        <v>0</v>
      </c>
      <c r="BT128">
        <v>0</v>
      </c>
      <c r="BU128">
        <v>0</v>
      </c>
      <c r="BV128">
        <v>14</v>
      </c>
      <c r="BW128">
        <v>14</v>
      </c>
      <c r="BX128">
        <v>1</v>
      </c>
      <c r="BY128">
        <v>0</v>
      </c>
      <c r="BZ128">
        <v>0</v>
      </c>
    </row>
    <row r="129" spans="50:79" x14ac:dyDescent="0.25">
      <c r="AX129" t="s">
        <v>1133</v>
      </c>
      <c r="AY129">
        <v>0.326986490798851</v>
      </c>
      <c r="AZ129">
        <v>89.181286549707593</v>
      </c>
      <c r="BA129">
        <v>684</v>
      </c>
      <c r="BB129">
        <v>589</v>
      </c>
      <c r="BN129" t="s">
        <v>1157</v>
      </c>
      <c r="BO129">
        <v>1</v>
      </c>
      <c r="BP129">
        <v>100</v>
      </c>
      <c r="BQ129">
        <v>14</v>
      </c>
      <c r="BR129">
        <v>14</v>
      </c>
      <c r="BS129">
        <v>0</v>
      </c>
      <c r="BT129">
        <v>0</v>
      </c>
      <c r="BU129">
        <v>0</v>
      </c>
      <c r="BV129">
        <v>14</v>
      </c>
      <c r="BW129">
        <v>14</v>
      </c>
      <c r="BX129">
        <v>1</v>
      </c>
      <c r="BY129">
        <v>0</v>
      </c>
      <c r="BZ129">
        <v>0</v>
      </c>
    </row>
    <row r="130" spans="50:79" x14ac:dyDescent="0.25">
      <c r="BN130" t="s">
        <v>1141</v>
      </c>
      <c r="BO130">
        <v>1</v>
      </c>
      <c r="BP130">
        <v>100</v>
      </c>
      <c r="BQ130">
        <v>19</v>
      </c>
      <c r="BR130">
        <v>19</v>
      </c>
      <c r="BS130">
        <v>0</v>
      </c>
      <c r="BT130">
        <v>0</v>
      </c>
      <c r="BU130">
        <v>0</v>
      </c>
      <c r="BV130">
        <v>19</v>
      </c>
      <c r="BW130">
        <v>19</v>
      </c>
      <c r="BX130">
        <v>1</v>
      </c>
      <c r="BY130">
        <v>0</v>
      </c>
      <c r="BZ130">
        <v>0</v>
      </c>
    </row>
    <row r="131" spans="50:79" x14ac:dyDescent="0.25">
      <c r="BN131" t="s">
        <v>1142</v>
      </c>
      <c r="BO131">
        <v>1</v>
      </c>
      <c r="BP131">
        <v>100</v>
      </c>
      <c r="BQ131">
        <v>19</v>
      </c>
      <c r="BR131">
        <v>19</v>
      </c>
      <c r="BS131">
        <v>0</v>
      </c>
      <c r="BT131">
        <v>0</v>
      </c>
      <c r="BU131">
        <v>0</v>
      </c>
      <c r="BV131">
        <v>19</v>
      </c>
      <c r="BW131">
        <v>19</v>
      </c>
      <c r="BX131">
        <v>1</v>
      </c>
      <c r="BY131">
        <v>0</v>
      </c>
      <c r="BZ131">
        <v>0</v>
      </c>
    </row>
    <row r="132" spans="50:79" x14ac:dyDescent="0.25">
      <c r="BN132" t="s">
        <v>1143</v>
      </c>
      <c r="BO132">
        <v>1</v>
      </c>
      <c r="BP132">
        <v>100</v>
      </c>
      <c r="BQ132">
        <v>19</v>
      </c>
      <c r="BR132">
        <v>19</v>
      </c>
      <c r="BS132">
        <v>0</v>
      </c>
      <c r="BT132">
        <v>0</v>
      </c>
      <c r="BU132">
        <v>0</v>
      </c>
      <c r="BV132">
        <v>19</v>
      </c>
      <c r="BW132">
        <v>19</v>
      </c>
      <c r="BX132">
        <v>1</v>
      </c>
      <c r="BY132">
        <v>0</v>
      </c>
      <c r="BZ132">
        <v>0</v>
      </c>
    </row>
    <row r="133" spans="50:79" x14ac:dyDescent="0.25">
      <c r="BN133" t="s">
        <v>1159</v>
      </c>
      <c r="BO133">
        <v>1</v>
      </c>
      <c r="BP133">
        <v>100</v>
      </c>
      <c r="BQ133">
        <v>14</v>
      </c>
      <c r="BR133">
        <v>14</v>
      </c>
      <c r="BS133">
        <v>0</v>
      </c>
      <c r="BT133">
        <v>0</v>
      </c>
      <c r="BU133">
        <v>0</v>
      </c>
      <c r="BV133">
        <v>14</v>
      </c>
      <c r="BW133">
        <v>14</v>
      </c>
      <c r="BX133">
        <v>1</v>
      </c>
      <c r="BY133">
        <v>0</v>
      </c>
      <c r="BZ133">
        <v>0</v>
      </c>
    </row>
    <row r="134" spans="50:79" x14ac:dyDescent="0.25">
      <c r="BN134" t="s">
        <v>1160</v>
      </c>
      <c r="BO134">
        <v>0</v>
      </c>
      <c r="BP134">
        <v>92.857142857142804</v>
      </c>
      <c r="BQ134">
        <v>14</v>
      </c>
      <c r="BR134">
        <v>13</v>
      </c>
      <c r="BS134">
        <v>1</v>
      </c>
      <c r="BT134">
        <v>0</v>
      </c>
      <c r="BU134">
        <v>0</v>
      </c>
      <c r="BV134">
        <v>13</v>
      </c>
      <c r="BW134">
        <v>14</v>
      </c>
      <c r="BX134">
        <v>0.92857142857142805</v>
      </c>
      <c r="BY134">
        <v>0</v>
      </c>
      <c r="BZ134">
        <v>7.1428571428571397E-2</v>
      </c>
      <c r="CA134">
        <v>0</v>
      </c>
    </row>
    <row r="135" spans="50:79" x14ac:dyDescent="0.25">
      <c r="BN135" t="s">
        <v>1161</v>
      </c>
      <c r="BO135">
        <v>1</v>
      </c>
      <c r="BP135">
        <v>100</v>
      </c>
      <c r="BQ135">
        <v>14</v>
      </c>
      <c r="BR135">
        <v>14</v>
      </c>
      <c r="BS135">
        <v>0</v>
      </c>
      <c r="BT135">
        <v>0</v>
      </c>
      <c r="BU135">
        <v>0</v>
      </c>
      <c r="BV135">
        <v>14</v>
      </c>
      <c r="BW135">
        <v>14</v>
      </c>
      <c r="BX135">
        <v>1</v>
      </c>
      <c r="BY135">
        <v>0</v>
      </c>
      <c r="BZ135">
        <v>0</v>
      </c>
    </row>
    <row r="136" spans="50:79" x14ac:dyDescent="0.25">
      <c r="BN136" t="s">
        <v>1144</v>
      </c>
      <c r="BO136">
        <v>1</v>
      </c>
      <c r="BP136">
        <v>100</v>
      </c>
      <c r="BQ136">
        <v>38</v>
      </c>
      <c r="BR136">
        <v>38</v>
      </c>
      <c r="BS136">
        <v>0</v>
      </c>
      <c r="BT136">
        <v>0</v>
      </c>
      <c r="BU136">
        <v>0</v>
      </c>
      <c r="BV136">
        <v>38</v>
      </c>
      <c r="BW136">
        <v>38</v>
      </c>
      <c r="BX136">
        <v>1</v>
      </c>
      <c r="BY136">
        <v>0</v>
      </c>
      <c r="BZ136">
        <v>0</v>
      </c>
    </row>
    <row r="137" spans="50:79" x14ac:dyDescent="0.25">
      <c r="BN137" t="s">
        <v>1145</v>
      </c>
      <c r="BO137">
        <v>1</v>
      </c>
      <c r="BP137">
        <v>100</v>
      </c>
      <c r="BQ137">
        <v>38</v>
      </c>
      <c r="BR137">
        <v>38</v>
      </c>
      <c r="BS137">
        <v>0</v>
      </c>
      <c r="BT137">
        <v>0</v>
      </c>
      <c r="BU137">
        <v>0</v>
      </c>
      <c r="BV137">
        <v>38</v>
      </c>
      <c r="BW137">
        <v>38</v>
      </c>
      <c r="BX137">
        <v>1</v>
      </c>
      <c r="BY137">
        <v>0</v>
      </c>
      <c r="BZ137">
        <v>0</v>
      </c>
    </row>
    <row r="138" spans="50:79" x14ac:dyDescent="0.25">
      <c r="BN138" t="s">
        <v>1146</v>
      </c>
      <c r="BO138">
        <v>0</v>
      </c>
      <c r="BP138">
        <v>94.4444444444444</v>
      </c>
      <c r="BQ138">
        <v>18</v>
      </c>
      <c r="BR138">
        <v>17</v>
      </c>
      <c r="BS138">
        <v>1</v>
      </c>
      <c r="BT138">
        <v>0</v>
      </c>
      <c r="BU138">
        <v>0</v>
      </c>
      <c r="BV138">
        <v>17</v>
      </c>
      <c r="BW138">
        <v>18</v>
      </c>
      <c r="BX138">
        <v>0.94444444444444398</v>
      </c>
      <c r="BY138">
        <v>0</v>
      </c>
      <c r="BZ138">
        <v>5.5555555555555497E-2</v>
      </c>
      <c r="CA138">
        <v>0</v>
      </c>
    </row>
    <row r="139" spans="50:79" x14ac:dyDescent="0.25">
      <c r="BN139" t="s">
        <v>1147</v>
      </c>
      <c r="BO139">
        <v>1</v>
      </c>
      <c r="BP139">
        <v>100</v>
      </c>
      <c r="BQ139">
        <v>18</v>
      </c>
      <c r="BR139">
        <v>18</v>
      </c>
      <c r="BS139">
        <v>0</v>
      </c>
      <c r="BT139">
        <v>0</v>
      </c>
      <c r="BU139">
        <v>0</v>
      </c>
      <c r="BV139">
        <v>18</v>
      </c>
      <c r="BW139">
        <v>18</v>
      </c>
      <c r="BX139">
        <v>1</v>
      </c>
      <c r="BY139">
        <v>0</v>
      </c>
      <c r="BZ139">
        <v>0</v>
      </c>
    </row>
    <row r="140" spans="50:79" x14ac:dyDescent="0.25">
      <c r="BN140" t="s">
        <v>1148</v>
      </c>
      <c r="BO140">
        <v>1</v>
      </c>
      <c r="BP140">
        <v>100</v>
      </c>
      <c r="BQ140">
        <v>18</v>
      </c>
      <c r="BR140">
        <v>18</v>
      </c>
      <c r="BS140">
        <v>0</v>
      </c>
      <c r="BT140">
        <v>0</v>
      </c>
      <c r="BU140">
        <v>0</v>
      </c>
      <c r="BV140">
        <v>18</v>
      </c>
      <c r="BW140">
        <v>18</v>
      </c>
      <c r="BX140">
        <v>1</v>
      </c>
      <c r="BY140">
        <v>0</v>
      </c>
      <c r="BZ140">
        <v>0</v>
      </c>
    </row>
    <row r="141" spans="50:79" x14ac:dyDescent="0.25">
      <c r="BN141" t="s">
        <v>1149</v>
      </c>
      <c r="BO141">
        <v>0</v>
      </c>
      <c r="BP141">
        <v>84.210526315789394</v>
      </c>
      <c r="BQ141">
        <v>38</v>
      </c>
      <c r="BR141">
        <v>32</v>
      </c>
      <c r="BS141">
        <v>6</v>
      </c>
      <c r="BT141">
        <v>0</v>
      </c>
      <c r="BU141">
        <v>0</v>
      </c>
      <c r="BV141">
        <v>32</v>
      </c>
      <c r="BW141">
        <v>38</v>
      </c>
      <c r="BX141">
        <v>0.84210526315789402</v>
      </c>
      <c r="BY141">
        <v>0</v>
      </c>
      <c r="BZ141">
        <v>0.157894736842105</v>
      </c>
      <c r="CA141">
        <v>0</v>
      </c>
    </row>
    <row r="142" spans="50:79" x14ac:dyDescent="0.25">
      <c r="BN142" t="s">
        <v>1150</v>
      </c>
      <c r="BO142">
        <v>1</v>
      </c>
      <c r="BP142">
        <v>100</v>
      </c>
      <c r="BQ142">
        <v>38</v>
      </c>
      <c r="BR142">
        <v>38</v>
      </c>
      <c r="BS142">
        <v>0</v>
      </c>
      <c r="BT142">
        <v>0</v>
      </c>
      <c r="BU142">
        <v>0</v>
      </c>
      <c r="BV142">
        <v>38</v>
      </c>
      <c r="BW142">
        <v>38</v>
      </c>
      <c r="BX142">
        <v>1</v>
      </c>
      <c r="BY142">
        <v>0</v>
      </c>
      <c r="BZ142">
        <v>0</v>
      </c>
    </row>
    <row r="143" spans="50:79" x14ac:dyDescent="0.25">
      <c r="BN143" t="s">
        <v>1151</v>
      </c>
      <c r="BO143">
        <v>0</v>
      </c>
      <c r="BP143">
        <v>84.210526315789394</v>
      </c>
      <c r="BQ143">
        <v>38</v>
      </c>
      <c r="BR143">
        <v>32</v>
      </c>
      <c r="BS143">
        <v>6</v>
      </c>
      <c r="BT143">
        <v>0</v>
      </c>
      <c r="BU143">
        <v>0</v>
      </c>
      <c r="BV143">
        <v>32</v>
      </c>
      <c r="BW143">
        <v>38</v>
      </c>
      <c r="BX143">
        <v>0.84210526315789402</v>
      </c>
      <c r="BY143">
        <v>0</v>
      </c>
      <c r="BZ143">
        <v>0.157894736842105</v>
      </c>
      <c r="CA143">
        <v>0</v>
      </c>
    </row>
    <row r="144" spans="50:79" x14ac:dyDescent="0.25">
      <c r="BN144" t="s">
        <v>1133</v>
      </c>
      <c r="BO144">
        <v>0.326986490798851</v>
      </c>
      <c r="BP144">
        <v>89.181286549707593</v>
      </c>
      <c r="BQ144">
        <v>684</v>
      </c>
      <c r="BR144">
        <v>589</v>
      </c>
      <c r="BS144">
        <v>73</v>
      </c>
      <c r="BT144">
        <v>1</v>
      </c>
      <c r="BU144">
        <v>21</v>
      </c>
      <c r="BV144">
        <v>610</v>
      </c>
      <c r="BW144">
        <v>684</v>
      </c>
      <c r="BX144">
        <v>0.83924968366334896</v>
      </c>
      <c r="BY144">
        <v>5.2563181833726699E-2</v>
      </c>
      <c r="BZ144">
        <v>0.16075031633664999</v>
      </c>
      <c r="CA144">
        <v>0.326986490798851</v>
      </c>
    </row>
    <row r="146" spans="59:79" x14ac:dyDescent="0.25">
      <c r="BH146" s="6" t="s">
        <v>1262</v>
      </c>
    </row>
    <row r="147" spans="59:79" x14ac:dyDescent="0.25">
      <c r="BH147" t="s">
        <v>1259</v>
      </c>
      <c r="BI147" t="s">
        <v>1260</v>
      </c>
      <c r="BJ147" t="s">
        <v>1261</v>
      </c>
    </row>
    <row r="148" spans="59:79" x14ac:dyDescent="0.25">
      <c r="BG148" s="3" t="s">
        <v>1107</v>
      </c>
      <c r="BH148">
        <v>194</v>
      </c>
      <c r="BI148">
        <v>126</v>
      </c>
      <c r="BJ148">
        <v>231</v>
      </c>
      <c r="BK148" s="7">
        <f t="shared" ref="BK148:BK153" si="5">SUM(BH148:BJ148)</f>
        <v>551</v>
      </c>
      <c r="BL148" t="s">
        <v>1088</v>
      </c>
    </row>
    <row r="149" spans="59:79" x14ac:dyDescent="0.25">
      <c r="BG149" s="3" t="s">
        <v>1253</v>
      </c>
      <c r="BH149">
        <v>41</v>
      </c>
      <c r="BI149">
        <v>1</v>
      </c>
      <c r="BJ149">
        <v>13</v>
      </c>
      <c r="BK149" s="7">
        <f t="shared" si="5"/>
        <v>55</v>
      </c>
      <c r="BL149" t="s">
        <v>1089</v>
      </c>
    </row>
    <row r="150" spans="59:79" x14ac:dyDescent="0.25">
      <c r="BG150" s="3" t="s">
        <v>1254</v>
      </c>
      <c r="BH150">
        <v>1</v>
      </c>
      <c r="BI150">
        <v>0</v>
      </c>
      <c r="BJ150">
        <v>0</v>
      </c>
      <c r="BK150" s="7">
        <f t="shared" si="5"/>
        <v>1</v>
      </c>
      <c r="BL150" t="s">
        <v>1090</v>
      </c>
    </row>
    <row r="151" spans="59:79" x14ac:dyDescent="0.25">
      <c r="BG151" s="3" t="s">
        <v>1255</v>
      </c>
      <c r="BH151">
        <v>2</v>
      </c>
      <c r="BI151">
        <v>0</v>
      </c>
      <c r="BJ151">
        <v>0</v>
      </c>
      <c r="BK151" s="7">
        <f t="shared" si="5"/>
        <v>2</v>
      </c>
      <c r="BL151" t="s">
        <v>1091</v>
      </c>
    </row>
    <row r="152" spans="59:79" x14ac:dyDescent="0.25">
      <c r="BG152" s="3" t="s">
        <v>1111</v>
      </c>
      <c r="BH152">
        <v>196</v>
      </c>
      <c r="BI152">
        <v>126</v>
      </c>
      <c r="BJ152">
        <v>231</v>
      </c>
      <c r="BK152" s="7">
        <f t="shared" si="5"/>
        <v>553</v>
      </c>
      <c r="BL152" t="s">
        <v>1092</v>
      </c>
    </row>
    <row r="153" spans="59:79" x14ac:dyDescent="0.25">
      <c r="BG153" s="3" t="s">
        <v>1112</v>
      </c>
      <c r="BH153">
        <v>238</v>
      </c>
      <c r="BI153">
        <v>127</v>
      </c>
      <c r="BJ153">
        <v>244</v>
      </c>
      <c r="BK153" s="7">
        <f t="shared" si="5"/>
        <v>609</v>
      </c>
      <c r="BL153" t="s">
        <v>1093</v>
      </c>
    </row>
    <row r="154" spans="59:79" ht="16.5" x14ac:dyDescent="0.25">
      <c r="BG154" s="3" t="s">
        <v>1256</v>
      </c>
      <c r="BH154" s="5">
        <v>0.82352941176470584</v>
      </c>
      <c r="BI154" s="5">
        <v>0.99212598425196852</v>
      </c>
      <c r="BJ154" s="5">
        <v>0.94672131147540983</v>
      </c>
      <c r="BK154" s="8">
        <f>BK152/BK153</f>
        <v>0.90804597701149425</v>
      </c>
      <c r="BL154" t="s">
        <v>1094</v>
      </c>
    </row>
    <row r="155" spans="59:79" ht="16.5" x14ac:dyDescent="0.25">
      <c r="BG155" s="3" t="s">
        <v>1257</v>
      </c>
      <c r="BH155" s="5">
        <v>0.80900007061648194</v>
      </c>
      <c r="BI155" s="5">
        <v>0.99212598425196852</v>
      </c>
      <c r="BJ155" s="5">
        <v>0.94672131147540983</v>
      </c>
      <c r="BK155" s="8">
        <f>(((BK148+BK149)/BK153)*((BK150+BK148)/BK153))</f>
        <v>0.90193889684292272</v>
      </c>
      <c r="BL155" t="s">
        <v>1095</v>
      </c>
      <c r="BN155" t="s">
        <v>1259</v>
      </c>
      <c r="BO155">
        <v>194</v>
      </c>
      <c r="BP155">
        <v>41</v>
      </c>
      <c r="BQ155">
        <v>1</v>
      </c>
      <c r="BR155">
        <v>2</v>
      </c>
      <c r="BS155">
        <v>196</v>
      </c>
      <c r="BT155">
        <v>238</v>
      </c>
      <c r="BU155">
        <v>0.82352941176470584</v>
      </c>
      <c r="BV155">
        <v>0.80900007061648194</v>
      </c>
      <c r="BW155">
        <v>2.2773815408516345E-3</v>
      </c>
      <c r="BX155">
        <v>0.8112774521573336</v>
      </c>
      <c r="BY155">
        <v>1.2251959607372243E-2</v>
      </c>
      <c r="BZ155">
        <v>0.1887225478426664</v>
      </c>
      <c r="CA155">
        <v>6.4920486435920827E-2</v>
      </c>
    </row>
    <row r="156" spans="59:79" x14ac:dyDescent="0.25">
      <c r="BG156" s="4" t="s">
        <v>1258</v>
      </c>
      <c r="BH156" s="5">
        <v>2.2773815408516345E-3</v>
      </c>
      <c r="BI156" s="5">
        <v>0</v>
      </c>
      <c r="BJ156" s="5">
        <v>0</v>
      </c>
      <c r="BK156" s="8">
        <f>(((BK149+BK151)/BK153)*(BK150+BK151)/BK153)</f>
        <v>4.6106433060739158E-4</v>
      </c>
      <c r="BL156" t="s">
        <v>1096</v>
      </c>
      <c r="BN156" t="s">
        <v>1260</v>
      </c>
      <c r="BO156">
        <v>126</v>
      </c>
      <c r="BP156">
        <v>1</v>
      </c>
      <c r="BQ156">
        <v>0</v>
      </c>
      <c r="BR156">
        <v>0</v>
      </c>
      <c r="BS156">
        <v>126</v>
      </c>
      <c r="BT156">
        <v>127</v>
      </c>
      <c r="BU156">
        <v>0.99212598425196852</v>
      </c>
      <c r="BV156">
        <v>0.99212598425196852</v>
      </c>
      <c r="BW156">
        <v>0</v>
      </c>
      <c r="BX156">
        <v>0.99212598425196852</v>
      </c>
      <c r="BY156">
        <v>0</v>
      </c>
      <c r="BZ156">
        <v>7.8740157480314821E-3</v>
      </c>
      <c r="CA156">
        <v>0</v>
      </c>
    </row>
    <row r="157" spans="59:79" x14ac:dyDescent="0.25">
      <c r="BH157">
        <v>0.8112774521573336</v>
      </c>
      <c r="BI157">
        <v>0.99212598425196852</v>
      </c>
      <c r="BJ157">
        <v>0.94672131147540983</v>
      </c>
      <c r="BK157">
        <f>SUM(BK155:BK156)</f>
        <v>0.90239996117353016</v>
      </c>
      <c r="BL157" t="s">
        <v>1097</v>
      </c>
      <c r="BN157" t="s">
        <v>1261</v>
      </c>
      <c r="BO157">
        <v>231</v>
      </c>
      <c r="BP157">
        <v>13</v>
      </c>
      <c r="BQ157">
        <v>0</v>
      </c>
      <c r="BR157">
        <v>0</v>
      </c>
      <c r="BS157">
        <v>231</v>
      </c>
      <c r="BT157">
        <v>244</v>
      </c>
      <c r="BU157">
        <v>0.94672131147540983</v>
      </c>
      <c r="BV157">
        <v>0.94672131147540983</v>
      </c>
      <c r="BW157">
        <v>0</v>
      </c>
      <c r="BX157">
        <v>0.94672131147540983</v>
      </c>
      <c r="BY157">
        <v>0</v>
      </c>
      <c r="BZ157">
        <v>5.3278688524590168E-2</v>
      </c>
      <c r="CA157">
        <v>0</v>
      </c>
    </row>
    <row r="158" spans="59:79" x14ac:dyDescent="0.25">
      <c r="BH158">
        <v>1.2251959607372243E-2</v>
      </c>
      <c r="BI158">
        <v>0</v>
      </c>
      <c r="BJ158">
        <v>0</v>
      </c>
      <c r="BK158">
        <f>BK154-BK157</f>
        <v>5.6460158379640912E-3</v>
      </c>
      <c r="BL158" t="s">
        <v>1098</v>
      </c>
      <c r="BO158">
        <f>SUM(BO155:BO157)</f>
        <v>551</v>
      </c>
      <c r="BP158">
        <f t="shared" ref="BP158:BT158" si="6">SUM(BP155:BP157)</f>
        <v>55</v>
      </c>
      <c r="BQ158">
        <f t="shared" si="6"/>
        <v>1</v>
      </c>
      <c r="BR158">
        <f t="shared" si="6"/>
        <v>2</v>
      </c>
      <c r="BS158">
        <f t="shared" si="6"/>
        <v>553</v>
      </c>
      <c r="BT158">
        <f t="shared" si="6"/>
        <v>609</v>
      </c>
      <c r="BU158">
        <f>BS158/BT158</f>
        <v>0.90804597701149425</v>
      </c>
      <c r="BV158">
        <f>(((BO158+BP158)/BT158)*((BQ158+BO158)/BT158))</f>
        <v>0.90193889684292272</v>
      </c>
      <c r="BW158">
        <f>(((BP158+BR158)/BT158)*(BQ158+BR158)/BT158)</f>
        <v>4.6106433060739158E-4</v>
      </c>
      <c r="BX158">
        <f>SUM(BV158:BW158)</f>
        <v>0.90239996117353016</v>
      </c>
      <c r="BY158">
        <f>BU158-BX158</f>
        <v>5.6460158379640912E-3</v>
      </c>
      <c r="BZ158">
        <f>1-BX158</f>
        <v>9.7600038826469837E-2</v>
      </c>
      <c r="CA158">
        <f>BY158/BZ158</f>
        <v>5.7848499917121453E-2</v>
      </c>
    </row>
    <row r="159" spans="59:79" x14ac:dyDescent="0.25">
      <c r="BH159">
        <v>0.1887225478426664</v>
      </c>
      <c r="BI159">
        <v>7.8740157480314821E-3</v>
      </c>
      <c r="BJ159">
        <v>5.3278688524590168E-2</v>
      </c>
      <c r="BK159">
        <f>1-BK157</f>
        <v>9.7600038826469837E-2</v>
      </c>
      <c r="BL159" t="s">
        <v>1099</v>
      </c>
      <c r="BO159" t="s">
        <v>1088</v>
      </c>
      <c r="BP159" t="s">
        <v>1089</v>
      </c>
      <c r="BQ159" t="s">
        <v>1090</v>
      </c>
      <c r="BR159" t="s">
        <v>1091</v>
      </c>
      <c r="BS159" t="s">
        <v>1092</v>
      </c>
      <c r="BT159" t="s">
        <v>1093</v>
      </c>
      <c r="BU159" t="s">
        <v>1094</v>
      </c>
      <c r="BV159" t="s">
        <v>1095</v>
      </c>
      <c r="BW159" t="s">
        <v>1096</v>
      </c>
      <c r="BX159" t="s">
        <v>1097</v>
      </c>
      <c r="BY159" t="s">
        <v>1098</v>
      </c>
      <c r="BZ159" t="s">
        <v>1099</v>
      </c>
      <c r="CA159" t="s">
        <v>1100</v>
      </c>
    </row>
    <row r="160" spans="59:79" x14ac:dyDescent="0.25">
      <c r="BH160">
        <v>6.4920486435920827E-2</v>
      </c>
      <c r="BI160">
        <v>0</v>
      </c>
      <c r="BJ160">
        <v>0</v>
      </c>
      <c r="BK160">
        <f>BK158/BK159</f>
        <v>5.7848499917121453E-2</v>
      </c>
      <c r="BL160" t="s">
        <v>1100</v>
      </c>
    </row>
    <row r="178" spans="41:59" x14ac:dyDescent="0.25">
      <c r="AQ178" t="s">
        <v>1233</v>
      </c>
    </row>
    <row r="179" spans="41:59" x14ac:dyDescent="0.25">
      <c r="AQ179" t="s">
        <v>1063</v>
      </c>
      <c r="AR179" t="s">
        <v>1167</v>
      </c>
      <c r="AS179" t="s">
        <v>1168</v>
      </c>
      <c r="AT179" t="s">
        <v>1169</v>
      </c>
      <c r="AU179" t="s">
        <v>1064</v>
      </c>
      <c r="AV179" t="s">
        <v>1065</v>
      </c>
      <c r="AW179" t="s">
        <v>1066</v>
      </c>
      <c r="AX179" t="s">
        <v>1107</v>
      </c>
      <c r="AY179" t="s">
        <v>1108</v>
      </c>
      <c r="AZ179" t="s">
        <v>1109</v>
      </c>
      <c r="BA179" t="s">
        <v>1110</v>
      </c>
      <c r="BB179" t="s">
        <v>1111</v>
      </c>
      <c r="BC179" t="s">
        <v>1112</v>
      </c>
      <c r="BD179" t="s">
        <v>1113</v>
      </c>
      <c r="BE179" t="s">
        <v>1098</v>
      </c>
      <c r="BF179" t="s">
        <v>1099</v>
      </c>
      <c r="BG179" t="s">
        <v>1100</v>
      </c>
    </row>
    <row r="180" spans="41:59" x14ac:dyDescent="0.25">
      <c r="AO180" t="s">
        <v>1270</v>
      </c>
      <c r="AP180" t="s">
        <v>1264</v>
      </c>
      <c r="AQ180" t="s">
        <v>1174</v>
      </c>
      <c r="AR180" t="s">
        <v>284</v>
      </c>
      <c r="AS180" t="s">
        <v>1165</v>
      </c>
      <c r="AT180" t="s">
        <v>1175</v>
      </c>
      <c r="AU180">
        <v>0</v>
      </c>
      <c r="AV180">
        <v>54.285714290000001</v>
      </c>
      <c r="AW180">
        <v>35</v>
      </c>
      <c r="AX180">
        <v>19</v>
      </c>
      <c r="AY180">
        <v>16</v>
      </c>
      <c r="AZ180">
        <v>0</v>
      </c>
      <c r="BA180">
        <v>0</v>
      </c>
      <c r="BB180">
        <v>19</v>
      </c>
      <c r="BC180">
        <v>35</v>
      </c>
      <c r="BD180">
        <v>0.54285714299999999</v>
      </c>
      <c r="BE180">
        <v>0</v>
      </c>
      <c r="BF180">
        <v>0.45714285700000001</v>
      </c>
      <c r="BG180">
        <v>0</v>
      </c>
    </row>
    <row r="181" spans="41:59" x14ac:dyDescent="0.25">
      <c r="AO181" t="s">
        <v>1271</v>
      </c>
      <c r="AP181" t="s">
        <v>1265</v>
      </c>
      <c r="AQ181" t="s">
        <v>1176</v>
      </c>
      <c r="AR181" t="s">
        <v>284</v>
      </c>
      <c r="AS181" t="s">
        <v>1165</v>
      </c>
      <c r="AT181" t="s">
        <v>1177</v>
      </c>
      <c r="AU181">
        <v>9.2592593000000001E-2</v>
      </c>
      <c r="AV181">
        <v>60</v>
      </c>
      <c r="AW181">
        <v>35</v>
      </c>
      <c r="AX181">
        <v>19</v>
      </c>
      <c r="AY181">
        <v>13</v>
      </c>
      <c r="AZ181">
        <v>1</v>
      </c>
      <c r="BA181">
        <v>2</v>
      </c>
      <c r="BB181">
        <v>21</v>
      </c>
      <c r="BC181">
        <v>35</v>
      </c>
      <c r="BD181">
        <v>0.55918367300000005</v>
      </c>
      <c r="BE181">
        <v>4.0816326999999999E-2</v>
      </c>
      <c r="BF181">
        <v>0.44081632700000001</v>
      </c>
      <c r="BG181">
        <v>9.2592593000000001E-2</v>
      </c>
    </row>
    <row r="182" spans="41:59" x14ac:dyDescent="0.25">
      <c r="AO182" t="s">
        <v>1272</v>
      </c>
      <c r="AP182" t="s">
        <v>1267</v>
      </c>
      <c r="AQ182" t="s">
        <v>1179</v>
      </c>
      <c r="AR182" t="s">
        <v>284</v>
      </c>
      <c r="AS182" t="s">
        <v>1164</v>
      </c>
      <c r="AT182" t="s">
        <v>1180</v>
      </c>
      <c r="AU182">
        <v>0</v>
      </c>
      <c r="AV182">
        <v>70.58823529</v>
      </c>
      <c r="AW182">
        <v>17</v>
      </c>
      <c r="AX182">
        <v>12</v>
      </c>
      <c r="AY182">
        <v>5</v>
      </c>
      <c r="AZ182">
        <v>0</v>
      </c>
      <c r="BA182">
        <v>0</v>
      </c>
      <c r="BB182">
        <v>12</v>
      </c>
      <c r="BC182">
        <v>17</v>
      </c>
      <c r="BD182">
        <v>0.70588235300000002</v>
      </c>
      <c r="BE182">
        <v>0</v>
      </c>
      <c r="BF182">
        <v>0.29411764699999998</v>
      </c>
      <c r="BG182">
        <v>0</v>
      </c>
    </row>
    <row r="183" spans="41:59" x14ac:dyDescent="0.25">
      <c r="AO183" t="s">
        <v>1247</v>
      </c>
      <c r="AP183" t="s">
        <v>1268</v>
      </c>
      <c r="AQ183" t="s">
        <v>1181</v>
      </c>
      <c r="AR183" t="s">
        <v>284</v>
      </c>
      <c r="AS183" t="s">
        <v>1164</v>
      </c>
      <c r="AT183" t="s">
        <v>1182</v>
      </c>
      <c r="AU183">
        <v>0</v>
      </c>
      <c r="AV183">
        <v>76.470588239999998</v>
      </c>
      <c r="AW183">
        <v>17</v>
      </c>
      <c r="AX183">
        <v>13</v>
      </c>
      <c r="AY183">
        <v>4</v>
      </c>
      <c r="AZ183">
        <v>0</v>
      </c>
      <c r="BA183">
        <v>0</v>
      </c>
      <c r="BB183">
        <v>13</v>
      </c>
      <c r="BC183">
        <v>17</v>
      </c>
      <c r="BD183">
        <v>0.764705882</v>
      </c>
      <c r="BE183">
        <v>0</v>
      </c>
      <c r="BF183">
        <v>0.235294118</v>
      </c>
      <c r="BG183">
        <v>0</v>
      </c>
    </row>
    <row r="184" spans="41:59" x14ac:dyDescent="0.25">
      <c r="AO184" t="s">
        <v>1248</v>
      </c>
      <c r="AP184" t="s">
        <v>1269</v>
      </c>
      <c r="AQ184" t="s">
        <v>1183</v>
      </c>
      <c r="AR184" t="s">
        <v>156</v>
      </c>
      <c r="AS184" t="s">
        <v>1164</v>
      </c>
      <c r="AT184" t="s">
        <v>1184</v>
      </c>
      <c r="AU184">
        <v>0</v>
      </c>
      <c r="AV184">
        <v>76.92307692</v>
      </c>
      <c r="AW184">
        <v>26</v>
      </c>
      <c r="AX184">
        <v>20</v>
      </c>
      <c r="AY184">
        <v>6</v>
      </c>
      <c r="AZ184">
        <v>0</v>
      </c>
      <c r="BA184">
        <v>0</v>
      </c>
      <c r="BB184">
        <v>20</v>
      </c>
      <c r="BC184">
        <v>26</v>
      </c>
      <c r="BD184">
        <v>0.76923076899999998</v>
      </c>
      <c r="BE184" s="1">
        <v>1.11E-16</v>
      </c>
      <c r="BF184">
        <v>0.23076923099999999</v>
      </c>
      <c r="BG184" s="1">
        <v>4.8100000000000003E-16</v>
      </c>
    </row>
    <row r="185" spans="41:59" x14ac:dyDescent="0.25">
      <c r="AO185" t="s">
        <v>1272</v>
      </c>
      <c r="AP185" t="s">
        <v>1267</v>
      </c>
      <c r="AQ185" t="s">
        <v>1185</v>
      </c>
      <c r="AR185" t="s">
        <v>156</v>
      </c>
      <c r="AS185" t="s">
        <v>1164</v>
      </c>
      <c r="AT185" t="s">
        <v>1180</v>
      </c>
      <c r="AU185">
        <v>0</v>
      </c>
      <c r="AV185">
        <v>80.769230769999993</v>
      </c>
      <c r="AW185">
        <v>26</v>
      </c>
      <c r="AX185">
        <v>21</v>
      </c>
      <c r="AY185">
        <v>5</v>
      </c>
      <c r="AZ185">
        <v>0</v>
      </c>
      <c r="BA185">
        <v>0</v>
      </c>
      <c r="BB185">
        <v>21</v>
      </c>
      <c r="BC185">
        <v>26</v>
      </c>
      <c r="BD185">
        <v>0.80769230800000003</v>
      </c>
      <c r="BE185">
        <v>0</v>
      </c>
      <c r="BF185">
        <v>0.192307692</v>
      </c>
      <c r="BG185">
        <v>0</v>
      </c>
    </row>
    <row r="186" spans="41:59" x14ac:dyDescent="0.25">
      <c r="AO186" t="s">
        <v>1247</v>
      </c>
      <c r="AP186" t="s">
        <v>1268</v>
      </c>
      <c r="AQ186" t="s">
        <v>1186</v>
      </c>
      <c r="AR186" t="s">
        <v>47</v>
      </c>
      <c r="AS186" t="s">
        <v>1166</v>
      </c>
      <c r="AT186" t="s">
        <v>1182</v>
      </c>
      <c r="AU186">
        <v>0</v>
      </c>
      <c r="AV186">
        <v>87.5</v>
      </c>
      <c r="AW186">
        <v>8</v>
      </c>
      <c r="AX186">
        <v>7</v>
      </c>
      <c r="AY186">
        <v>1</v>
      </c>
      <c r="AZ186">
        <v>0</v>
      </c>
      <c r="BA186">
        <v>0</v>
      </c>
      <c r="BB186">
        <v>7</v>
      </c>
      <c r="BC186">
        <v>8</v>
      </c>
      <c r="BD186">
        <v>0.875</v>
      </c>
      <c r="BE186">
        <v>0</v>
      </c>
      <c r="BF186">
        <v>0.125</v>
      </c>
      <c r="BG186">
        <v>0</v>
      </c>
    </row>
    <row r="187" spans="41:59" x14ac:dyDescent="0.25">
      <c r="AO187" t="s">
        <v>1248</v>
      </c>
      <c r="AP187" t="s">
        <v>1269</v>
      </c>
      <c r="AQ187" t="s">
        <v>1187</v>
      </c>
      <c r="AR187" t="s">
        <v>284</v>
      </c>
      <c r="AS187" t="s">
        <v>1164</v>
      </c>
      <c r="AT187" t="s">
        <v>1184</v>
      </c>
      <c r="AU187">
        <v>0</v>
      </c>
      <c r="AV187">
        <v>88.235294120000006</v>
      </c>
      <c r="AW187">
        <v>17</v>
      </c>
      <c r="AX187">
        <v>15</v>
      </c>
      <c r="AY187">
        <v>2</v>
      </c>
      <c r="AZ187">
        <v>0</v>
      </c>
      <c r="BA187">
        <v>0</v>
      </c>
      <c r="BB187">
        <v>15</v>
      </c>
      <c r="BC187">
        <v>17</v>
      </c>
      <c r="BD187">
        <v>0.88235294099999995</v>
      </c>
      <c r="BE187">
        <v>0</v>
      </c>
      <c r="BF187">
        <v>0.117647059</v>
      </c>
      <c r="BG187">
        <v>0</v>
      </c>
    </row>
    <row r="188" spans="41:59" x14ac:dyDescent="0.25">
      <c r="AO188" t="s">
        <v>1270</v>
      </c>
      <c r="AP188" t="s">
        <v>1264</v>
      </c>
      <c r="AQ188" t="s">
        <v>1188</v>
      </c>
      <c r="AR188" t="s">
        <v>156</v>
      </c>
      <c r="AS188" t="s">
        <v>1166</v>
      </c>
      <c r="AT188" t="s">
        <v>1175</v>
      </c>
      <c r="AU188">
        <v>0</v>
      </c>
      <c r="AV188">
        <v>91.666666669999998</v>
      </c>
      <c r="AW188">
        <v>12</v>
      </c>
      <c r="AX188">
        <v>11</v>
      </c>
      <c r="AY188">
        <v>1</v>
      </c>
      <c r="AZ188">
        <v>0</v>
      </c>
      <c r="BA188">
        <v>0</v>
      </c>
      <c r="BB188">
        <v>11</v>
      </c>
      <c r="BC188">
        <v>12</v>
      </c>
      <c r="BD188">
        <v>0.91666666699999999</v>
      </c>
      <c r="BE188" s="1">
        <v>-1.11E-16</v>
      </c>
      <c r="BF188">
        <v>8.3333332999999996E-2</v>
      </c>
      <c r="BG188" s="1">
        <v>-1.3299999999999999E-15</v>
      </c>
    </row>
    <row r="189" spans="41:59" x14ac:dyDescent="0.25">
      <c r="AO189" t="s">
        <v>1272</v>
      </c>
      <c r="AP189" t="s">
        <v>1267</v>
      </c>
      <c r="AQ189" t="s">
        <v>1189</v>
      </c>
      <c r="AR189" t="s">
        <v>156</v>
      </c>
      <c r="AS189" t="s">
        <v>1166</v>
      </c>
      <c r="AT189" t="s">
        <v>1180</v>
      </c>
      <c r="AU189">
        <v>0</v>
      </c>
      <c r="AV189">
        <v>91.666666669999998</v>
      </c>
      <c r="AW189">
        <v>12</v>
      </c>
      <c r="AX189">
        <v>11</v>
      </c>
      <c r="AY189">
        <v>1</v>
      </c>
      <c r="AZ189">
        <v>0</v>
      </c>
      <c r="BA189">
        <v>0</v>
      </c>
      <c r="BB189">
        <v>11</v>
      </c>
      <c r="BC189">
        <v>12</v>
      </c>
      <c r="BD189">
        <v>0.91666666699999999</v>
      </c>
      <c r="BE189" s="1">
        <v>-1.11E-16</v>
      </c>
      <c r="BF189">
        <v>8.3333332999999996E-2</v>
      </c>
      <c r="BG189" s="1">
        <v>-1.3299999999999999E-15</v>
      </c>
    </row>
    <row r="190" spans="41:59" x14ac:dyDescent="0.25">
      <c r="AO190" t="s">
        <v>1251</v>
      </c>
      <c r="AP190" t="s">
        <v>1266</v>
      </c>
      <c r="AQ190" t="s">
        <v>1191</v>
      </c>
      <c r="AR190" t="s">
        <v>284</v>
      </c>
      <c r="AS190" t="s">
        <v>1165</v>
      </c>
      <c r="AT190" t="s">
        <v>1192</v>
      </c>
      <c r="AU190">
        <v>0</v>
      </c>
      <c r="AV190">
        <v>97.142857140000004</v>
      </c>
      <c r="AW190">
        <v>35</v>
      </c>
      <c r="AX190">
        <v>34</v>
      </c>
      <c r="AY190">
        <v>1</v>
      </c>
      <c r="AZ190">
        <v>0</v>
      </c>
      <c r="BA190">
        <v>0</v>
      </c>
      <c r="BB190">
        <v>34</v>
      </c>
      <c r="BC190">
        <v>35</v>
      </c>
      <c r="BD190">
        <v>0.97142857100000002</v>
      </c>
      <c r="BE190">
        <v>0</v>
      </c>
      <c r="BF190">
        <v>2.8571428999999999E-2</v>
      </c>
      <c r="BG190">
        <v>0</v>
      </c>
    </row>
    <row r="191" spans="41:59" x14ac:dyDescent="0.25">
      <c r="AQ191" t="s">
        <v>1193</v>
      </c>
      <c r="AR191" t="s">
        <v>284</v>
      </c>
      <c r="AS191" t="s">
        <v>1164</v>
      </c>
      <c r="AT191" t="s">
        <v>1194</v>
      </c>
      <c r="AU191">
        <v>1</v>
      </c>
      <c r="AV191">
        <v>100</v>
      </c>
      <c r="AW191">
        <v>17</v>
      </c>
      <c r="AX191">
        <v>17</v>
      </c>
      <c r="AY191">
        <v>0</v>
      </c>
      <c r="AZ191">
        <v>0</v>
      </c>
      <c r="BA191">
        <v>0</v>
      </c>
      <c r="BB191">
        <v>17</v>
      </c>
      <c r="BC191">
        <v>17</v>
      </c>
      <c r="BD191">
        <v>1</v>
      </c>
      <c r="BE191">
        <v>0</v>
      </c>
      <c r="BF191">
        <v>0</v>
      </c>
    </row>
    <row r="192" spans="41:59" x14ac:dyDescent="0.25">
      <c r="AQ192" t="s">
        <v>1195</v>
      </c>
      <c r="AR192" t="s">
        <v>284</v>
      </c>
      <c r="AS192" t="s">
        <v>1164</v>
      </c>
      <c r="AT192" t="s">
        <v>1196</v>
      </c>
      <c r="AU192">
        <v>1</v>
      </c>
      <c r="AV192">
        <v>100</v>
      </c>
      <c r="AW192">
        <v>17</v>
      </c>
      <c r="AX192">
        <v>17</v>
      </c>
      <c r="AY192">
        <v>0</v>
      </c>
      <c r="AZ192">
        <v>0</v>
      </c>
      <c r="BA192">
        <v>0</v>
      </c>
      <c r="BB192">
        <v>17</v>
      </c>
      <c r="BC192">
        <v>17</v>
      </c>
      <c r="BD192">
        <v>1</v>
      </c>
      <c r="BE192">
        <v>0</v>
      </c>
      <c r="BF192">
        <v>0</v>
      </c>
    </row>
    <row r="193" spans="43:58" x14ac:dyDescent="0.25">
      <c r="AQ193" t="s">
        <v>1197</v>
      </c>
      <c r="AR193" t="s">
        <v>284</v>
      </c>
      <c r="AS193" t="s">
        <v>1166</v>
      </c>
      <c r="AT193" t="s">
        <v>1194</v>
      </c>
      <c r="AU193">
        <v>1</v>
      </c>
      <c r="AV193">
        <v>100</v>
      </c>
      <c r="AW193">
        <v>6</v>
      </c>
      <c r="AX193">
        <v>6</v>
      </c>
      <c r="AY193">
        <v>0</v>
      </c>
      <c r="AZ193">
        <v>0</v>
      </c>
      <c r="BA193">
        <v>0</v>
      </c>
      <c r="BB193">
        <v>6</v>
      </c>
      <c r="BC193">
        <v>6</v>
      </c>
      <c r="BD193">
        <v>1</v>
      </c>
      <c r="BE193">
        <v>0</v>
      </c>
      <c r="BF193">
        <v>0</v>
      </c>
    </row>
    <row r="194" spans="43:58" x14ac:dyDescent="0.25">
      <c r="AQ194" t="s">
        <v>1198</v>
      </c>
      <c r="AR194" t="s">
        <v>284</v>
      </c>
      <c r="AS194" t="s">
        <v>1166</v>
      </c>
      <c r="AT194" t="s">
        <v>1196</v>
      </c>
      <c r="AU194">
        <v>1</v>
      </c>
      <c r="AV194">
        <v>100</v>
      </c>
      <c r="AW194">
        <v>6</v>
      </c>
      <c r="AX194">
        <v>6</v>
      </c>
      <c r="AY194">
        <v>0</v>
      </c>
      <c r="AZ194">
        <v>0</v>
      </c>
      <c r="BA194">
        <v>0</v>
      </c>
      <c r="BB194">
        <v>6</v>
      </c>
      <c r="BC194">
        <v>6</v>
      </c>
      <c r="BD194">
        <v>1</v>
      </c>
      <c r="BE194">
        <v>0</v>
      </c>
      <c r="BF194">
        <v>0</v>
      </c>
    </row>
    <row r="195" spans="43:58" x14ac:dyDescent="0.25">
      <c r="AQ195" t="s">
        <v>1199</v>
      </c>
      <c r="AR195" t="s">
        <v>284</v>
      </c>
      <c r="AS195" t="s">
        <v>1166</v>
      </c>
      <c r="AT195" t="s">
        <v>1175</v>
      </c>
      <c r="AU195">
        <v>1</v>
      </c>
      <c r="AV195">
        <v>100</v>
      </c>
      <c r="AW195">
        <v>6</v>
      </c>
      <c r="AX195">
        <v>6</v>
      </c>
      <c r="AY195">
        <v>0</v>
      </c>
      <c r="AZ195">
        <v>0</v>
      </c>
      <c r="BA195">
        <v>0</v>
      </c>
      <c r="BB195">
        <v>6</v>
      </c>
      <c r="BC195">
        <v>6</v>
      </c>
      <c r="BD195">
        <v>1</v>
      </c>
      <c r="BE195">
        <v>0</v>
      </c>
      <c r="BF195">
        <v>0</v>
      </c>
    </row>
    <row r="196" spans="43:58" x14ac:dyDescent="0.25">
      <c r="AQ196" t="s">
        <v>1200</v>
      </c>
      <c r="AR196" t="s">
        <v>284</v>
      </c>
      <c r="AS196" t="s">
        <v>1166</v>
      </c>
      <c r="AT196" t="s">
        <v>1177</v>
      </c>
      <c r="AU196">
        <v>1</v>
      </c>
      <c r="AV196">
        <v>100</v>
      </c>
      <c r="AW196">
        <v>6</v>
      </c>
      <c r="AX196">
        <v>6</v>
      </c>
      <c r="AY196">
        <v>0</v>
      </c>
      <c r="AZ196">
        <v>0</v>
      </c>
      <c r="BA196">
        <v>0</v>
      </c>
      <c r="BB196">
        <v>6</v>
      </c>
      <c r="BC196">
        <v>6</v>
      </c>
      <c r="BD196">
        <v>1</v>
      </c>
      <c r="BE196">
        <v>0</v>
      </c>
      <c r="BF196">
        <v>0</v>
      </c>
    </row>
    <row r="197" spans="43:58" x14ac:dyDescent="0.25">
      <c r="AQ197" t="s">
        <v>1201</v>
      </c>
      <c r="AR197" t="s">
        <v>284</v>
      </c>
      <c r="AS197" t="s">
        <v>1166</v>
      </c>
      <c r="AT197" t="s">
        <v>1192</v>
      </c>
      <c r="AU197">
        <v>1</v>
      </c>
      <c r="AV197">
        <v>100</v>
      </c>
      <c r="AW197">
        <v>6</v>
      </c>
      <c r="AX197">
        <v>6</v>
      </c>
      <c r="AY197">
        <v>0</v>
      </c>
      <c r="AZ197">
        <v>0</v>
      </c>
      <c r="BA197">
        <v>0</v>
      </c>
      <c r="BB197">
        <v>6</v>
      </c>
      <c r="BC197">
        <v>6</v>
      </c>
      <c r="BD197">
        <v>1</v>
      </c>
      <c r="BE197">
        <v>0</v>
      </c>
      <c r="BF197">
        <v>0</v>
      </c>
    </row>
    <row r="198" spans="43:58" x14ac:dyDescent="0.25">
      <c r="AQ198" t="s">
        <v>1202</v>
      </c>
      <c r="AR198" t="s">
        <v>284</v>
      </c>
      <c r="AS198" t="s">
        <v>1166</v>
      </c>
      <c r="AT198" t="s">
        <v>1180</v>
      </c>
      <c r="AU198">
        <v>1</v>
      </c>
      <c r="AV198">
        <v>100</v>
      </c>
      <c r="AW198">
        <v>6</v>
      </c>
      <c r="AX198">
        <v>6</v>
      </c>
      <c r="AY198">
        <v>0</v>
      </c>
      <c r="AZ198">
        <v>0</v>
      </c>
      <c r="BA198">
        <v>0</v>
      </c>
      <c r="BB198">
        <v>6</v>
      </c>
      <c r="BC198">
        <v>6</v>
      </c>
      <c r="BD198">
        <v>1</v>
      </c>
      <c r="BE198">
        <v>0</v>
      </c>
      <c r="BF198">
        <v>0</v>
      </c>
    </row>
    <row r="199" spans="43:58" x14ac:dyDescent="0.25">
      <c r="AQ199" t="s">
        <v>1203</v>
      </c>
      <c r="AR199" t="s">
        <v>284</v>
      </c>
      <c r="AS199" t="s">
        <v>1166</v>
      </c>
      <c r="AT199" t="s">
        <v>1182</v>
      </c>
      <c r="AU199">
        <v>1</v>
      </c>
      <c r="AV199">
        <v>100</v>
      </c>
      <c r="AW199">
        <v>6</v>
      </c>
      <c r="AX199">
        <v>6</v>
      </c>
      <c r="AY199">
        <v>0</v>
      </c>
      <c r="AZ199">
        <v>0</v>
      </c>
      <c r="BA199">
        <v>0</v>
      </c>
      <c r="BB199">
        <v>6</v>
      </c>
      <c r="BC199">
        <v>6</v>
      </c>
      <c r="BD199">
        <v>1</v>
      </c>
      <c r="BE199">
        <v>0</v>
      </c>
      <c r="BF199">
        <v>0</v>
      </c>
    </row>
    <row r="200" spans="43:58" x14ac:dyDescent="0.25">
      <c r="AQ200" t="s">
        <v>1204</v>
      </c>
      <c r="AR200" t="s">
        <v>284</v>
      </c>
      <c r="AS200" t="s">
        <v>1166</v>
      </c>
      <c r="AT200" t="s">
        <v>1184</v>
      </c>
      <c r="AU200">
        <v>1</v>
      </c>
      <c r="AV200">
        <v>100</v>
      </c>
      <c r="AW200">
        <v>6</v>
      </c>
      <c r="AX200">
        <v>6</v>
      </c>
      <c r="AY200">
        <v>0</v>
      </c>
      <c r="AZ200">
        <v>0</v>
      </c>
      <c r="BA200">
        <v>0</v>
      </c>
      <c r="BB200">
        <v>6</v>
      </c>
      <c r="BC200">
        <v>6</v>
      </c>
      <c r="BD200">
        <v>1</v>
      </c>
      <c r="BE200">
        <v>0</v>
      </c>
      <c r="BF200">
        <v>0</v>
      </c>
    </row>
    <row r="201" spans="43:58" x14ac:dyDescent="0.25">
      <c r="AQ201" t="s">
        <v>1205</v>
      </c>
      <c r="AR201" t="s">
        <v>47</v>
      </c>
      <c r="AS201" t="s">
        <v>1164</v>
      </c>
      <c r="AT201" t="s">
        <v>1194</v>
      </c>
      <c r="AU201">
        <v>1</v>
      </c>
      <c r="AV201">
        <v>100</v>
      </c>
      <c r="AW201">
        <v>6</v>
      </c>
      <c r="AX201">
        <v>6</v>
      </c>
      <c r="AY201">
        <v>0</v>
      </c>
      <c r="AZ201">
        <v>0</v>
      </c>
      <c r="BA201">
        <v>0</v>
      </c>
      <c r="BB201">
        <v>6</v>
      </c>
      <c r="BC201">
        <v>6</v>
      </c>
      <c r="BD201">
        <v>1</v>
      </c>
      <c r="BE201">
        <v>0</v>
      </c>
      <c r="BF201">
        <v>0</v>
      </c>
    </row>
    <row r="202" spans="43:58" x14ac:dyDescent="0.25">
      <c r="AQ202" t="s">
        <v>1206</v>
      </c>
      <c r="AR202" t="s">
        <v>47</v>
      </c>
      <c r="AS202" t="s">
        <v>1164</v>
      </c>
      <c r="AT202" t="s">
        <v>1196</v>
      </c>
      <c r="AU202">
        <v>1</v>
      </c>
      <c r="AV202">
        <v>100</v>
      </c>
      <c r="AW202">
        <v>6</v>
      </c>
      <c r="AX202">
        <v>6</v>
      </c>
      <c r="AY202">
        <v>0</v>
      </c>
      <c r="AZ202">
        <v>0</v>
      </c>
      <c r="BA202">
        <v>0</v>
      </c>
      <c r="BB202">
        <v>6</v>
      </c>
      <c r="BC202">
        <v>6</v>
      </c>
      <c r="BD202">
        <v>1</v>
      </c>
      <c r="BE202">
        <v>0</v>
      </c>
      <c r="BF202">
        <v>0</v>
      </c>
    </row>
    <row r="203" spans="43:58" x14ac:dyDescent="0.25">
      <c r="AQ203" t="s">
        <v>1207</v>
      </c>
      <c r="AR203" t="s">
        <v>47</v>
      </c>
      <c r="AS203" t="s">
        <v>1164</v>
      </c>
      <c r="AT203" t="s">
        <v>1180</v>
      </c>
      <c r="AU203">
        <v>1</v>
      </c>
      <c r="AV203">
        <v>100</v>
      </c>
      <c r="AW203">
        <v>6</v>
      </c>
      <c r="AX203">
        <v>6</v>
      </c>
      <c r="AY203">
        <v>0</v>
      </c>
      <c r="AZ203">
        <v>0</v>
      </c>
      <c r="BA203">
        <v>0</v>
      </c>
      <c r="BB203">
        <v>6</v>
      </c>
      <c r="BC203">
        <v>6</v>
      </c>
      <c r="BD203">
        <v>1</v>
      </c>
      <c r="BE203">
        <v>0</v>
      </c>
      <c r="BF203">
        <v>0</v>
      </c>
    </row>
    <row r="204" spans="43:58" x14ac:dyDescent="0.25">
      <c r="AQ204" t="s">
        <v>1208</v>
      </c>
      <c r="AR204" t="s">
        <v>47</v>
      </c>
      <c r="AS204" t="s">
        <v>1164</v>
      </c>
      <c r="AT204" t="s">
        <v>1182</v>
      </c>
      <c r="AU204">
        <v>1</v>
      </c>
      <c r="AV204">
        <v>100</v>
      </c>
      <c r="AW204">
        <v>6</v>
      </c>
      <c r="AX204">
        <v>6</v>
      </c>
      <c r="AY204">
        <v>0</v>
      </c>
      <c r="AZ204">
        <v>0</v>
      </c>
      <c r="BA204">
        <v>0</v>
      </c>
      <c r="BB204">
        <v>6</v>
      </c>
      <c r="BC204">
        <v>6</v>
      </c>
      <c r="BD204">
        <v>1</v>
      </c>
      <c r="BE204">
        <v>0</v>
      </c>
      <c r="BF204">
        <v>0</v>
      </c>
    </row>
    <row r="205" spans="43:58" x14ac:dyDescent="0.25">
      <c r="AQ205" t="s">
        <v>1209</v>
      </c>
      <c r="AR205" t="s">
        <v>47</v>
      </c>
      <c r="AS205" t="s">
        <v>1164</v>
      </c>
      <c r="AT205" t="s">
        <v>1184</v>
      </c>
      <c r="AU205">
        <v>1</v>
      </c>
      <c r="AV205">
        <v>100</v>
      </c>
      <c r="AW205">
        <v>6</v>
      </c>
      <c r="AX205">
        <v>6</v>
      </c>
      <c r="AY205">
        <v>0</v>
      </c>
      <c r="AZ205">
        <v>0</v>
      </c>
      <c r="BA205">
        <v>0</v>
      </c>
      <c r="BB205">
        <v>6</v>
      </c>
      <c r="BC205">
        <v>6</v>
      </c>
      <c r="BD205">
        <v>1</v>
      </c>
      <c r="BE205">
        <v>0</v>
      </c>
      <c r="BF205">
        <v>0</v>
      </c>
    </row>
    <row r="206" spans="43:58" x14ac:dyDescent="0.25">
      <c r="AQ206" t="s">
        <v>1210</v>
      </c>
      <c r="AR206" t="s">
        <v>47</v>
      </c>
      <c r="AS206" t="s">
        <v>1165</v>
      </c>
      <c r="AT206" t="s">
        <v>1175</v>
      </c>
      <c r="AU206">
        <v>1</v>
      </c>
      <c r="AV206">
        <v>100</v>
      </c>
      <c r="AW206">
        <v>11</v>
      </c>
      <c r="AX206">
        <v>11</v>
      </c>
      <c r="AY206">
        <v>0</v>
      </c>
      <c r="AZ206">
        <v>0</v>
      </c>
      <c r="BA206">
        <v>0</v>
      </c>
      <c r="BB206">
        <v>11</v>
      </c>
      <c r="BC206">
        <v>11</v>
      </c>
      <c r="BD206">
        <v>1</v>
      </c>
      <c r="BE206">
        <v>0</v>
      </c>
      <c r="BF206">
        <v>0</v>
      </c>
    </row>
    <row r="207" spans="43:58" x14ac:dyDescent="0.25">
      <c r="AQ207" t="s">
        <v>1211</v>
      </c>
      <c r="AR207" t="s">
        <v>47</v>
      </c>
      <c r="AS207" t="s">
        <v>1165</v>
      </c>
      <c r="AT207" t="s">
        <v>1177</v>
      </c>
      <c r="AU207">
        <v>1</v>
      </c>
      <c r="AV207">
        <v>100</v>
      </c>
      <c r="AW207">
        <v>11</v>
      </c>
      <c r="AX207">
        <v>11</v>
      </c>
      <c r="AY207">
        <v>0</v>
      </c>
      <c r="AZ207">
        <v>0</v>
      </c>
      <c r="BA207">
        <v>0</v>
      </c>
      <c r="BB207">
        <v>11</v>
      </c>
      <c r="BC207">
        <v>11</v>
      </c>
      <c r="BD207">
        <v>1</v>
      </c>
      <c r="BE207">
        <v>0</v>
      </c>
      <c r="BF207">
        <v>0</v>
      </c>
    </row>
    <row r="208" spans="43:58" x14ac:dyDescent="0.25">
      <c r="AQ208" t="s">
        <v>1212</v>
      </c>
      <c r="AR208" t="s">
        <v>47</v>
      </c>
      <c r="AS208" t="s">
        <v>1165</v>
      </c>
      <c r="AT208" t="s">
        <v>1192</v>
      </c>
      <c r="AU208">
        <v>1</v>
      </c>
      <c r="AV208">
        <v>100</v>
      </c>
      <c r="AW208">
        <v>11</v>
      </c>
      <c r="AX208">
        <v>11</v>
      </c>
      <c r="AY208">
        <v>0</v>
      </c>
      <c r="AZ208">
        <v>0</v>
      </c>
      <c r="BA208">
        <v>0</v>
      </c>
      <c r="BB208">
        <v>11</v>
      </c>
      <c r="BC208">
        <v>11</v>
      </c>
      <c r="BD208">
        <v>1</v>
      </c>
      <c r="BE208">
        <v>0</v>
      </c>
      <c r="BF208">
        <v>0</v>
      </c>
    </row>
    <row r="209" spans="43:58" x14ac:dyDescent="0.25">
      <c r="AQ209" t="s">
        <v>1213</v>
      </c>
      <c r="AR209" t="s">
        <v>47</v>
      </c>
      <c r="AS209" t="s">
        <v>1166</v>
      </c>
      <c r="AT209" t="s">
        <v>1194</v>
      </c>
      <c r="AU209">
        <v>1</v>
      </c>
      <c r="AV209">
        <v>100</v>
      </c>
      <c r="AW209">
        <v>8</v>
      </c>
      <c r="AX209">
        <v>8</v>
      </c>
      <c r="AY209">
        <v>0</v>
      </c>
      <c r="AZ209">
        <v>0</v>
      </c>
      <c r="BA209">
        <v>0</v>
      </c>
      <c r="BB209">
        <v>8</v>
      </c>
      <c r="BC209">
        <v>8</v>
      </c>
      <c r="BD209">
        <v>1</v>
      </c>
      <c r="BE209">
        <v>0</v>
      </c>
      <c r="BF209">
        <v>0</v>
      </c>
    </row>
    <row r="210" spans="43:58" x14ac:dyDescent="0.25">
      <c r="AQ210" t="s">
        <v>1214</v>
      </c>
      <c r="AR210" t="s">
        <v>47</v>
      </c>
      <c r="AS210" t="s">
        <v>1166</v>
      </c>
      <c r="AT210" t="s">
        <v>1196</v>
      </c>
      <c r="AU210">
        <v>1</v>
      </c>
      <c r="AV210">
        <v>100</v>
      </c>
      <c r="AW210">
        <v>8</v>
      </c>
      <c r="AX210">
        <v>8</v>
      </c>
      <c r="AY210">
        <v>0</v>
      </c>
      <c r="AZ210">
        <v>0</v>
      </c>
      <c r="BA210">
        <v>0</v>
      </c>
      <c r="BB210">
        <v>8</v>
      </c>
      <c r="BC210">
        <v>8</v>
      </c>
      <c r="BD210">
        <v>1</v>
      </c>
      <c r="BE210">
        <v>0</v>
      </c>
      <c r="BF210">
        <v>0</v>
      </c>
    </row>
    <row r="211" spans="43:58" x14ac:dyDescent="0.25">
      <c r="AQ211" t="s">
        <v>1215</v>
      </c>
      <c r="AR211" t="s">
        <v>47</v>
      </c>
      <c r="AS211" t="s">
        <v>1166</v>
      </c>
      <c r="AT211" t="s">
        <v>1175</v>
      </c>
      <c r="AU211">
        <v>1</v>
      </c>
      <c r="AV211">
        <v>100</v>
      </c>
      <c r="AW211">
        <v>8</v>
      </c>
      <c r="AX211">
        <v>8</v>
      </c>
      <c r="AY211">
        <v>0</v>
      </c>
      <c r="AZ211">
        <v>0</v>
      </c>
      <c r="BA211">
        <v>0</v>
      </c>
      <c r="BB211">
        <v>8</v>
      </c>
      <c r="BC211">
        <v>8</v>
      </c>
      <c r="BD211">
        <v>1</v>
      </c>
      <c r="BE211">
        <v>0</v>
      </c>
      <c r="BF211">
        <v>0</v>
      </c>
    </row>
    <row r="212" spans="43:58" x14ac:dyDescent="0.25">
      <c r="AQ212" t="s">
        <v>1216</v>
      </c>
      <c r="AR212" t="s">
        <v>47</v>
      </c>
      <c r="AS212" t="s">
        <v>1166</v>
      </c>
      <c r="AT212" t="s">
        <v>1177</v>
      </c>
      <c r="AU212">
        <v>1</v>
      </c>
      <c r="AV212">
        <v>100</v>
      </c>
      <c r="AW212">
        <v>8</v>
      </c>
      <c r="AX212">
        <v>8</v>
      </c>
      <c r="AY212">
        <v>0</v>
      </c>
      <c r="AZ212">
        <v>0</v>
      </c>
      <c r="BA212">
        <v>0</v>
      </c>
      <c r="BB212">
        <v>8</v>
      </c>
      <c r="BC212">
        <v>8</v>
      </c>
      <c r="BD212">
        <v>1</v>
      </c>
      <c r="BE212">
        <v>0</v>
      </c>
      <c r="BF212">
        <v>0</v>
      </c>
    </row>
    <row r="213" spans="43:58" x14ac:dyDescent="0.25">
      <c r="AQ213" t="s">
        <v>1217</v>
      </c>
      <c r="AR213" t="s">
        <v>47</v>
      </c>
      <c r="AS213" t="s">
        <v>1166</v>
      </c>
      <c r="AT213" t="s">
        <v>1192</v>
      </c>
      <c r="AU213">
        <v>1</v>
      </c>
      <c r="AV213">
        <v>100</v>
      </c>
      <c r="AW213">
        <v>8</v>
      </c>
      <c r="AX213">
        <v>8</v>
      </c>
      <c r="AY213">
        <v>0</v>
      </c>
      <c r="AZ213">
        <v>0</v>
      </c>
      <c r="BA213">
        <v>0</v>
      </c>
      <c r="BB213">
        <v>8</v>
      </c>
      <c r="BC213">
        <v>8</v>
      </c>
      <c r="BD213">
        <v>1</v>
      </c>
      <c r="BE213">
        <v>0</v>
      </c>
      <c r="BF213">
        <v>0</v>
      </c>
    </row>
    <row r="214" spans="43:58" x14ac:dyDescent="0.25">
      <c r="AQ214" t="s">
        <v>1218</v>
      </c>
      <c r="AR214" t="s">
        <v>47</v>
      </c>
      <c r="AS214" t="s">
        <v>1166</v>
      </c>
      <c r="AT214" t="s">
        <v>1180</v>
      </c>
      <c r="AU214">
        <v>1</v>
      </c>
      <c r="AV214">
        <v>100</v>
      </c>
      <c r="AW214">
        <v>8</v>
      </c>
      <c r="AX214">
        <v>8</v>
      </c>
      <c r="AY214">
        <v>0</v>
      </c>
      <c r="AZ214">
        <v>0</v>
      </c>
      <c r="BA214">
        <v>0</v>
      </c>
      <c r="BB214">
        <v>8</v>
      </c>
      <c r="BC214">
        <v>8</v>
      </c>
      <c r="BD214">
        <v>1</v>
      </c>
      <c r="BE214">
        <v>0</v>
      </c>
      <c r="BF214">
        <v>0</v>
      </c>
    </row>
    <row r="215" spans="43:58" x14ac:dyDescent="0.25">
      <c r="AQ215" t="s">
        <v>1219</v>
      </c>
      <c r="AR215" t="s">
        <v>47</v>
      </c>
      <c r="AS215" t="s">
        <v>1166</v>
      </c>
      <c r="AT215" t="s">
        <v>1184</v>
      </c>
      <c r="AU215">
        <v>1</v>
      </c>
      <c r="AV215">
        <v>100</v>
      </c>
      <c r="AW215">
        <v>8</v>
      </c>
      <c r="AX215">
        <v>8</v>
      </c>
      <c r="AY215">
        <v>0</v>
      </c>
      <c r="AZ215">
        <v>0</v>
      </c>
      <c r="BA215">
        <v>0</v>
      </c>
      <c r="BB215">
        <v>8</v>
      </c>
      <c r="BC215">
        <v>8</v>
      </c>
      <c r="BD215">
        <v>1</v>
      </c>
      <c r="BE215">
        <v>0</v>
      </c>
      <c r="BF215">
        <v>0</v>
      </c>
    </row>
    <row r="216" spans="43:58" x14ac:dyDescent="0.25">
      <c r="AQ216" t="s">
        <v>1229</v>
      </c>
      <c r="AR216" t="s">
        <v>156</v>
      </c>
      <c r="AS216" t="s">
        <v>1164</v>
      </c>
      <c r="AT216" t="s">
        <v>1194</v>
      </c>
      <c r="AU216">
        <v>1</v>
      </c>
      <c r="AV216">
        <v>100</v>
      </c>
      <c r="AW216">
        <v>26</v>
      </c>
      <c r="AX216">
        <v>26</v>
      </c>
      <c r="AY216">
        <v>0</v>
      </c>
      <c r="AZ216">
        <v>0</v>
      </c>
      <c r="BA216">
        <v>0</v>
      </c>
      <c r="BB216">
        <v>26</v>
      </c>
      <c r="BC216">
        <v>26</v>
      </c>
      <c r="BD216">
        <v>1</v>
      </c>
      <c r="BE216">
        <v>0</v>
      </c>
      <c r="BF216">
        <v>0</v>
      </c>
    </row>
    <row r="217" spans="43:58" x14ac:dyDescent="0.25">
      <c r="AQ217" t="s">
        <v>1230</v>
      </c>
      <c r="AR217" t="s">
        <v>156</v>
      </c>
      <c r="AS217" t="s">
        <v>1164</v>
      </c>
      <c r="AT217" t="s">
        <v>1196</v>
      </c>
      <c r="AU217">
        <v>1</v>
      </c>
      <c r="AV217">
        <v>100</v>
      </c>
      <c r="AW217">
        <v>26</v>
      </c>
      <c r="AX217">
        <v>26</v>
      </c>
      <c r="AY217">
        <v>0</v>
      </c>
      <c r="AZ217">
        <v>0</v>
      </c>
      <c r="BA217">
        <v>0</v>
      </c>
      <c r="BB217">
        <v>26</v>
      </c>
      <c r="BC217">
        <v>26</v>
      </c>
      <c r="BD217">
        <v>1</v>
      </c>
      <c r="BE217">
        <v>0</v>
      </c>
      <c r="BF217">
        <v>0</v>
      </c>
    </row>
    <row r="218" spans="43:58" x14ac:dyDescent="0.25">
      <c r="AQ218" t="s">
        <v>1231</v>
      </c>
      <c r="AR218" t="s">
        <v>156</v>
      </c>
      <c r="AS218" t="s">
        <v>1164</v>
      </c>
      <c r="AT218" t="s">
        <v>1182</v>
      </c>
      <c r="AU218">
        <v>1</v>
      </c>
      <c r="AV218">
        <v>100</v>
      </c>
      <c r="AW218">
        <v>26</v>
      </c>
      <c r="AX218">
        <v>26</v>
      </c>
      <c r="AY218">
        <v>0</v>
      </c>
      <c r="AZ218">
        <v>0</v>
      </c>
      <c r="BA218">
        <v>0</v>
      </c>
      <c r="BB218">
        <v>26</v>
      </c>
      <c r="BC218">
        <v>26</v>
      </c>
      <c r="BD218">
        <v>1</v>
      </c>
      <c r="BE218">
        <v>0</v>
      </c>
      <c r="BF218">
        <v>0</v>
      </c>
    </row>
    <row r="219" spans="43:58" x14ac:dyDescent="0.25">
      <c r="AQ219" t="s">
        <v>1232</v>
      </c>
      <c r="AR219" t="s">
        <v>156</v>
      </c>
      <c r="AS219" t="s">
        <v>1165</v>
      </c>
      <c r="AT219" t="s">
        <v>1175</v>
      </c>
      <c r="AU219">
        <v>1</v>
      </c>
      <c r="AV219">
        <v>100</v>
      </c>
      <c r="AW219">
        <v>6</v>
      </c>
      <c r="AX219">
        <v>6</v>
      </c>
      <c r="AY219">
        <v>0</v>
      </c>
      <c r="AZ219">
        <v>0</v>
      </c>
      <c r="BA219">
        <v>0</v>
      </c>
      <c r="BB219">
        <v>6</v>
      </c>
      <c r="BC219">
        <v>6</v>
      </c>
      <c r="BD219">
        <v>1</v>
      </c>
      <c r="BE219">
        <v>0</v>
      </c>
      <c r="BF219">
        <v>0</v>
      </c>
    </row>
    <row r="220" spans="43:58" x14ac:dyDescent="0.25">
      <c r="AQ220" t="s">
        <v>1220</v>
      </c>
      <c r="AR220" t="s">
        <v>156</v>
      </c>
      <c r="AS220" t="s">
        <v>1165</v>
      </c>
      <c r="AT220" t="s">
        <v>1177</v>
      </c>
      <c r="AU220">
        <v>1</v>
      </c>
      <c r="AV220">
        <v>100</v>
      </c>
      <c r="AW220">
        <v>6</v>
      </c>
      <c r="AX220">
        <v>6</v>
      </c>
      <c r="AY220">
        <v>0</v>
      </c>
      <c r="AZ220">
        <v>0</v>
      </c>
      <c r="BA220">
        <v>0</v>
      </c>
      <c r="BB220">
        <v>6</v>
      </c>
      <c r="BC220">
        <v>6</v>
      </c>
      <c r="BD220">
        <v>1</v>
      </c>
      <c r="BE220">
        <v>0</v>
      </c>
      <c r="BF220">
        <v>0</v>
      </c>
    </row>
    <row r="221" spans="43:58" x14ac:dyDescent="0.25">
      <c r="AQ221" t="s">
        <v>1221</v>
      </c>
      <c r="AR221" t="s">
        <v>156</v>
      </c>
      <c r="AS221" t="s">
        <v>1165</v>
      </c>
      <c r="AT221" t="s">
        <v>1192</v>
      </c>
      <c r="AU221">
        <v>1</v>
      </c>
      <c r="AV221">
        <v>100</v>
      </c>
      <c r="AW221">
        <v>6</v>
      </c>
      <c r="AX221">
        <v>6</v>
      </c>
      <c r="AY221">
        <v>0</v>
      </c>
      <c r="AZ221">
        <v>0</v>
      </c>
      <c r="BA221">
        <v>0</v>
      </c>
      <c r="BB221">
        <v>6</v>
      </c>
      <c r="BC221">
        <v>6</v>
      </c>
      <c r="BD221">
        <v>1</v>
      </c>
      <c r="BE221">
        <v>0</v>
      </c>
      <c r="BF221">
        <v>0</v>
      </c>
    </row>
    <row r="222" spans="43:58" x14ac:dyDescent="0.25">
      <c r="AQ222" t="s">
        <v>1222</v>
      </c>
      <c r="AR222" t="s">
        <v>156</v>
      </c>
      <c r="AS222" t="s">
        <v>1166</v>
      </c>
      <c r="AT222" t="s">
        <v>1194</v>
      </c>
      <c r="AU222">
        <v>1</v>
      </c>
      <c r="AV222">
        <v>100</v>
      </c>
      <c r="AW222">
        <v>12</v>
      </c>
      <c r="AX222">
        <v>12</v>
      </c>
      <c r="AY222">
        <v>0</v>
      </c>
      <c r="AZ222">
        <v>0</v>
      </c>
      <c r="BA222">
        <v>0</v>
      </c>
      <c r="BB222">
        <v>12</v>
      </c>
      <c r="BC222">
        <v>12</v>
      </c>
      <c r="BD222">
        <v>1</v>
      </c>
      <c r="BE222">
        <v>0</v>
      </c>
      <c r="BF222">
        <v>0</v>
      </c>
    </row>
    <row r="223" spans="43:58" x14ac:dyDescent="0.25">
      <c r="AQ223" t="s">
        <v>1223</v>
      </c>
      <c r="AR223" t="s">
        <v>156</v>
      </c>
      <c r="AS223" t="s">
        <v>1166</v>
      </c>
      <c r="AT223" t="s">
        <v>1196</v>
      </c>
      <c r="AU223">
        <v>1</v>
      </c>
      <c r="AV223">
        <v>100</v>
      </c>
      <c r="AW223">
        <v>12</v>
      </c>
      <c r="AX223">
        <v>12</v>
      </c>
      <c r="AY223">
        <v>0</v>
      </c>
      <c r="AZ223">
        <v>0</v>
      </c>
      <c r="BA223">
        <v>0</v>
      </c>
      <c r="BB223">
        <v>12</v>
      </c>
      <c r="BC223">
        <v>12</v>
      </c>
      <c r="BD223">
        <v>1</v>
      </c>
      <c r="BE223">
        <v>0</v>
      </c>
      <c r="BF223">
        <v>0</v>
      </c>
    </row>
    <row r="224" spans="43:58" x14ac:dyDescent="0.25">
      <c r="AQ224" t="s">
        <v>1224</v>
      </c>
      <c r="AR224" t="s">
        <v>156</v>
      </c>
      <c r="AS224" t="s">
        <v>1166</v>
      </c>
      <c r="AT224" t="s">
        <v>1177</v>
      </c>
      <c r="AU224">
        <v>1</v>
      </c>
      <c r="AV224">
        <v>100</v>
      </c>
      <c r="AW224">
        <v>12</v>
      </c>
      <c r="AX224">
        <v>12</v>
      </c>
      <c r="AY224">
        <v>0</v>
      </c>
      <c r="AZ224">
        <v>0</v>
      </c>
      <c r="BA224">
        <v>0</v>
      </c>
      <c r="BB224">
        <v>12</v>
      </c>
      <c r="BC224">
        <v>12</v>
      </c>
      <c r="BD224">
        <v>1</v>
      </c>
      <c r="BE224">
        <v>0</v>
      </c>
      <c r="BF224">
        <v>0</v>
      </c>
    </row>
    <row r="225" spans="43:80" x14ac:dyDescent="0.25">
      <c r="AQ225" t="s">
        <v>1225</v>
      </c>
      <c r="AR225" t="s">
        <v>156</v>
      </c>
      <c r="AS225" t="s">
        <v>1166</v>
      </c>
      <c r="AT225" t="s">
        <v>1192</v>
      </c>
      <c r="AU225">
        <v>1</v>
      </c>
      <c r="AV225">
        <v>100</v>
      </c>
      <c r="AW225">
        <v>12</v>
      </c>
      <c r="AX225">
        <v>12</v>
      </c>
      <c r="AY225">
        <v>0</v>
      </c>
      <c r="AZ225">
        <v>0</v>
      </c>
      <c r="BA225">
        <v>0</v>
      </c>
      <c r="BB225">
        <v>12</v>
      </c>
      <c r="BC225">
        <v>12</v>
      </c>
      <c r="BD225">
        <v>1</v>
      </c>
      <c r="BE225">
        <v>0</v>
      </c>
      <c r="BF225">
        <v>0</v>
      </c>
    </row>
    <row r="226" spans="43:80" x14ac:dyDescent="0.25">
      <c r="AQ226" t="s">
        <v>1227</v>
      </c>
      <c r="AR226" t="s">
        <v>156</v>
      </c>
      <c r="AS226" t="s">
        <v>1166</v>
      </c>
      <c r="AT226" t="s">
        <v>1182</v>
      </c>
      <c r="AU226">
        <v>1</v>
      </c>
      <c r="AV226">
        <v>100</v>
      </c>
      <c r="AW226">
        <v>12</v>
      </c>
      <c r="AX226">
        <v>12</v>
      </c>
      <c r="AY226">
        <v>0</v>
      </c>
      <c r="AZ226">
        <v>0</v>
      </c>
      <c r="BA226">
        <v>0</v>
      </c>
      <c r="BB226">
        <v>12</v>
      </c>
      <c r="BC226">
        <v>12</v>
      </c>
      <c r="BD226">
        <v>1</v>
      </c>
      <c r="BE226">
        <v>0</v>
      </c>
      <c r="BF226">
        <v>0</v>
      </c>
    </row>
    <row r="227" spans="43:80" x14ac:dyDescent="0.25">
      <c r="AQ227" t="s">
        <v>1228</v>
      </c>
      <c r="AR227" t="s">
        <v>156</v>
      </c>
      <c r="AS227" t="s">
        <v>1166</v>
      </c>
      <c r="AT227" t="s">
        <v>1184</v>
      </c>
      <c r="AU227">
        <v>1</v>
      </c>
      <c r="AV227">
        <v>100</v>
      </c>
      <c r="AW227">
        <v>12</v>
      </c>
      <c r="AX227">
        <v>12</v>
      </c>
      <c r="AY227">
        <v>0</v>
      </c>
      <c r="AZ227">
        <v>0</v>
      </c>
      <c r="BA227">
        <v>0</v>
      </c>
      <c r="BB227">
        <v>12</v>
      </c>
      <c r="BC227">
        <v>12</v>
      </c>
      <c r="BD227">
        <v>1</v>
      </c>
      <c r="BE227">
        <v>0</v>
      </c>
      <c r="BF227">
        <v>0</v>
      </c>
    </row>
    <row r="237" spans="43:80" x14ac:dyDescent="0.25">
      <c r="BS237" s="5" t="s">
        <v>1284</v>
      </c>
      <c r="BT237" s="5" t="s">
        <v>1285</v>
      </c>
      <c r="BU237" s="5" t="s">
        <v>1286</v>
      </c>
    </row>
    <row r="238" spans="43:80" x14ac:dyDescent="0.25">
      <c r="BR238" s="3" t="s">
        <v>1107</v>
      </c>
      <c r="BS238" s="10">
        <v>38</v>
      </c>
      <c r="BT238" s="10">
        <v>75</v>
      </c>
      <c r="BU238">
        <v>80</v>
      </c>
      <c r="BV238">
        <v>193</v>
      </c>
    </row>
    <row r="239" spans="43:80" x14ac:dyDescent="0.25">
      <c r="BR239" s="3" t="s">
        <v>1253</v>
      </c>
      <c r="BS239" s="10">
        <v>18</v>
      </c>
      <c r="BT239" s="10">
        <v>38</v>
      </c>
      <c r="BU239">
        <v>1</v>
      </c>
      <c r="BV239">
        <v>57</v>
      </c>
      <c r="CA239" s="10">
        <v>38</v>
      </c>
      <c r="CB239" t="s">
        <v>1088</v>
      </c>
    </row>
    <row r="240" spans="43:80" x14ac:dyDescent="0.25">
      <c r="BR240" s="3" t="s">
        <v>1254</v>
      </c>
      <c r="BS240" s="10">
        <v>0</v>
      </c>
      <c r="BT240" s="10">
        <v>18</v>
      </c>
      <c r="BU240">
        <v>4</v>
      </c>
      <c r="BV240">
        <v>22</v>
      </c>
      <c r="CA240" s="10">
        <v>18</v>
      </c>
      <c r="CB240" t="s">
        <v>1089</v>
      </c>
    </row>
    <row r="241" spans="43:87" x14ac:dyDescent="0.25">
      <c r="AQ241" t="s">
        <v>1174</v>
      </c>
      <c r="AR241" t="s">
        <v>284</v>
      </c>
      <c r="AS241" t="s">
        <v>1165</v>
      </c>
      <c r="AT241" t="s">
        <v>1175</v>
      </c>
      <c r="AU241">
        <v>0</v>
      </c>
      <c r="AV241">
        <v>54.285714290000001</v>
      </c>
      <c r="AW241">
        <v>35</v>
      </c>
      <c r="AX241">
        <v>19</v>
      </c>
      <c r="AY241">
        <v>16</v>
      </c>
      <c r="AZ241">
        <v>0</v>
      </c>
      <c r="BA241">
        <v>0</v>
      </c>
      <c r="BB241">
        <v>19</v>
      </c>
      <c r="BC241">
        <v>35</v>
      </c>
      <c r="BD241">
        <v>0.54285714299999999</v>
      </c>
      <c r="BE241">
        <v>0</v>
      </c>
      <c r="BF241">
        <v>0.45714285700000001</v>
      </c>
      <c r="BG241">
        <v>0</v>
      </c>
      <c r="BR241" s="3" t="s">
        <v>1255</v>
      </c>
      <c r="BS241" s="10">
        <v>19</v>
      </c>
      <c r="BT241" s="10">
        <v>0</v>
      </c>
      <c r="BU241">
        <v>52</v>
      </c>
      <c r="BV241">
        <v>71</v>
      </c>
      <c r="CA241" s="10">
        <v>0</v>
      </c>
      <c r="CB241" t="s">
        <v>1090</v>
      </c>
    </row>
    <row r="242" spans="43:87" x14ac:dyDescent="0.25">
      <c r="AQ242" t="s">
        <v>1176</v>
      </c>
      <c r="AR242" t="s">
        <v>284</v>
      </c>
      <c r="AS242" t="s">
        <v>1165</v>
      </c>
      <c r="AT242" t="s">
        <v>1177</v>
      </c>
      <c r="AU242">
        <v>9.2592593000000001E-2</v>
      </c>
      <c r="AV242">
        <v>60</v>
      </c>
      <c r="AW242">
        <v>35</v>
      </c>
      <c r="AX242">
        <v>19</v>
      </c>
      <c r="AY242">
        <v>13</v>
      </c>
      <c r="AZ242">
        <v>1</v>
      </c>
      <c r="BA242">
        <v>2</v>
      </c>
      <c r="BB242">
        <v>21</v>
      </c>
      <c r="BC242">
        <v>35</v>
      </c>
      <c r="BD242">
        <v>0.55918367300000005</v>
      </c>
      <c r="BE242">
        <v>4.0816326999999999E-2</v>
      </c>
      <c r="BF242">
        <v>0.44081632700000001</v>
      </c>
      <c r="BG242">
        <v>9.2592593000000001E-2</v>
      </c>
      <c r="BR242" s="3" t="s">
        <v>1275</v>
      </c>
      <c r="BS242" s="10">
        <v>57</v>
      </c>
      <c r="BT242" s="10">
        <v>19</v>
      </c>
      <c r="BU242">
        <v>132</v>
      </c>
      <c r="BV242">
        <v>14</v>
      </c>
      <c r="CA242" s="10">
        <v>19</v>
      </c>
      <c r="CB242" t="s">
        <v>1091</v>
      </c>
    </row>
    <row r="243" spans="43:87" x14ac:dyDescent="0.25">
      <c r="AQ243" t="s">
        <v>1179</v>
      </c>
      <c r="AR243" t="s">
        <v>284</v>
      </c>
      <c r="AS243" t="s">
        <v>1164</v>
      </c>
      <c r="AT243" t="s">
        <v>1180</v>
      </c>
      <c r="AU243">
        <v>0</v>
      </c>
      <c r="AV243">
        <v>70.58823529</v>
      </c>
      <c r="AW243">
        <v>17</v>
      </c>
      <c r="AX243">
        <v>12</v>
      </c>
      <c r="AY243">
        <v>5</v>
      </c>
      <c r="AZ243">
        <v>0</v>
      </c>
      <c r="BA243">
        <v>0</v>
      </c>
      <c r="BB243">
        <v>12</v>
      </c>
      <c r="BC243">
        <v>17</v>
      </c>
      <c r="BD243">
        <v>0.70588235300000002</v>
      </c>
      <c r="BE243">
        <v>0</v>
      </c>
      <c r="BF243">
        <v>0.29411764699999998</v>
      </c>
      <c r="BG243">
        <v>0</v>
      </c>
      <c r="BR243" s="3" t="s">
        <v>1276</v>
      </c>
      <c r="BS243" s="10">
        <v>75</v>
      </c>
      <c r="BT243" s="10">
        <v>57</v>
      </c>
      <c r="BU243">
        <v>137</v>
      </c>
      <c r="BV243">
        <v>16</v>
      </c>
      <c r="CA243" s="7">
        <f>SUM(CA242,CA239)</f>
        <v>57</v>
      </c>
      <c r="CB243" t="s">
        <v>1092</v>
      </c>
    </row>
    <row r="244" spans="43:87" ht="16.5" x14ac:dyDescent="0.25">
      <c r="AQ244" t="s">
        <v>1181</v>
      </c>
      <c r="AR244" t="s">
        <v>284</v>
      </c>
      <c r="AS244" t="s">
        <v>1164</v>
      </c>
      <c r="AT244" t="s">
        <v>1182</v>
      </c>
      <c r="AU244">
        <v>0</v>
      </c>
      <c r="AV244">
        <v>76.470588239999998</v>
      </c>
      <c r="AW244">
        <v>17</v>
      </c>
      <c r="AX244">
        <v>13</v>
      </c>
      <c r="AY244">
        <v>4</v>
      </c>
      <c r="AZ244">
        <v>0</v>
      </c>
      <c r="BA244">
        <v>0</v>
      </c>
      <c r="BB244">
        <v>13</v>
      </c>
      <c r="BC244">
        <v>17</v>
      </c>
      <c r="BD244">
        <v>0.764705882</v>
      </c>
      <c r="BE244">
        <v>0</v>
      </c>
      <c r="BF244">
        <v>0.235294118</v>
      </c>
      <c r="BG244">
        <v>0</v>
      </c>
      <c r="BR244" s="3" t="s">
        <v>1277</v>
      </c>
      <c r="BS244">
        <v>76</v>
      </c>
      <c r="BT244">
        <v>75</v>
      </c>
      <c r="BU244" s="5">
        <v>0.96350364963503654</v>
      </c>
      <c r="BV244" s="5">
        <v>0.875</v>
      </c>
      <c r="CA244" s="7">
        <f>SUM(CA239:CA243)</f>
        <v>132</v>
      </c>
      <c r="CB244" t="s">
        <v>1093</v>
      </c>
      <c r="CH244">
        <v>80</v>
      </c>
      <c r="CI244" t="s">
        <v>1088</v>
      </c>
    </row>
    <row r="245" spans="43:87" ht="16.5" x14ac:dyDescent="0.25">
      <c r="AQ245" t="s">
        <v>1183</v>
      </c>
      <c r="AR245" t="s">
        <v>156</v>
      </c>
      <c r="AS245" t="s">
        <v>1164</v>
      </c>
      <c r="AT245" t="s">
        <v>1184</v>
      </c>
      <c r="AU245">
        <v>0</v>
      </c>
      <c r="AV245">
        <v>76.92307692</v>
      </c>
      <c r="AW245">
        <v>26</v>
      </c>
      <c r="AX245">
        <v>20</v>
      </c>
      <c r="AY245">
        <v>6</v>
      </c>
      <c r="AZ245">
        <v>0</v>
      </c>
      <c r="BA245">
        <v>0</v>
      </c>
      <c r="BB245">
        <v>20</v>
      </c>
      <c r="BC245">
        <v>26</v>
      </c>
      <c r="BD245">
        <v>0.76923076899999998</v>
      </c>
      <c r="BE245" s="1">
        <v>1.11E-16</v>
      </c>
      <c r="BF245">
        <v>0.23076923099999999</v>
      </c>
      <c r="BG245" s="1">
        <v>4.8100000000000003E-16</v>
      </c>
      <c r="BR245" s="3" t="s">
        <v>1278</v>
      </c>
      <c r="BS245" s="5">
        <v>0.16247704315886136</v>
      </c>
      <c r="BT245" s="5">
        <v>0.25</v>
      </c>
      <c r="BU245" s="5">
        <v>0.36251265384410469</v>
      </c>
      <c r="BV245">
        <v>0.5</v>
      </c>
      <c r="CA245" s="8">
        <f>CA243/CA244</f>
        <v>0.43181818181818182</v>
      </c>
      <c r="CB245" t="s">
        <v>1094</v>
      </c>
      <c r="CH245">
        <v>1</v>
      </c>
      <c r="CI245" t="s">
        <v>1089</v>
      </c>
    </row>
    <row r="246" spans="43:87" x14ac:dyDescent="0.25">
      <c r="AQ246" t="s">
        <v>1185</v>
      </c>
      <c r="AR246" t="s">
        <v>156</v>
      </c>
      <c r="AS246" t="s">
        <v>1164</v>
      </c>
      <c r="AT246" t="s">
        <v>1180</v>
      </c>
      <c r="AU246">
        <v>0</v>
      </c>
      <c r="AV246">
        <v>80.769230769999993</v>
      </c>
      <c r="AW246">
        <v>26</v>
      </c>
      <c r="AX246">
        <v>21</v>
      </c>
      <c r="AY246">
        <v>5</v>
      </c>
      <c r="AZ246">
        <v>0</v>
      </c>
      <c r="BA246">
        <v>0</v>
      </c>
      <c r="BB246">
        <v>21</v>
      </c>
      <c r="BC246">
        <v>26</v>
      </c>
      <c r="BD246">
        <v>0.80769230800000003</v>
      </c>
      <c r="BE246">
        <v>0</v>
      </c>
      <c r="BF246">
        <v>0.192307692</v>
      </c>
      <c r="BG246">
        <v>0</v>
      </c>
      <c r="BR246" s="4" t="s">
        <v>1258</v>
      </c>
      <c r="BS246" s="5">
        <v>0.51682176091624898</v>
      </c>
      <c r="BT246" s="5">
        <v>0.25</v>
      </c>
      <c r="BU246" s="5">
        <v>0.92386351005890854</v>
      </c>
      <c r="BV246">
        <v>0.75</v>
      </c>
      <c r="CA246" s="8">
        <f>(((CA239+CA240)/CA244)*((CA241+CA239)/CA244))</f>
        <v>0.12213039485766759</v>
      </c>
      <c r="CB246" t="s">
        <v>1095</v>
      </c>
      <c r="CH246">
        <v>4</v>
      </c>
      <c r="CI246" t="s">
        <v>1090</v>
      </c>
    </row>
    <row r="247" spans="43:87" x14ac:dyDescent="0.25">
      <c r="AQ247" t="s">
        <v>1186</v>
      </c>
      <c r="AR247" t="s">
        <v>47</v>
      </c>
      <c r="AS247" t="s">
        <v>1166</v>
      </c>
      <c r="AT247" t="s">
        <v>1182</v>
      </c>
      <c r="AU247">
        <v>0</v>
      </c>
      <c r="AV247">
        <v>87.5</v>
      </c>
      <c r="AW247">
        <v>8</v>
      </c>
      <c r="AX247">
        <v>7</v>
      </c>
      <c r="AY247">
        <v>1</v>
      </c>
      <c r="AZ247">
        <v>0</v>
      </c>
      <c r="BA247">
        <v>0</v>
      </c>
      <c r="BB247">
        <v>7</v>
      </c>
      <c r="BC247">
        <v>8</v>
      </c>
      <c r="BD247">
        <v>0.875</v>
      </c>
      <c r="BE247">
        <v>0</v>
      </c>
      <c r="BF247">
        <v>0.125</v>
      </c>
      <c r="BG247">
        <v>0</v>
      </c>
      <c r="CA247" s="8">
        <f>(((CA240+CA242)/CA244)*(CA241+CA242)/CA244)</f>
        <v>4.0346648301193749E-2</v>
      </c>
      <c r="CB247" t="s">
        <v>1096</v>
      </c>
      <c r="CH247">
        <v>52</v>
      </c>
      <c r="CI247" t="s">
        <v>1091</v>
      </c>
    </row>
    <row r="248" spans="43:87" x14ac:dyDescent="0.25">
      <c r="AQ248" t="s">
        <v>1187</v>
      </c>
      <c r="AR248" t="s">
        <v>284</v>
      </c>
      <c r="AS248" t="s">
        <v>1164</v>
      </c>
      <c r="AT248" t="s">
        <v>1184</v>
      </c>
      <c r="AU248">
        <v>0</v>
      </c>
      <c r="AV248">
        <v>88.235294120000006</v>
      </c>
      <c r="AW248">
        <v>17</v>
      </c>
      <c r="AX248">
        <v>15</v>
      </c>
      <c r="AY248">
        <v>2</v>
      </c>
      <c r="AZ248">
        <v>0</v>
      </c>
      <c r="BA248">
        <v>0</v>
      </c>
      <c r="BB248">
        <v>15</v>
      </c>
      <c r="BC248">
        <v>17</v>
      </c>
      <c r="BD248">
        <v>0.88235294099999995</v>
      </c>
      <c r="BE248">
        <v>0</v>
      </c>
      <c r="BF248">
        <v>0.117647059</v>
      </c>
      <c r="BG248">
        <v>0</v>
      </c>
      <c r="CA248">
        <f>SUM(CA246:CA247)</f>
        <v>0.16247704315886136</v>
      </c>
      <c r="CB248" t="s">
        <v>1097</v>
      </c>
      <c r="CH248">
        <v>132</v>
      </c>
      <c r="CI248" t="s">
        <v>1092</v>
      </c>
    </row>
    <row r="249" spans="43:87" x14ac:dyDescent="0.25">
      <c r="AQ249" t="s">
        <v>1188</v>
      </c>
      <c r="AR249" t="s">
        <v>156</v>
      </c>
      <c r="AS249" t="s">
        <v>1166</v>
      </c>
      <c r="AT249" t="s">
        <v>1175</v>
      </c>
      <c r="AU249">
        <v>0</v>
      </c>
      <c r="AV249">
        <v>91.666666669999998</v>
      </c>
      <c r="AW249">
        <v>12</v>
      </c>
      <c r="AX249">
        <v>11</v>
      </c>
      <c r="AY249">
        <v>1</v>
      </c>
      <c r="AZ249">
        <v>0</v>
      </c>
      <c r="BA249">
        <v>0</v>
      </c>
      <c r="BB249">
        <v>11</v>
      </c>
      <c r="BC249">
        <v>12</v>
      </c>
      <c r="BD249">
        <v>0.91666666699999999</v>
      </c>
      <c r="BE249" s="1">
        <v>-1.11E-16</v>
      </c>
      <c r="BF249">
        <v>8.3333332999999996E-2</v>
      </c>
      <c r="BG249" s="1">
        <v>-1.3299999999999999E-15</v>
      </c>
      <c r="CA249">
        <f>CA245-CA248</f>
        <v>0.26934113865932047</v>
      </c>
      <c r="CB249" t="s">
        <v>1098</v>
      </c>
      <c r="CH249">
        <v>137</v>
      </c>
      <c r="CI249" t="s">
        <v>1093</v>
      </c>
    </row>
    <row r="250" spans="43:87" x14ac:dyDescent="0.25">
      <c r="AQ250" t="s">
        <v>1189</v>
      </c>
      <c r="AR250" t="s">
        <v>156</v>
      </c>
      <c r="AS250" t="s">
        <v>1166</v>
      </c>
      <c r="AT250" t="s">
        <v>1180</v>
      </c>
      <c r="AU250">
        <v>0</v>
      </c>
      <c r="AV250">
        <v>91.666666669999998</v>
      </c>
      <c r="AW250">
        <v>12</v>
      </c>
      <c r="AX250">
        <v>11</v>
      </c>
      <c r="AY250">
        <v>1</v>
      </c>
      <c r="AZ250">
        <v>0</v>
      </c>
      <c r="BA250">
        <v>0</v>
      </c>
      <c r="BB250">
        <v>11</v>
      </c>
      <c r="BC250">
        <v>12</v>
      </c>
      <c r="BD250">
        <v>0.91666666699999999</v>
      </c>
      <c r="BE250" s="1">
        <v>-1.11E-16</v>
      </c>
      <c r="BF250">
        <v>8.3333332999999996E-2</v>
      </c>
      <c r="BG250" s="1">
        <v>-1.3299999999999999E-15</v>
      </c>
      <c r="CA250">
        <f>1-CA248</f>
        <v>0.83752295684113864</v>
      </c>
      <c r="CB250" t="s">
        <v>1099</v>
      </c>
      <c r="CH250">
        <v>0.96350364963503654</v>
      </c>
      <c r="CI250" t="s">
        <v>1094</v>
      </c>
    </row>
    <row r="251" spans="43:87" x14ac:dyDescent="0.25">
      <c r="AQ251" t="s">
        <v>1191</v>
      </c>
      <c r="AR251" t="s">
        <v>284</v>
      </c>
      <c r="AS251" t="s">
        <v>1165</v>
      </c>
      <c r="AT251" t="s">
        <v>1192</v>
      </c>
      <c r="AU251">
        <v>0</v>
      </c>
      <c r="AV251">
        <v>97.142857140000004</v>
      </c>
      <c r="AW251">
        <v>35</v>
      </c>
      <c r="AX251">
        <v>34</v>
      </c>
      <c r="AY251">
        <v>1</v>
      </c>
      <c r="AZ251">
        <v>0</v>
      </c>
      <c r="BA251">
        <v>0</v>
      </c>
      <c r="BB251">
        <v>34</v>
      </c>
      <c r="BC251">
        <v>35</v>
      </c>
      <c r="BD251">
        <v>0.97142857100000002</v>
      </c>
      <c r="BE251">
        <v>0</v>
      </c>
      <c r="BF251">
        <v>2.8571428999999999E-2</v>
      </c>
      <c r="BG251">
        <v>0</v>
      </c>
      <c r="CA251">
        <f>CA249/CA250</f>
        <v>0.32159254437058865</v>
      </c>
      <c r="CB251" t="s">
        <v>1100</v>
      </c>
      <c r="CH251">
        <v>0.36251265384410469</v>
      </c>
      <c r="CI251" t="s">
        <v>1095</v>
      </c>
    </row>
    <row r="252" spans="43:87" x14ac:dyDescent="0.25">
      <c r="CH252">
        <v>0.15813309180030904</v>
      </c>
      <c r="CI252" t="s">
        <v>1096</v>
      </c>
    </row>
    <row r="253" spans="43:87" x14ac:dyDescent="0.25">
      <c r="CH253">
        <v>0.52064574564441379</v>
      </c>
      <c r="CI253" t="s">
        <v>1097</v>
      </c>
    </row>
    <row r="254" spans="43:87" x14ac:dyDescent="0.25">
      <c r="CH254">
        <v>0.44285790399062275</v>
      </c>
      <c r="CI254" t="s">
        <v>1098</v>
      </c>
    </row>
    <row r="255" spans="43:87" x14ac:dyDescent="0.25">
      <c r="CH255">
        <v>0.47935425435558621</v>
      </c>
      <c r="CI255" t="s">
        <v>1099</v>
      </c>
    </row>
    <row r="256" spans="43:87" x14ac:dyDescent="0.25">
      <c r="CH256">
        <v>0.92386351005890854</v>
      </c>
      <c r="CI256" t="s">
        <v>1100</v>
      </c>
    </row>
    <row r="271" spans="48:59" x14ac:dyDescent="0.25">
      <c r="AV271" t="s">
        <v>1167</v>
      </c>
      <c r="AW271" t="s">
        <v>284</v>
      </c>
      <c r="AX271" t="s">
        <v>284</v>
      </c>
      <c r="AY271" t="s">
        <v>284</v>
      </c>
      <c r="AZ271" t="s">
        <v>284</v>
      </c>
      <c r="BA271" t="s">
        <v>156</v>
      </c>
      <c r="BB271" t="s">
        <v>156</v>
      </c>
      <c r="BC271" t="s">
        <v>47</v>
      </c>
      <c r="BD271" t="s">
        <v>284</v>
      </c>
      <c r="BE271" t="s">
        <v>156</v>
      </c>
      <c r="BF271" t="s">
        <v>156</v>
      </c>
      <c r="BG271" t="s">
        <v>284</v>
      </c>
    </row>
    <row r="272" spans="48:59" x14ac:dyDescent="0.25">
      <c r="AV272" t="s">
        <v>1168</v>
      </c>
      <c r="AW272" t="s">
        <v>1165</v>
      </c>
      <c r="AX272" t="s">
        <v>1165</v>
      </c>
      <c r="AY272" t="s">
        <v>1164</v>
      </c>
      <c r="AZ272" t="s">
        <v>1164</v>
      </c>
      <c r="BA272" t="s">
        <v>1164</v>
      </c>
      <c r="BB272" t="s">
        <v>1164</v>
      </c>
      <c r="BC272" t="s">
        <v>1166</v>
      </c>
      <c r="BD272" t="s">
        <v>1164</v>
      </c>
      <c r="BE272" t="s">
        <v>1166</v>
      </c>
      <c r="BF272" t="s">
        <v>1166</v>
      </c>
      <c r="BG272" t="s">
        <v>1165</v>
      </c>
    </row>
    <row r="273" spans="47:59" x14ac:dyDescent="0.25">
      <c r="AW273" t="s">
        <v>1270</v>
      </c>
      <c r="AX273" t="s">
        <v>1271</v>
      </c>
      <c r="AY273" t="s">
        <v>1272</v>
      </c>
      <c r="AZ273" t="s">
        <v>1247</v>
      </c>
      <c r="BA273" t="s">
        <v>1248</v>
      </c>
      <c r="BB273" t="s">
        <v>1272</v>
      </c>
      <c r="BC273" t="s">
        <v>1247</v>
      </c>
      <c r="BD273" t="s">
        <v>1248</v>
      </c>
      <c r="BE273" t="s">
        <v>1273</v>
      </c>
      <c r="BF273" t="s">
        <v>1272</v>
      </c>
      <c r="BG273" t="s">
        <v>1274</v>
      </c>
    </row>
    <row r="274" spans="47:59" x14ac:dyDescent="0.25">
      <c r="AV274" t="s">
        <v>1066</v>
      </c>
      <c r="AW274">
        <v>35</v>
      </c>
      <c r="AX274">
        <v>35</v>
      </c>
      <c r="AY274">
        <v>17</v>
      </c>
      <c r="AZ274">
        <v>17</v>
      </c>
      <c r="BA274">
        <v>26</v>
      </c>
      <c r="BB274">
        <v>26</v>
      </c>
      <c r="BC274">
        <v>8</v>
      </c>
      <c r="BD274">
        <v>17</v>
      </c>
      <c r="BE274">
        <v>12</v>
      </c>
      <c r="BF274">
        <v>12</v>
      </c>
      <c r="BG274">
        <v>35</v>
      </c>
    </row>
    <row r="275" spans="47:59" x14ac:dyDescent="0.25">
      <c r="AU275" s="3" t="s">
        <v>1107</v>
      </c>
      <c r="AV275" t="s">
        <v>1107</v>
      </c>
      <c r="AW275">
        <v>19</v>
      </c>
      <c r="AX275">
        <v>19</v>
      </c>
      <c r="AY275">
        <v>12</v>
      </c>
      <c r="AZ275">
        <v>13</v>
      </c>
      <c r="BA275">
        <v>20</v>
      </c>
      <c r="BB275">
        <v>21</v>
      </c>
      <c r="BC275">
        <v>7</v>
      </c>
      <c r="BD275">
        <v>15</v>
      </c>
      <c r="BE275">
        <v>11</v>
      </c>
      <c r="BF275">
        <v>11</v>
      </c>
      <c r="BG275">
        <v>34</v>
      </c>
    </row>
    <row r="276" spans="47:59" x14ac:dyDescent="0.25">
      <c r="AU276" s="3" t="s">
        <v>1253</v>
      </c>
      <c r="AV276" t="s">
        <v>1108</v>
      </c>
      <c r="AW276">
        <v>16</v>
      </c>
      <c r="AX276">
        <v>13</v>
      </c>
      <c r="AY276">
        <v>5</v>
      </c>
      <c r="AZ276">
        <v>4</v>
      </c>
      <c r="BA276">
        <v>6</v>
      </c>
      <c r="BB276">
        <v>5</v>
      </c>
      <c r="BC276">
        <v>1</v>
      </c>
      <c r="BD276">
        <v>2</v>
      </c>
      <c r="BE276">
        <v>1</v>
      </c>
      <c r="BF276">
        <v>1</v>
      </c>
      <c r="BG276">
        <v>1</v>
      </c>
    </row>
    <row r="277" spans="47:59" x14ac:dyDescent="0.25">
      <c r="AU277" s="3" t="s">
        <v>1254</v>
      </c>
      <c r="AV277" t="s">
        <v>1109</v>
      </c>
      <c r="AW277">
        <v>0</v>
      </c>
      <c r="AX277">
        <v>1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</row>
    <row r="278" spans="47:59" x14ac:dyDescent="0.25">
      <c r="AU278" s="3" t="s">
        <v>1255</v>
      </c>
      <c r="AV278" t="s">
        <v>1110</v>
      </c>
      <c r="AW278">
        <v>0</v>
      </c>
      <c r="AX278">
        <v>2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</row>
    <row r="279" spans="47:59" x14ac:dyDescent="0.25">
      <c r="AU279" s="3" t="s">
        <v>1111</v>
      </c>
      <c r="AV279" t="s">
        <v>1111</v>
      </c>
      <c r="AW279">
        <v>19</v>
      </c>
      <c r="AX279">
        <v>21</v>
      </c>
      <c r="AY279">
        <v>12</v>
      </c>
      <c r="AZ279">
        <v>13</v>
      </c>
      <c r="BA279">
        <v>20</v>
      </c>
      <c r="BB279">
        <v>21</v>
      </c>
      <c r="BC279">
        <v>7</v>
      </c>
      <c r="BD279">
        <v>15</v>
      </c>
      <c r="BE279">
        <v>11</v>
      </c>
      <c r="BF279">
        <v>11</v>
      </c>
      <c r="BG279">
        <v>34</v>
      </c>
    </row>
    <row r="280" spans="47:59" x14ac:dyDescent="0.25">
      <c r="AU280" s="3" t="s">
        <v>1112</v>
      </c>
      <c r="AV280" t="s">
        <v>1112</v>
      </c>
      <c r="AW280">
        <v>35</v>
      </c>
      <c r="AX280">
        <v>35</v>
      </c>
      <c r="AY280">
        <v>17</v>
      </c>
      <c r="AZ280">
        <v>17</v>
      </c>
      <c r="BA280">
        <v>26</v>
      </c>
      <c r="BB280">
        <v>26</v>
      </c>
      <c r="BC280">
        <v>8</v>
      </c>
      <c r="BD280">
        <v>17</v>
      </c>
      <c r="BE280">
        <v>12</v>
      </c>
      <c r="BF280">
        <v>12</v>
      </c>
      <c r="BG280">
        <v>35</v>
      </c>
    </row>
    <row r="281" spans="47:59" ht="16.5" x14ac:dyDescent="0.25">
      <c r="AU281" s="3" t="s">
        <v>1256</v>
      </c>
      <c r="AV281" t="s">
        <v>1065</v>
      </c>
      <c r="AW281" s="5">
        <v>0.54285714289999998</v>
      </c>
      <c r="AX281" s="5">
        <v>0.6</v>
      </c>
      <c r="AY281" s="5">
        <v>0.70588235290000001</v>
      </c>
      <c r="AZ281" s="5">
        <v>0.76470588239999993</v>
      </c>
      <c r="BA281" s="5">
        <v>0.7692307692</v>
      </c>
      <c r="BB281" s="5">
        <v>0.80769230769999989</v>
      </c>
      <c r="BC281" s="5">
        <v>0.875</v>
      </c>
      <c r="BD281" s="5">
        <v>0.88235294120000007</v>
      </c>
      <c r="BE281" s="5">
        <v>0.91666666669999997</v>
      </c>
      <c r="BF281" s="5">
        <v>0.91666666669999997</v>
      </c>
      <c r="BG281" s="5">
        <v>0.97142857140000005</v>
      </c>
    </row>
    <row r="282" spans="47:59" ht="16.5" x14ac:dyDescent="0.25">
      <c r="AU282" s="3" t="s">
        <v>1257</v>
      </c>
      <c r="AV282" t="s">
        <v>1113</v>
      </c>
      <c r="AW282" s="5">
        <v>0.54285714299999999</v>
      </c>
      <c r="AX282" s="5">
        <v>0.55918367300000005</v>
      </c>
      <c r="AY282" s="5">
        <v>0.70588235300000002</v>
      </c>
      <c r="AZ282" s="5">
        <v>0.764705882</v>
      </c>
      <c r="BA282" s="5">
        <v>0.76923076899999998</v>
      </c>
      <c r="BB282" s="5">
        <v>0.80769230800000003</v>
      </c>
      <c r="BC282" s="5">
        <v>0.875</v>
      </c>
      <c r="BD282" s="5">
        <v>0.88235294099999995</v>
      </c>
      <c r="BE282" s="5">
        <v>0.91666666699999999</v>
      </c>
      <c r="BF282" s="5">
        <v>0.91666666699999999</v>
      </c>
      <c r="BG282" s="5">
        <v>0.97142857100000002</v>
      </c>
    </row>
    <row r="283" spans="47:59" x14ac:dyDescent="0.25">
      <c r="AU283" s="4" t="s">
        <v>1258</v>
      </c>
      <c r="AV283" t="s">
        <v>1100</v>
      </c>
      <c r="AW283" s="5">
        <v>0</v>
      </c>
      <c r="AX283" s="5">
        <v>9.2592593000000001E-2</v>
      </c>
      <c r="AY283" s="5">
        <v>0</v>
      </c>
      <c r="AZ283" s="5">
        <v>0</v>
      </c>
      <c r="BA283" s="5">
        <v>4.8100000000000003E-16</v>
      </c>
      <c r="BB283" s="5">
        <v>0</v>
      </c>
      <c r="BC283" s="5">
        <v>0</v>
      </c>
      <c r="BD283" s="5">
        <v>0</v>
      </c>
      <c r="BE283" s="5">
        <v>-1.3299999999999999E-15</v>
      </c>
      <c r="BF283" s="5">
        <v>-1.3299999999999999E-15</v>
      </c>
      <c r="BG283" s="5">
        <v>0</v>
      </c>
    </row>
    <row r="285" spans="47:59" x14ac:dyDescent="0.25">
      <c r="BA285" s="1"/>
      <c r="BE285" s="1"/>
      <c r="BF285" s="1"/>
    </row>
    <row r="286" spans="47:59" x14ac:dyDescent="0.25">
      <c r="AW286">
        <f>AW281/100</f>
        <v>5.4285714289999997E-3</v>
      </c>
      <c r="AX286">
        <f t="shared" ref="AX286:BG286" si="7">AX281/100</f>
        <v>6.0000000000000001E-3</v>
      </c>
      <c r="AY286">
        <f t="shared" si="7"/>
        <v>7.0588235289999997E-3</v>
      </c>
      <c r="AZ286">
        <f t="shared" si="7"/>
        <v>7.6470588239999993E-3</v>
      </c>
      <c r="BA286">
        <f t="shared" si="7"/>
        <v>7.6923076919999996E-3</v>
      </c>
      <c r="BB286">
        <f t="shared" si="7"/>
        <v>8.0769230769999981E-3</v>
      </c>
      <c r="BC286">
        <f t="shared" si="7"/>
        <v>8.7500000000000008E-3</v>
      </c>
      <c r="BD286">
        <f t="shared" si="7"/>
        <v>8.8235294120000002E-3</v>
      </c>
      <c r="BE286">
        <f t="shared" si="7"/>
        <v>9.166666666999999E-3</v>
      </c>
      <c r="BF286">
        <f t="shared" si="7"/>
        <v>9.166666666999999E-3</v>
      </c>
      <c r="BG286">
        <f t="shared" si="7"/>
        <v>9.7142857140000011E-3</v>
      </c>
    </row>
    <row r="290" spans="47:64" x14ac:dyDescent="0.25">
      <c r="AW290" t="s">
        <v>1270</v>
      </c>
      <c r="AX290" t="s">
        <v>1271</v>
      </c>
      <c r="AY290" t="s">
        <v>1272</v>
      </c>
      <c r="AZ290" t="s">
        <v>1247</v>
      </c>
      <c r="BA290" t="s">
        <v>1248</v>
      </c>
      <c r="BB290" t="s">
        <v>1274</v>
      </c>
      <c r="BC290" t="s">
        <v>1247</v>
      </c>
      <c r="BD290" t="s">
        <v>1248</v>
      </c>
      <c r="BE290" t="s">
        <v>1272</v>
      </c>
      <c r="BF290" t="s">
        <v>1273</v>
      </c>
      <c r="BG290" t="s">
        <v>1272</v>
      </c>
    </row>
    <row r="291" spans="47:64" x14ac:dyDescent="0.25">
      <c r="AV291" t="s">
        <v>1167</v>
      </c>
      <c r="AW291" t="s">
        <v>284</v>
      </c>
      <c r="AX291" t="s">
        <v>284</v>
      </c>
      <c r="AY291" t="s">
        <v>284</v>
      </c>
      <c r="AZ291" t="s">
        <v>284</v>
      </c>
      <c r="BA291" t="s">
        <v>284</v>
      </c>
      <c r="BB291" t="s">
        <v>284</v>
      </c>
      <c r="BC291" t="s">
        <v>47</v>
      </c>
      <c r="BD291" t="s">
        <v>156</v>
      </c>
      <c r="BE291" t="s">
        <v>156</v>
      </c>
      <c r="BF291" t="s">
        <v>156</v>
      </c>
      <c r="BG291" t="s">
        <v>156</v>
      </c>
    </row>
    <row r="292" spans="47:64" x14ac:dyDescent="0.25">
      <c r="AV292" t="s">
        <v>1168</v>
      </c>
      <c r="AW292" t="s">
        <v>1165</v>
      </c>
      <c r="AX292" t="s">
        <v>1165</v>
      </c>
      <c r="AY292" t="s">
        <v>1164</v>
      </c>
      <c r="AZ292" t="s">
        <v>1164</v>
      </c>
      <c r="BA292" t="s">
        <v>1164</v>
      </c>
      <c r="BB292" t="s">
        <v>1165</v>
      </c>
      <c r="BC292" t="s">
        <v>1166</v>
      </c>
      <c r="BD292" t="s">
        <v>1164</v>
      </c>
      <c r="BE292" t="s">
        <v>1164</v>
      </c>
      <c r="BF292" t="s">
        <v>1166</v>
      </c>
      <c r="BG292" t="s">
        <v>1166</v>
      </c>
    </row>
    <row r="293" spans="47:64" x14ac:dyDescent="0.25">
      <c r="AV293" t="s">
        <v>1169</v>
      </c>
      <c r="AW293" t="s">
        <v>1175</v>
      </c>
      <c r="AX293" t="s">
        <v>1177</v>
      </c>
      <c r="AY293" t="s">
        <v>1180</v>
      </c>
      <c r="AZ293" t="s">
        <v>1182</v>
      </c>
      <c r="BA293" t="s">
        <v>1184</v>
      </c>
      <c r="BB293" t="s">
        <v>1192</v>
      </c>
      <c r="BC293" t="s">
        <v>1182</v>
      </c>
      <c r="BD293" t="s">
        <v>1184</v>
      </c>
      <c r="BE293" t="s">
        <v>1180</v>
      </c>
      <c r="BF293" t="s">
        <v>1175</v>
      </c>
      <c r="BG293" t="s">
        <v>1180</v>
      </c>
    </row>
    <row r="294" spans="47:64" x14ac:dyDescent="0.25">
      <c r="AV294" t="s">
        <v>1064</v>
      </c>
      <c r="AW294">
        <v>0</v>
      </c>
      <c r="AX294">
        <v>9.2592593000000001E-2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</row>
    <row r="295" spans="47:64" x14ac:dyDescent="0.25">
      <c r="AV295" t="s">
        <v>1065</v>
      </c>
      <c r="AW295">
        <v>54.285714290000001</v>
      </c>
      <c r="AX295">
        <v>60</v>
      </c>
      <c r="AY295">
        <v>70.58823529</v>
      </c>
      <c r="AZ295">
        <v>76.470588239999998</v>
      </c>
      <c r="BA295">
        <v>88.235294120000006</v>
      </c>
      <c r="BB295">
        <v>97.142857140000004</v>
      </c>
      <c r="BC295">
        <v>87.5</v>
      </c>
      <c r="BD295">
        <v>76.92307692</v>
      </c>
      <c r="BE295">
        <v>80.769230769999993</v>
      </c>
      <c r="BF295">
        <v>91.666666669999998</v>
      </c>
      <c r="BG295">
        <v>91.666666669999998</v>
      </c>
      <c r="BL295" s="1"/>
    </row>
    <row r="296" spans="47:64" x14ac:dyDescent="0.25">
      <c r="AV296" t="s">
        <v>1066</v>
      </c>
      <c r="AW296">
        <v>35</v>
      </c>
      <c r="AX296">
        <v>35</v>
      </c>
      <c r="AY296">
        <v>17</v>
      </c>
      <c r="AZ296">
        <v>17</v>
      </c>
      <c r="BA296">
        <v>17</v>
      </c>
      <c r="BB296">
        <v>35</v>
      </c>
      <c r="BC296">
        <v>8</v>
      </c>
      <c r="BD296">
        <v>26</v>
      </c>
      <c r="BE296">
        <v>26</v>
      </c>
      <c r="BF296">
        <v>12</v>
      </c>
      <c r="BG296">
        <v>12</v>
      </c>
    </row>
    <row r="297" spans="47:64" x14ac:dyDescent="0.25">
      <c r="AV297" t="s">
        <v>1107</v>
      </c>
      <c r="AW297">
        <v>19</v>
      </c>
      <c r="AX297">
        <v>19</v>
      </c>
      <c r="AY297">
        <v>12</v>
      </c>
      <c r="AZ297">
        <v>13</v>
      </c>
      <c r="BA297">
        <v>15</v>
      </c>
      <c r="BB297">
        <v>34</v>
      </c>
      <c r="BC297">
        <v>7</v>
      </c>
      <c r="BD297">
        <v>20</v>
      </c>
      <c r="BE297">
        <v>21</v>
      </c>
      <c r="BF297">
        <v>11</v>
      </c>
      <c r="BG297">
        <v>11</v>
      </c>
      <c r="BL297" s="1"/>
    </row>
    <row r="298" spans="47:64" x14ac:dyDescent="0.25">
      <c r="AV298" t="s">
        <v>1108</v>
      </c>
      <c r="AW298">
        <v>16</v>
      </c>
      <c r="AX298">
        <v>13</v>
      </c>
      <c r="AY298">
        <v>5</v>
      </c>
      <c r="AZ298">
        <v>4</v>
      </c>
      <c r="BA298">
        <v>2</v>
      </c>
      <c r="BB298">
        <v>1</v>
      </c>
      <c r="BC298">
        <v>1</v>
      </c>
      <c r="BD298">
        <v>6</v>
      </c>
      <c r="BE298">
        <v>5</v>
      </c>
      <c r="BF298">
        <v>1</v>
      </c>
      <c r="BG298">
        <v>1</v>
      </c>
      <c r="BL298" s="1"/>
    </row>
    <row r="299" spans="47:64" x14ac:dyDescent="0.25">
      <c r="AV299" t="s">
        <v>1109</v>
      </c>
      <c r="AW299">
        <v>0</v>
      </c>
      <c r="AX299">
        <v>1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</row>
    <row r="300" spans="47:64" x14ac:dyDescent="0.25">
      <c r="AU300" s="1"/>
      <c r="AV300" t="s">
        <v>1110</v>
      </c>
      <c r="AW300">
        <v>0</v>
      </c>
      <c r="AX300">
        <v>2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</row>
    <row r="301" spans="47:64" x14ac:dyDescent="0.25">
      <c r="AV301" t="s">
        <v>1111</v>
      </c>
      <c r="AW301">
        <v>19</v>
      </c>
      <c r="AX301">
        <v>21</v>
      </c>
      <c r="AY301">
        <v>12</v>
      </c>
      <c r="AZ301">
        <v>13</v>
      </c>
      <c r="BA301">
        <v>15</v>
      </c>
      <c r="BB301">
        <v>34</v>
      </c>
      <c r="BC301">
        <v>7</v>
      </c>
      <c r="BD301">
        <v>20</v>
      </c>
      <c r="BE301">
        <v>21</v>
      </c>
      <c r="BF301">
        <v>11</v>
      </c>
      <c r="BG301">
        <v>11</v>
      </c>
    </row>
    <row r="302" spans="47:64" x14ac:dyDescent="0.25">
      <c r="AU302" s="1"/>
      <c r="AV302" t="s">
        <v>1112</v>
      </c>
      <c r="AW302">
        <v>35</v>
      </c>
      <c r="AX302">
        <v>35</v>
      </c>
      <c r="AY302">
        <v>17</v>
      </c>
      <c r="AZ302">
        <v>17</v>
      </c>
      <c r="BA302">
        <v>17</v>
      </c>
      <c r="BB302">
        <v>35</v>
      </c>
      <c r="BC302">
        <v>8</v>
      </c>
      <c r="BD302">
        <v>26</v>
      </c>
      <c r="BE302">
        <v>26</v>
      </c>
      <c r="BF302">
        <v>12</v>
      </c>
      <c r="BG302">
        <v>12</v>
      </c>
    </row>
    <row r="303" spans="47:64" x14ac:dyDescent="0.25">
      <c r="AU303" s="1"/>
      <c r="AV303" t="s">
        <v>1113</v>
      </c>
      <c r="AW303">
        <v>0.54285714299999999</v>
      </c>
      <c r="AX303">
        <v>0.55918367300000005</v>
      </c>
      <c r="AY303">
        <v>0.70588235300000002</v>
      </c>
      <c r="AZ303">
        <v>0.764705882</v>
      </c>
      <c r="BA303">
        <v>0.88235294099999995</v>
      </c>
      <c r="BB303">
        <v>0.97142857100000002</v>
      </c>
      <c r="BC303">
        <v>0.875</v>
      </c>
      <c r="BD303">
        <v>0.76923076899999998</v>
      </c>
      <c r="BE303">
        <v>0.80769230800000003</v>
      </c>
      <c r="BF303">
        <v>0.91666666699999999</v>
      </c>
      <c r="BG303">
        <v>0.91666666699999999</v>
      </c>
    </row>
    <row r="304" spans="47:64" x14ac:dyDescent="0.25">
      <c r="AV304" t="s">
        <v>1098</v>
      </c>
      <c r="AW304">
        <v>0</v>
      </c>
      <c r="AX304">
        <v>4.0816326999999999E-2</v>
      </c>
      <c r="AY304">
        <v>0</v>
      </c>
      <c r="AZ304">
        <v>0</v>
      </c>
      <c r="BA304">
        <v>0</v>
      </c>
      <c r="BB304">
        <v>0</v>
      </c>
      <c r="BC304">
        <v>0</v>
      </c>
      <c r="BD304" s="1">
        <v>1.11E-16</v>
      </c>
      <c r="BE304">
        <v>0</v>
      </c>
      <c r="BF304" s="1">
        <v>-1.11E-16</v>
      </c>
      <c r="BG304" s="1">
        <v>-1.11E-16</v>
      </c>
    </row>
    <row r="305" spans="48:59" x14ac:dyDescent="0.25">
      <c r="AV305" t="s">
        <v>1099</v>
      </c>
      <c r="AW305">
        <v>0.45714285700000001</v>
      </c>
      <c r="AX305">
        <v>0.44081632700000001</v>
      </c>
      <c r="AY305">
        <v>0.29411764699999998</v>
      </c>
      <c r="AZ305">
        <v>0.235294118</v>
      </c>
      <c r="BA305">
        <v>0.117647059</v>
      </c>
      <c r="BB305">
        <v>2.8571428999999999E-2</v>
      </c>
      <c r="BC305">
        <v>0.125</v>
      </c>
      <c r="BD305">
        <v>0.23076923099999999</v>
      </c>
      <c r="BE305">
        <v>0.192307692</v>
      </c>
      <c r="BF305">
        <v>8.3333332999999996E-2</v>
      </c>
      <c r="BG305">
        <v>8.3333332999999996E-2</v>
      </c>
    </row>
    <row r="306" spans="48:59" x14ac:dyDescent="0.25">
      <c r="AV306" t="s">
        <v>1100</v>
      </c>
      <c r="AW306">
        <v>0</v>
      </c>
      <c r="AX306">
        <v>9.2592593000000001E-2</v>
      </c>
      <c r="AY306">
        <v>0</v>
      </c>
      <c r="AZ306">
        <v>0</v>
      </c>
      <c r="BA306">
        <v>0</v>
      </c>
      <c r="BB306">
        <v>0</v>
      </c>
      <c r="BC306">
        <v>0</v>
      </c>
      <c r="BD306" s="1">
        <v>4.8100000000000003E-16</v>
      </c>
      <c r="BE306">
        <v>0</v>
      </c>
      <c r="BF306" s="1">
        <v>-1.3299999999999999E-15</v>
      </c>
      <c r="BG306" s="1">
        <v>-1.3299999999999999E-15</v>
      </c>
    </row>
  </sheetData>
  <sortState xmlns:xlrd2="http://schemas.microsoft.com/office/spreadsheetml/2017/richdata2" ref="AX102:BB129">
    <sortCondition ref="AX102:AX129"/>
  </sortState>
  <mergeCells count="8">
    <mergeCell ref="BE115:BE117"/>
    <mergeCell ref="BI115:BI117"/>
    <mergeCell ref="AE8:AE9"/>
    <mergeCell ref="W8:W9"/>
    <mergeCell ref="X8:X9"/>
    <mergeCell ref="Y8:Y9"/>
    <mergeCell ref="Z8:Z9"/>
    <mergeCell ref="AA8:AA9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1E43-D81D-4593-854C-6854848DC93E}">
  <dimension ref="A1:AK137"/>
  <sheetViews>
    <sheetView topLeftCell="A112" workbookViewId="0">
      <selection activeCell="Y135" sqref="Y135:Y136"/>
    </sheetView>
  </sheetViews>
  <sheetFormatPr defaultRowHeight="15" x14ac:dyDescent="0.25"/>
  <cols>
    <col min="42" max="42" width="39" bestFit="1" customWidth="1"/>
  </cols>
  <sheetData>
    <row r="1" spans="1:37" x14ac:dyDescent="0.25">
      <c r="A1" t="s">
        <v>1060</v>
      </c>
      <c r="B1" t="s">
        <v>1061</v>
      </c>
      <c r="C1" t="s">
        <v>1</v>
      </c>
      <c r="D1" t="s">
        <v>2</v>
      </c>
      <c r="E1" t="s">
        <v>41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37" x14ac:dyDescent="0.25">
      <c r="A2" t="s">
        <v>709</v>
      </c>
      <c r="B2" t="s">
        <v>1011</v>
      </c>
      <c r="C2" t="s">
        <v>1012</v>
      </c>
      <c r="D2" t="s">
        <v>1062</v>
      </c>
      <c r="E2">
        <v>33</v>
      </c>
      <c r="F2" t="s">
        <v>284</v>
      </c>
      <c r="G2" t="s">
        <v>613</v>
      </c>
      <c r="H2" t="s">
        <v>57</v>
      </c>
      <c r="I2">
        <v>2</v>
      </c>
      <c r="J2">
        <v>1</v>
      </c>
      <c r="K2">
        <v>1</v>
      </c>
      <c r="L2">
        <v>1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0</v>
      </c>
      <c r="Z2">
        <v>1</v>
      </c>
      <c r="AA2">
        <v>1</v>
      </c>
      <c r="AB2">
        <v>1</v>
      </c>
    </row>
    <row r="3" spans="1:37" x14ac:dyDescent="0.25">
      <c r="A3" t="s">
        <v>682</v>
      </c>
      <c r="B3" t="s">
        <v>773</v>
      </c>
      <c r="C3" t="s">
        <v>774</v>
      </c>
      <c r="D3" t="s">
        <v>1062</v>
      </c>
      <c r="E3">
        <v>34</v>
      </c>
      <c r="F3" t="s">
        <v>284</v>
      </c>
      <c r="G3" t="s">
        <v>613</v>
      </c>
      <c r="H3" t="s">
        <v>57</v>
      </c>
      <c r="I3">
        <v>2</v>
      </c>
      <c r="J3">
        <v>2</v>
      </c>
      <c r="K3">
        <v>1</v>
      </c>
      <c r="L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1</v>
      </c>
      <c r="Z3">
        <v>1</v>
      </c>
      <c r="AA3">
        <v>1</v>
      </c>
      <c r="AB3">
        <v>1</v>
      </c>
    </row>
    <row r="4" spans="1:37" x14ac:dyDescent="0.25">
      <c r="A4" t="s">
        <v>909</v>
      </c>
      <c r="B4" t="s">
        <v>955</v>
      </c>
      <c r="C4" t="s">
        <v>956</v>
      </c>
      <c r="D4" t="s">
        <v>1062</v>
      </c>
      <c r="E4">
        <v>35</v>
      </c>
      <c r="F4" t="s">
        <v>284</v>
      </c>
      <c r="G4" t="s">
        <v>613</v>
      </c>
      <c r="H4" t="s">
        <v>57</v>
      </c>
      <c r="I4">
        <v>2</v>
      </c>
      <c r="J4">
        <v>3</v>
      </c>
      <c r="K4">
        <v>1</v>
      </c>
      <c r="L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</row>
    <row r="5" spans="1:37" x14ac:dyDescent="0.25">
      <c r="A5" t="s">
        <v>692</v>
      </c>
      <c r="B5" t="s">
        <v>931</v>
      </c>
      <c r="C5" t="s">
        <v>932</v>
      </c>
      <c r="D5" t="s">
        <v>1062</v>
      </c>
      <c r="E5">
        <v>36</v>
      </c>
      <c r="F5" t="s">
        <v>284</v>
      </c>
      <c r="G5" t="s">
        <v>613</v>
      </c>
      <c r="H5" t="s">
        <v>57</v>
      </c>
      <c r="I5">
        <v>2</v>
      </c>
      <c r="J5">
        <v>5</v>
      </c>
      <c r="K5">
        <v>1</v>
      </c>
      <c r="L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1</v>
      </c>
    </row>
    <row r="6" spans="1:37" x14ac:dyDescent="0.25">
      <c r="A6" t="s">
        <v>951</v>
      </c>
      <c r="B6" t="s">
        <v>812</v>
      </c>
      <c r="C6" t="s">
        <v>813</v>
      </c>
      <c r="D6" t="s">
        <v>1062</v>
      </c>
      <c r="E6">
        <v>37</v>
      </c>
      <c r="F6" t="s">
        <v>284</v>
      </c>
      <c r="G6" t="s">
        <v>613</v>
      </c>
      <c r="H6" t="s">
        <v>57</v>
      </c>
      <c r="I6">
        <v>2</v>
      </c>
      <c r="J6">
        <v>6</v>
      </c>
      <c r="K6">
        <v>1</v>
      </c>
      <c r="L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</row>
    <row r="7" spans="1:37" x14ac:dyDescent="0.25">
      <c r="A7" t="s">
        <v>668</v>
      </c>
      <c r="B7" t="s">
        <v>830</v>
      </c>
      <c r="C7" t="s">
        <v>831</v>
      </c>
      <c r="D7" t="s">
        <v>1062</v>
      </c>
      <c r="E7">
        <v>38</v>
      </c>
      <c r="F7" t="s">
        <v>284</v>
      </c>
      <c r="G7" t="s">
        <v>613</v>
      </c>
      <c r="H7" t="s">
        <v>57</v>
      </c>
      <c r="I7">
        <v>2</v>
      </c>
      <c r="J7">
        <v>7</v>
      </c>
      <c r="K7">
        <v>1</v>
      </c>
      <c r="L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0</v>
      </c>
    </row>
    <row r="8" spans="1:37" x14ac:dyDescent="0.25">
      <c r="A8" t="s">
        <v>960</v>
      </c>
      <c r="B8" t="s">
        <v>755</v>
      </c>
      <c r="C8" t="s">
        <v>756</v>
      </c>
      <c r="D8" t="s">
        <v>1062</v>
      </c>
      <c r="E8">
        <v>39</v>
      </c>
      <c r="F8" t="s">
        <v>284</v>
      </c>
      <c r="G8" t="s">
        <v>613</v>
      </c>
      <c r="H8" t="s">
        <v>57</v>
      </c>
      <c r="I8">
        <v>2</v>
      </c>
      <c r="J8">
        <v>8</v>
      </c>
      <c r="K8">
        <v>1</v>
      </c>
      <c r="L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</row>
    <row r="9" spans="1:37" x14ac:dyDescent="0.25">
      <c r="A9" t="s">
        <v>805</v>
      </c>
      <c r="B9" t="s">
        <v>808</v>
      </c>
      <c r="C9" t="s">
        <v>809</v>
      </c>
      <c r="D9" t="s">
        <v>1062</v>
      </c>
      <c r="E9">
        <v>40</v>
      </c>
      <c r="F9" t="s">
        <v>284</v>
      </c>
      <c r="G9" t="s">
        <v>613</v>
      </c>
      <c r="H9" t="s">
        <v>57</v>
      </c>
      <c r="I9">
        <v>2</v>
      </c>
      <c r="J9">
        <v>9</v>
      </c>
      <c r="K9">
        <v>1</v>
      </c>
      <c r="L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1</v>
      </c>
    </row>
    <row r="10" spans="1:37" x14ac:dyDescent="0.25">
      <c r="A10" t="s">
        <v>860</v>
      </c>
      <c r="B10" t="s">
        <v>801</v>
      </c>
      <c r="C10" t="s">
        <v>802</v>
      </c>
      <c r="D10" t="s">
        <v>1062</v>
      </c>
      <c r="E10">
        <v>41</v>
      </c>
      <c r="F10" t="s">
        <v>284</v>
      </c>
      <c r="G10" t="s">
        <v>613</v>
      </c>
      <c r="H10" t="s">
        <v>57</v>
      </c>
      <c r="I10">
        <v>2</v>
      </c>
      <c r="J10">
        <v>10</v>
      </c>
      <c r="K10">
        <v>1</v>
      </c>
      <c r="L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Z10">
        <v>1</v>
      </c>
      <c r="AA10">
        <v>1</v>
      </c>
      <c r="AB10">
        <v>1</v>
      </c>
      <c r="AJ10">
        <f>COUNTA(K2:AB128)</f>
        <v>1827</v>
      </c>
      <c r="AK10">
        <f>AJ10-AK11</f>
        <v>909</v>
      </c>
    </row>
    <row r="11" spans="1:37" x14ac:dyDescent="0.25">
      <c r="A11" t="s">
        <v>837</v>
      </c>
      <c r="B11" t="s">
        <v>850</v>
      </c>
      <c r="C11" t="s">
        <v>851</v>
      </c>
      <c r="D11" t="s">
        <v>1062</v>
      </c>
      <c r="E11">
        <v>42</v>
      </c>
      <c r="F11" t="s">
        <v>284</v>
      </c>
      <c r="G11" t="s">
        <v>613</v>
      </c>
      <c r="H11" t="s">
        <v>57</v>
      </c>
      <c r="I11">
        <v>2</v>
      </c>
      <c r="J11">
        <v>11</v>
      </c>
      <c r="K11">
        <v>1</v>
      </c>
      <c r="L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J11">
        <f>COUNTBLANK(K2:AB128)</f>
        <v>459</v>
      </c>
      <c r="AK11">
        <f>AJ11*2</f>
        <v>918</v>
      </c>
    </row>
    <row r="12" spans="1:37" x14ac:dyDescent="0.25">
      <c r="A12" t="s">
        <v>747</v>
      </c>
      <c r="B12" t="s">
        <v>1017</v>
      </c>
      <c r="C12" t="s">
        <v>1018</v>
      </c>
      <c r="D12" t="s">
        <v>1062</v>
      </c>
      <c r="E12">
        <v>43</v>
      </c>
      <c r="F12" t="s">
        <v>284</v>
      </c>
      <c r="G12" t="s">
        <v>613</v>
      </c>
      <c r="H12" t="s">
        <v>57</v>
      </c>
      <c r="I12">
        <v>2</v>
      </c>
      <c r="J12">
        <v>12</v>
      </c>
      <c r="K12">
        <v>1</v>
      </c>
      <c r="L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>
        <v>0</v>
      </c>
      <c r="Z12">
        <v>0</v>
      </c>
      <c r="AA12">
        <v>0</v>
      </c>
      <c r="AB12">
        <v>1</v>
      </c>
    </row>
    <row r="13" spans="1:37" x14ac:dyDescent="0.25">
      <c r="A13" t="s">
        <v>717</v>
      </c>
      <c r="B13" t="s">
        <v>1023</v>
      </c>
      <c r="C13" t="s">
        <v>1024</v>
      </c>
      <c r="D13" t="s">
        <v>1062</v>
      </c>
      <c r="E13">
        <v>44</v>
      </c>
      <c r="F13" t="s">
        <v>284</v>
      </c>
      <c r="G13" t="s">
        <v>613</v>
      </c>
      <c r="H13" t="s">
        <v>57</v>
      </c>
      <c r="I13">
        <v>2</v>
      </c>
      <c r="J13">
        <v>13</v>
      </c>
      <c r="K13">
        <v>1</v>
      </c>
      <c r="L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Z13">
        <v>1</v>
      </c>
      <c r="AA13">
        <v>1</v>
      </c>
      <c r="AB13">
        <v>1</v>
      </c>
      <c r="AJ13" t="e" vm="1">
        <f>_xleta.COUNT</f>
        <v>#VALUE!</v>
      </c>
    </row>
    <row r="14" spans="1:37" x14ac:dyDescent="0.25">
      <c r="A14" t="s">
        <v>867</v>
      </c>
      <c r="B14" t="s">
        <v>896</v>
      </c>
      <c r="C14" t="s">
        <v>897</v>
      </c>
      <c r="D14" t="s">
        <v>1062</v>
      </c>
      <c r="E14">
        <v>45</v>
      </c>
      <c r="F14" t="s">
        <v>284</v>
      </c>
      <c r="G14" t="s">
        <v>613</v>
      </c>
      <c r="H14" t="s">
        <v>57</v>
      </c>
      <c r="I14">
        <v>2</v>
      </c>
      <c r="J14">
        <v>14</v>
      </c>
      <c r="K14">
        <v>1</v>
      </c>
      <c r="L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</row>
    <row r="15" spans="1:37" x14ac:dyDescent="0.25">
      <c r="A15" t="s">
        <v>983</v>
      </c>
      <c r="B15" t="s">
        <v>749</v>
      </c>
      <c r="C15" t="s">
        <v>750</v>
      </c>
      <c r="D15" t="s">
        <v>1062</v>
      </c>
      <c r="E15">
        <v>46</v>
      </c>
      <c r="F15" t="s">
        <v>284</v>
      </c>
      <c r="G15" t="s">
        <v>613</v>
      </c>
      <c r="H15" t="s">
        <v>57</v>
      </c>
      <c r="I15">
        <v>2</v>
      </c>
      <c r="J15">
        <v>15</v>
      </c>
      <c r="K15">
        <v>1</v>
      </c>
      <c r="L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</row>
    <row r="16" spans="1:37" x14ac:dyDescent="0.25">
      <c r="A16" t="s">
        <v>767</v>
      </c>
      <c r="B16" t="s">
        <v>777</v>
      </c>
      <c r="C16" t="s">
        <v>778</v>
      </c>
      <c r="D16" t="s">
        <v>1062</v>
      </c>
      <c r="E16">
        <v>47</v>
      </c>
      <c r="F16" t="s">
        <v>284</v>
      </c>
      <c r="G16" t="s">
        <v>613</v>
      </c>
      <c r="H16" t="s">
        <v>57</v>
      </c>
      <c r="I16">
        <v>2</v>
      </c>
      <c r="J16">
        <v>16</v>
      </c>
      <c r="K16">
        <v>1</v>
      </c>
      <c r="L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0</v>
      </c>
      <c r="X16">
        <v>1</v>
      </c>
      <c r="Y16">
        <v>0</v>
      </c>
      <c r="Z16">
        <v>1</v>
      </c>
      <c r="AA16">
        <v>1</v>
      </c>
      <c r="AB16">
        <v>1</v>
      </c>
    </row>
    <row r="17" spans="1:28" x14ac:dyDescent="0.25">
      <c r="A17" t="s">
        <v>1053</v>
      </c>
      <c r="B17" t="s">
        <v>1055</v>
      </c>
      <c r="C17" t="s">
        <v>1056</v>
      </c>
      <c r="D17" t="s">
        <v>1062</v>
      </c>
      <c r="E17">
        <v>48</v>
      </c>
      <c r="F17" t="s">
        <v>284</v>
      </c>
      <c r="G17" t="s">
        <v>613</v>
      </c>
      <c r="H17" t="s">
        <v>57</v>
      </c>
      <c r="I17">
        <v>2</v>
      </c>
      <c r="J17">
        <v>17</v>
      </c>
      <c r="K17">
        <v>1</v>
      </c>
      <c r="L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</row>
    <row r="18" spans="1:28" x14ac:dyDescent="0.25">
      <c r="A18" t="s">
        <v>947</v>
      </c>
      <c r="B18" t="s">
        <v>1019</v>
      </c>
      <c r="C18" t="s">
        <v>1020</v>
      </c>
      <c r="D18" t="s">
        <v>1062</v>
      </c>
      <c r="E18">
        <v>49</v>
      </c>
      <c r="F18" t="s">
        <v>284</v>
      </c>
      <c r="G18" t="s">
        <v>613</v>
      </c>
      <c r="H18" t="s">
        <v>57</v>
      </c>
      <c r="I18">
        <v>2</v>
      </c>
      <c r="J18">
        <v>18</v>
      </c>
      <c r="K18">
        <v>1</v>
      </c>
      <c r="L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0</v>
      </c>
      <c r="X18">
        <v>1</v>
      </c>
      <c r="Y18">
        <v>0</v>
      </c>
      <c r="Z18">
        <v>1</v>
      </c>
      <c r="AA18">
        <v>1</v>
      </c>
      <c r="AB18">
        <v>1</v>
      </c>
    </row>
    <row r="19" spans="1:28" x14ac:dyDescent="0.25">
      <c r="A19" t="s">
        <v>356</v>
      </c>
      <c r="B19" t="s">
        <v>882</v>
      </c>
      <c r="C19" t="s">
        <v>883</v>
      </c>
      <c r="D19" t="s">
        <v>1062</v>
      </c>
      <c r="E19">
        <v>50</v>
      </c>
      <c r="F19" t="s">
        <v>284</v>
      </c>
      <c r="G19" t="s">
        <v>358</v>
      </c>
      <c r="H19" t="s">
        <v>57</v>
      </c>
      <c r="I19">
        <v>3</v>
      </c>
      <c r="J19">
        <v>1</v>
      </c>
      <c r="M19">
        <v>1</v>
      </c>
      <c r="N19">
        <v>1</v>
      </c>
      <c r="O19">
        <v>1</v>
      </c>
      <c r="T19">
        <v>1</v>
      </c>
      <c r="U19">
        <v>1</v>
      </c>
      <c r="V19">
        <v>0</v>
      </c>
      <c r="W19">
        <v>0</v>
      </c>
      <c r="X19">
        <v>1</v>
      </c>
      <c r="Y19">
        <v>1</v>
      </c>
      <c r="Z19">
        <v>1</v>
      </c>
      <c r="AA19">
        <v>1</v>
      </c>
      <c r="AB19">
        <v>1</v>
      </c>
    </row>
    <row r="20" spans="1:28" x14ac:dyDescent="0.25">
      <c r="A20" t="s">
        <v>363</v>
      </c>
      <c r="B20" t="s">
        <v>945</v>
      </c>
      <c r="C20" t="s">
        <v>946</v>
      </c>
      <c r="D20" t="s">
        <v>1062</v>
      </c>
      <c r="E20">
        <v>51</v>
      </c>
      <c r="F20" t="s">
        <v>284</v>
      </c>
      <c r="G20" t="s">
        <v>358</v>
      </c>
      <c r="H20" t="s">
        <v>57</v>
      </c>
      <c r="I20">
        <v>3</v>
      </c>
      <c r="J20">
        <v>2</v>
      </c>
      <c r="M20">
        <v>1</v>
      </c>
      <c r="N20">
        <v>1</v>
      </c>
      <c r="O20">
        <v>1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Z20">
        <v>1</v>
      </c>
      <c r="AA20">
        <v>1</v>
      </c>
      <c r="AB20">
        <v>1</v>
      </c>
    </row>
    <row r="21" spans="1:28" x14ac:dyDescent="0.25">
      <c r="A21" t="s">
        <v>365</v>
      </c>
      <c r="B21" t="s">
        <v>1051</v>
      </c>
      <c r="C21" t="s">
        <v>1052</v>
      </c>
      <c r="D21" t="s">
        <v>1062</v>
      </c>
      <c r="E21">
        <v>52</v>
      </c>
      <c r="F21" t="s">
        <v>284</v>
      </c>
      <c r="G21" t="s">
        <v>358</v>
      </c>
      <c r="H21" t="s">
        <v>57</v>
      </c>
      <c r="I21">
        <v>3</v>
      </c>
      <c r="J21">
        <v>3</v>
      </c>
      <c r="M21">
        <v>1</v>
      </c>
      <c r="N21">
        <v>1</v>
      </c>
      <c r="O21">
        <v>1</v>
      </c>
      <c r="T21">
        <v>1</v>
      </c>
      <c r="U21">
        <v>1</v>
      </c>
      <c r="V21">
        <v>0</v>
      </c>
      <c r="W21">
        <v>0</v>
      </c>
      <c r="X21">
        <v>1</v>
      </c>
      <c r="Y21">
        <v>1</v>
      </c>
      <c r="Z21">
        <v>0</v>
      </c>
      <c r="AA21">
        <v>1</v>
      </c>
      <c r="AB21">
        <v>1</v>
      </c>
    </row>
    <row r="22" spans="1:28" x14ac:dyDescent="0.25">
      <c r="A22" t="s">
        <v>369</v>
      </c>
      <c r="B22" t="s">
        <v>661</v>
      </c>
      <c r="C22" t="s">
        <v>662</v>
      </c>
      <c r="D22" t="s">
        <v>1062</v>
      </c>
      <c r="E22">
        <v>53</v>
      </c>
      <c r="F22" t="s">
        <v>284</v>
      </c>
      <c r="G22" t="s">
        <v>358</v>
      </c>
      <c r="H22" t="s">
        <v>57</v>
      </c>
      <c r="I22">
        <v>3</v>
      </c>
      <c r="J22">
        <v>4</v>
      </c>
      <c r="M22">
        <v>1</v>
      </c>
      <c r="N22">
        <v>1</v>
      </c>
      <c r="O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Z22">
        <v>1</v>
      </c>
      <c r="AA22">
        <v>1</v>
      </c>
      <c r="AB22">
        <v>1</v>
      </c>
    </row>
    <row r="23" spans="1:28" x14ac:dyDescent="0.25">
      <c r="A23" t="s">
        <v>375</v>
      </c>
      <c r="B23" t="s">
        <v>688</v>
      </c>
      <c r="C23" t="s">
        <v>689</v>
      </c>
      <c r="D23" t="s">
        <v>1062</v>
      </c>
      <c r="E23">
        <v>54</v>
      </c>
      <c r="F23" t="s">
        <v>284</v>
      </c>
      <c r="G23" t="s">
        <v>358</v>
      </c>
      <c r="H23" t="s">
        <v>57</v>
      </c>
      <c r="I23">
        <v>3</v>
      </c>
      <c r="J23">
        <v>5</v>
      </c>
      <c r="M23">
        <v>1</v>
      </c>
      <c r="N23">
        <v>1</v>
      </c>
      <c r="O23">
        <v>1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Z23">
        <v>1</v>
      </c>
      <c r="AA23">
        <v>1</v>
      </c>
      <c r="AB23">
        <v>1</v>
      </c>
    </row>
    <row r="24" spans="1:28" x14ac:dyDescent="0.25">
      <c r="A24" t="s">
        <v>377</v>
      </c>
      <c r="B24" t="s">
        <v>987</v>
      </c>
      <c r="C24" t="s">
        <v>988</v>
      </c>
      <c r="D24" t="s">
        <v>1062</v>
      </c>
      <c r="E24">
        <v>55</v>
      </c>
      <c r="F24" t="s">
        <v>284</v>
      </c>
      <c r="G24" t="s">
        <v>358</v>
      </c>
      <c r="H24" t="s">
        <v>57</v>
      </c>
      <c r="I24">
        <v>3</v>
      </c>
      <c r="J24">
        <v>6</v>
      </c>
      <c r="M24">
        <v>1</v>
      </c>
      <c r="N24">
        <v>1</v>
      </c>
      <c r="O24">
        <v>1</v>
      </c>
      <c r="T24">
        <v>1</v>
      </c>
      <c r="U24">
        <v>1</v>
      </c>
      <c r="V24">
        <v>0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</row>
    <row r="25" spans="1:28" x14ac:dyDescent="0.25">
      <c r="A25" t="s">
        <v>383</v>
      </c>
      <c r="B25" t="s">
        <v>697</v>
      </c>
      <c r="C25" t="s">
        <v>698</v>
      </c>
      <c r="D25" t="s">
        <v>1062</v>
      </c>
      <c r="E25">
        <v>56</v>
      </c>
      <c r="F25" t="s">
        <v>284</v>
      </c>
      <c r="G25" t="s">
        <v>358</v>
      </c>
      <c r="H25" t="s">
        <v>57</v>
      </c>
      <c r="I25">
        <v>3</v>
      </c>
      <c r="J25">
        <v>7</v>
      </c>
      <c r="M25">
        <v>1</v>
      </c>
      <c r="N25">
        <v>1</v>
      </c>
      <c r="O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1</v>
      </c>
    </row>
    <row r="26" spans="1:28" x14ac:dyDescent="0.25">
      <c r="A26" t="s">
        <v>387</v>
      </c>
      <c r="B26" t="s">
        <v>892</v>
      </c>
      <c r="C26" t="s">
        <v>893</v>
      </c>
      <c r="D26" t="s">
        <v>1062</v>
      </c>
      <c r="E26">
        <v>57</v>
      </c>
      <c r="F26" t="s">
        <v>284</v>
      </c>
      <c r="G26" t="s">
        <v>358</v>
      </c>
      <c r="H26" t="s">
        <v>57</v>
      </c>
      <c r="I26">
        <v>3</v>
      </c>
      <c r="J26">
        <v>8</v>
      </c>
      <c r="M26">
        <v>1</v>
      </c>
      <c r="N26">
        <v>1</v>
      </c>
      <c r="O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1</v>
      </c>
      <c r="Z26">
        <v>1</v>
      </c>
      <c r="AA26">
        <v>1</v>
      </c>
      <c r="AB26">
        <v>1</v>
      </c>
    </row>
    <row r="27" spans="1:28" x14ac:dyDescent="0.25">
      <c r="A27" t="s">
        <v>389</v>
      </c>
      <c r="B27" t="s">
        <v>695</v>
      </c>
      <c r="C27" t="s">
        <v>696</v>
      </c>
      <c r="D27" t="s">
        <v>1062</v>
      </c>
      <c r="E27">
        <v>58</v>
      </c>
      <c r="F27" t="s">
        <v>284</v>
      </c>
      <c r="G27" t="s">
        <v>358</v>
      </c>
      <c r="H27" t="s">
        <v>57</v>
      </c>
      <c r="I27">
        <v>3</v>
      </c>
      <c r="J27">
        <v>9</v>
      </c>
      <c r="M27">
        <v>1</v>
      </c>
      <c r="N27">
        <v>1</v>
      </c>
      <c r="O27">
        <v>1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  <c r="Z27">
        <v>1</v>
      </c>
      <c r="AA27">
        <v>1</v>
      </c>
      <c r="AB27">
        <v>1</v>
      </c>
    </row>
    <row r="28" spans="1:28" x14ac:dyDescent="0.25">
      <c r="A28" t="s">
        <v>395</v>
      </c>
      <c r="B28" t="s">
        <v>835</v>
      </c>
      <c r="C28" t="s">
        <v>836</v>
      </c>
      <c r="D28" t="s">
        <v>1062</v>
      </c>
      <c r="E28">
        <v>59</v>
      </c>
      <c r="F28" t="s">
        <v>284</v>
      </c>
      <c r="G28" t="s">
        <v>358</v>
      </c>
      <c r="H28" t="s">
        <v>57</v>
      </c>
      <c r="I28">
        <v>3</v>
      </c>
      <c r="J28">
        <v>10</v>
      </c>
      <c r="M28">
        <v>1</v>
      </c>
      <c r="N28">
        <v>1</v>
      </c>
      <c r="O28">
        <v>1</v>
      </c>
      <c r="T28">
        <v>1</v>
      </c>
      <c r="U28">
        <v>1</v>
      </c>
      <c r="V28">
        <v>0</v>
      </c>
      <c r="W28">
        <v>0</v>
      </c>
      <c r="X28">
        <v>1</v>
      </c>
      <c r="Y28">
        <v>1</v>
      </c>
      <c r="Z28">
        <v>1</v>
      </c>
      <c r="AA28">
        <v>1</v>
      </c>
      <c r="AB28">
        <v>1</v>
      </c>
    </row>
    <row r="29" spans="1:28" x14ac:dyDescent="0.25">
      <c r="A29" t="s">
        <v>399</v>
      </c>
      <c r="B29" t="s">
        <v>975</v>
      </c>
      <c r="C29" t="s">
        <v>976</v>
      </c>
      <c r="D29" t="s">
        <v>1062</v>
      </c>
      <c r="E29">
        <v>60</v>
      </c>
      <c r="F29" t="s">
        <v>284</v>
      </c>
      <c r="G29" t="s">
        <v>358</v>
      </c>
      <c r="H29" t="s">
        <v>57</v>
      </c>
      <c r="I29">
        <v>3</v>
      </c>
      <c r="J29">
        <v>11</v>
      </c>
      <c r="M29">
        <v>1</v>
      </c>
      <c r="N29">
        <v>1</v>
      </c>
      <c r="O29">
        <v>1</v>
      </c>
      <c r="T29">
        <v>1</v>
      </c>
      <c r="U29">
        <v>1</v>
      </c>
      <c r="V29">
        <v>0</v>
      </c>
      <c r="W29">
        <v>1</v>
      </c>
      <c r="X29">
        <v>1</v>
      </c>
      <c r="Y29">
        <v>0</v>
      </c>
      <c r="Z29">
        <v>1</v>
      </c>
      <c r="AA29">
        <v>1</v>
      </c>
      <c r="AB29">
        <v>1</v>
      </c>
    </row>
    <row r="30" spans="1:28" x14ac:dyDescent="0.25">
      <c r="A30" t="s">
        <v>403</v>
      </c>
      <c r="B30" t="s">
        <v>763</v>
      </c>
      <c r="C30" t="s">
        <v>764</v>
      </c>
      <c r="D30" t="s">
        <v>1062</v>
      </c>
      <c r="E30">
        <v>61</v>
      </c>
      <c r="F30" t="s">
        <v>284</v>
      </c>
      <c r="G30" t="s">
        <v>358</v>
      </c>
      <c r="H30" t="s">
        <v>57</v>
      </c>
      <c r="I30">
        <v>3</v>
      </c>
      <c r="J30">
        <v>12</v>
      </c>
      <c r="M30">
        <v>1</v>
      </c>
      <c r="N30">
        <v>1</v>
      </c>
      <c r="O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1</v>
      </c>
      <c r="Z30">
        <v>1</v>
      </c>
      <c r="AA30">
        <v>1</v>
      </c>
      <c r="AB30">
        <v>1</v>
      </c>
    </row>
    <row r="31" spans="1:28" x14ac:dyDescent="0.25">
      <c r="A31" t="s">
        <v>407</v>
      </c>
      <c r="B31" t="s">
        <v>856</v>
      </c>
      <c r="C31" t="s">
        <v>857</v>
      </c>
      <c r="D31" t="s">
        <v>1062</v>
      </c>
      <c r="E31">
        <v>62</v>
      </c>
      <c r="F31" t="s">
        <v>284</v>
      </c>
      <c r="G31" t="s">
        <v>358</v>
      </c>
      <c r="H31" t="s">
        <v>57</v>
      </c>
      <c r="I31">
        <v>3</v>
      </c>
      <c r="J31">
        <v>13</v>
      </c>
      <c r="M31">
        <v>1</v>
      </c>
      <c r="N31">
        <v>1</v>
      </c>
      <c r="O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Z31">
        <v>1</v>
      </c>
      <c r="AA31">
        <v>1</v>
      </c>
      <c r="AB31">
        <v>1</v>
      </c>
    </row>
    <row r="32" spans="1:28" x14ac:dyDescent="0.25">
      <c r="A32" t="s">
        <v>409</v>
      </c>
      <c r="B32" t="s">
        <v>1049</v>
      </c>
      <c r="C32" t="s">
        <v>1050</v>
      </c>
      <c r="D32" t="s">
        <v>1062</v>
      </c>
      <c r="E32">
        <v>63</v>
      </c>
      <c r="F32" t="s">
        <v>284</v>
      </c>
      <c r="G32" t="s">
        <v>358</v>
      </c>
      <c r="H32" t="s">
        <v>57</v>
      </c>
      <c r="I32">
        <v>3</v>
      </c>
      <c r="J32">
        <v>14</v>
      </c>
      <c r="M32">
        <v>1</v>
      </c>
      <c r="N32">
        <v>1</v>
      </c>
      <c r="O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1</v>
      </c>
      <c r="Z32">
        <v>1</v>
      </c>
      <c r="AA32">
        <v>1</v>
      </c>
      <c r="AB32">
        <v>1</v>
      </c>
    </row>
    <row r="33" spans="1:28" x14ac:dyDescent="0.25">
      <c r="A33" t="s">
        <v>415</v>
      </c>
      <c r="B33" t="s">
        <v>743</v>
      </c>
      <c r="C33" t="s">
        <v>744</v>
      </c>
      <c r="D33" t="s">
        <v>1062</v>
      </c>
      <c r="E33">
        <v>64</v>
      </c>
      <c r="F33" t="s">
        <v>284</v>
      </c>
      <c r="G33" t="s">
        <v>358</v>
      </c>
      <c r="H33" t="s">
        <v>57</v>
      </c>
      <c r="I33">
        <v>3</v>
      </c>
      <c r="J33">
        <v>15</v>
      </c>
      <c r="M33">
        <v>1</v>
      </c>
      <c r="N33">
        <v>1</v>
      </c>
      <c r="O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1</v>
      </c>
    </row>
    <row r="34" spans="1:28" x14ac:dyDescent="0.25">
      <c r="A34" t="s">
        <v>418</v>
      </c>
      <c r="B34" t="s">
        <v>786</v>
      </c>
      <c r="C34" t="s">
        <v>787</v>
      </c>
      <c r="D34" t="s">
        <v>1062</v>
      </c>
      <c r="E34">
        <v>65</v>
      </c>
      <c r="F34" t="s">
        <v>284</v>
      </c>
      <c r="G34" t="s">
        <v>358</v>
      </c>
      <c r="H34" t="s">
        <v>57</v>
      </c>
      <c r="I34">
        <v>3</v>
      </c>
      <c r="J34">
        <v>16</v>
      </c>
      <c r="M34">
        <v>1</v>
      </c>
      <c r="N34">
        <v>1</v>
      </c>
      <c r="O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0</v>
      </c>
      <c r="Z34">
        <v>1</v>
      </c>
      <c r="AA34">
        <v>1</v>
      </c>
      <c r="AB34">
        <v>1</v>
      </c>
    </row>
    <row r="35" spans="1:28" x14ac:dyDescent="0.25">
      <c r="A35" t="s">
        <v>422</v>
      </c>
      <c r="B35" t="s">
        <v>999</v>
      </c>
      <c r="C35" t="s">
        <v>1000</v>
      </c>
      <c r="D35" t="s">
        <v>1062</v>
      </c>
      <c r="E35">
        <v>66</v>
      </c>
      <c r="F35" t="s">
        <v>284</v>
      </c>
      <c r="G35" t="s">
        <v>358</v>
      </c>
      <c r="H35" t="s">
        <v>57</v>
      </c>
      <c r="I35">
        <v>3</v>
      </c>
      <c r="J35">
        <v>17</v>
      </c>
      <c r="M35">
        <v>1</v>
      </c>
      <c r="N35">
        <v>1</v>
      </c>
      <c r="O35">
        <v>1</v>
      </c>
      <c r="T35">
        <v>1</v>
      </c>
      <c r="U35">
        <v>1</v>
      </c>
      <c r="V35">
        <v>1</v>
      </c>
      <c r="W35">
        <v>0</v>
      </c>
      <c r="X35">
        <v>1</v>
      </c>
      <c r="Y35">
        <v>0</v>
      </c>
      <c r="Z35">
        <v>1</v>
      </c>
      <c r="AA35">
        <v>1</v>
      </c>
      <c r="AB35">
        <v>1</v>
      </c>
    </row>
    <row r="36" spans="1:28" x14ac:dyDescent="0.25">
      <c r="A36" t="s">
        <v>426</v>
      </c>
      <c r="B36" t="s">
        <v>775</v>
      </c>
      <c r="C36" t="s">
        <v>776</v>
      </c>
      <c r="D36" t="s">
        <v>1062</v>
      </c>
      <c r="E36">
        <v>67</v>
      </c>
      <c r="F36" t="s">
        <v>284</v>
      </c>
      <c r="G36" t="s">
        <v>358</v>
      </c>
      <c r="H36" t="s">
        <v>57</v>
      </c>
      <c r="I36">
        <v>3</v>
      </c>
      <c r="J36">
        <v>18</v>
      </c>
      <c r="M36">
        <v>1</v>
      </c>
      <c r="N36">
        <v>1</v>
      </c>
      <c r="O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1</v>
      </c>
      <c r="Z36">
        <v>1</v>
      </c>
      <c r="AA36">
        <v>1</v>
      </c>
      <c r="AB36">
        <v>1</v>
      </c>
    </row>
    <row r="37" spans="1:28" x14ac:dyDescent="0.25">
      <c r="A37" t="s">
        <v>434</v>
      </c>
      <c r="B37" t="s">
        <v>797</v>
      </c>
      <c r="C37" t="s">
        <v>798</v>
      </c>
      <c r="D37" t="s">
        <v>1062</v>
      </c>
      <c r="E37">
        <v>68</v>
      </c>
      <c r="F37" t="s">
        <v>284</v>
      </c>
      <c r="G37" t="s">
        <v>358</v>
      </c>
      <c r="H37" t="s">
        <v>57</v>
      </c>
      <c r="I37">
        <v>3</v>
      </c>
      <c r="J37">
        <v>19</v>
      </c>
      <c r="M37">
        <v>1</v>
      </c>
      <c r="N37">
        <v>1</v>
      </c>
      <c r="O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</row>
    <row r="38" spans="1:28" x14ac:dyDescent="0.25">
      <c r="A38" t="s">
        <v>437</v>
      </c>
      <c r="B38" t="s">
        <v>962</v>
      </c>
      <c r="C38" t="s">
        <v>963</v>
      </c>
      <c r="D38" t="s">
        <v>1062</v>
      </c>
      <c r="E38">
        <v>69</v>
      </c>
      <c r="F38" t="s">
        <v>284</v>
      </c>
      <c r="G38" t="s">
        <v>358</v>
      </c>
      <c r="H38" t="s">
        <v>57</v>
      </c>
      <c r="I38">
        <v>3</v>
      </c>
      <c r="J38">
        <v>20</v>
      </c>
      <c r="M38">
        <v>1</v>
      </c>
      <c r="N38">
        <v>1</v>
      </c>
      <c r="O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0</v>
      </c>
      <c r="Z38">
        <v>1</v>
      </c>
      <c r="AA38">
        <v>1</v>
      </c>
      <c r="AB38">
        <v>1</v>
      </c>
    </row>
    <row r="39" spans="1:28" x14ac:dyDescent="0.25">
      <c r="A39" t="s">
        <v>441</v>
      </c>
      <c r="B39" t="s">
        <v>1025</v>
      </c>
      <c r="C39" t="s">
        <v>1026</v>
      </c>
      <c r="D39" t="s">
        <v>1062</v>
      </c>
      <c r="E39">
        <v>70</v>
      </c>
      <c r="F39" t="s">
        <v>284</v>
      </c>
      <c r="G39" t="s">
        <v>358</v>
      </c>
      <c r="H39" t="s">
        <v>57</v>
      </c>
      <c r="I39">
        <v>3</v>
      </c>
      <c r="J39">
        <v>21</v>
      </c>
      <c r="M39">
        <v>1</v>
      </c>
      <c r="N39">
        <v>1</v>
      </c>
      <c r="O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0</v>
      </c>
      <c r="AA39">
        <v>1</v>
      </c>
      <c r="AB39">
        <v>1</v>
      </c>
    </row>
    <row r="40" spans="1:28" x14ac:dyDescent="0.25">
      <c r="A40" t="s">
        <v>445</v>
      </c>
      <c r="B40" t="s">
        <v>972</v>
      </c>
      <c r="C40" t="s">
        <v>446</v>
      </c>
      <c r="D40" t="s">
        <v>1062</v>
      </c>
      <c r="E40">
        <v>71</v>
      </c>
      <c r="F40" t="s">
        <v>284</v>
      </c>
      <c r="G40" t="s">
        <v>358</v>
      </c>
      <c r="H40" t="s">
        <v>57</v>
      </c>
      <c r="I40">
        <v>3</v>
      </c>
      <c r="J40">
        <v>22</v>
      </c>
      <c r="M40">
        <v>1</v>
      </c>
      <c r="N40">
        <v>1</v>
      </c>
      <c r="O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0</v>
      </c>
      <c r="Z40">
        <v>1</v>
      </c>
      <c r="AA40">
        <v>1</v>
      </c>
      <c r="AB40">
        <v>1</v>
      </c>
    </row>
    <row r="41" spans="1:28" x14ac:dyDescent="0.25">
      <c r="A41" t="s">
        <v>449</v>
      </c>
      <c r="B41" t="s">
        <v>937</v>
      </c>
      <c r="C41" t="s">
        <v>938</v>
      </c>
      <c r="D41" t="s">
        <v>1062</v>
      </c>
      <c r="E41">
        <v>72</v>
      </c>
      <c r="F41" t="s">
        <v>284</v>
      </c>
      <c r="G41" t="s">
        <v>358</v>
      </c>
      <c r="H41" t="s">
        <v>57</v>
      </c>
      <c r="I41">
        <v>3</v>
      </c>
      <c r="J41">
        <v>23</v>
      </c>
      <c r="M41">
        <v>1</v>
      </c>
      <c r="N41">
        <v>0</v>
      </c>
      <c r="O41">
        <v>1</v>
      </c>
      <c r="T41">
        <v>1</v>
      </c>
      <c r="U41">
        <v>1</v>
      </c>
      <c r="V41">
        <v>1</v>
      </c>
      <c r="W41">
        <v>0</v>
      </c>
      <c r="X41">
        <v>1</v>
      </c>
      <c r="Y41">
        <v>0</v>
      </c>
      <c r="Z41">
        <v>1</v>
      </c>
      <c r="AA41">
        <v>1</v>
      </c>
      <c r="AB41">
        <v>1</v>
      </c>
    </row>
    <row r="42" spans="1:28" x14ac:dyDescent="0.25">
      <c r="A42" t="s">
        <v>455</v>
      </c>
      <c r="B42" t="s">
        <v>949</v>
      </c>
      <c r="C42" t="s">
        <v>950</v>
      </c>
      <c r="D42" t="s">
        <v>1062</v>
      </c>
      <c r="E42">
        <v>73</v>
      </c>
      <c r="F42" t="s">
        <v>284</v>
      </c>
      <c r="G42" t="s">
        <v>358</v>
      </c>
      <c r="H42" t="s">
        <v>57</v>
      </c>
      <c r="I42">
        <v>3</v>
      </c>
      <c r="J42">
        <v>24</v>
      </c>
      <c r="M42">
        <v>1</v>
      </c>
      <c r="N42">
        <v>1</v>
      </c>
      <c r="O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</row>
    <row r="43" spans="1:28" x14ac:dyDescent="0.25">
      <c r="A43" t="s">
        <v>460</v>
      </c>
      <c r="B43" t="s">
        <v>672</v>
      </c>
      <c r="C43" t="s">
        <v>673</v>
      </c>
      <c r="D43" t="s">
        <v>1062</v>
      </c>
      <c r="E43">
        <v>74</v>
      </c>
      <c r="F43" t="s">
        <v>284</v>
      </c>
      <c r="G43" t="s">
        <v>358</v>
      </c>
      <c r="H43" t="s">
        <v>57</v>
      </c>
      <c r="I43">
        <v>3</v>
      </c>
      <c r="J43">
        <v>25</v>
      </c>
      <c r="M43">
        <v>1</v>
      </c>
      <c r="N43">
        <v>1</v>
      </c>
      <c r="O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</row>
    <row r="44" spans="1:28" x14ac:dyDescent="0.25">
      <c r="A44" t="s">
        <v>465</v>
      </c>
      <c r="B44" t="s">
        <v>818</v>
      </c>
      <c r="C44" t="s">
        <v>819</v>
      </c>
      <c r="D44" t="s">
        <v>1062</v>
      </c>
      <c r="E44">
        <v>75</v>
      </c>
      <c r="F44" t="s">
        <v>284</v>
      </c>
      <c r="G44" t="s">
        <v>358</v>
      </c>
      <c r="H44" t="s">
        <v>57</v>
      </c>
      <c r="I44">
        <v>3</v>
      </c>
      <c r="J44">
        <v>26</v>
      </c>
      <c r="M44">
        <v>1</v>
      </c>
      <c r="N44">
        <v>1</v>
      </c>
      <c r="O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</row>
    <row r="45" spans="1:28" x14ac:dyDescent="0.25">
      <c r="A45" t="s">
        <v>468</v>
      </c>
      <c r="B45" t="s">
        <v>979</v>
      </c>
      <c r="C45" t="s">
        <v>980</v>
      </c>
      <c r="D45" t="s">
        <v>1062</v>
      </c>
      <c r="E45">
        <v>76</v>
      </c>
      <c r="F45" t="s">
        <v>284</v>
      </c>
      <c r="G45" t="s">
        <v>358</v>
      </c>
      <c r="H45" t="s">
        <v>57</v>
      </c>
      <c r="I45">
        <v>3</v>
      </c>
      <c r="J45">
        <v>27</v>
      </c>
      <c r="M45">
        <v>1</v>
      </c>
      <c r="N45">
        <v>1</v>
      </c>
      <c r="O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0</v>
      </c>
      <c r="Z45">
        <v>1</v>
      </c>
      <c r="AA45">
        <v>1</v>
      </c>
      <c r="AB45">
        <v>1</v>
      </c>
    </row>
    <row r="46" spans="1:28" x14ac:dyDescent="0.25">
      <c r="A46" t="s">
        <v>472</v>
      </c>
      <c r="B46" t="s">
        <v>890</v>
      </c>
      <c r="C46" t="s">
        <v>891</v>
      </c>
      <c r="D46" t="s">
        <v>1062</v>
      </c>
      <c r="E46">
        <v>77</v>
      </c>
      <c r="F46" t="s">
        <v>284</v>
      </c>
      <c r="G46" t="s">
        <v>358</v>
      </c>
      <c r="H46" t="s">
        <v>57</v>
      </c>
      <c r="I46">
        <v>3</v>
      </c>
      <c r="J46">
        <v>28</v>
      </c>
      <c r="M46">
        <v>1</v>
      </c>
      <c r="N46">
        <v>1</v>
      </c>
      <c r="O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</row>
    <row r="47" spans="1:28" x14ac:dyDescent="0.25">
      <c r="A47" t="s">
        <v>478</v>
      </c>
      <c r="B47" t="s">
        <v>723</v>
      </c>
      <c r="C47" t="s">
        <v>724</v>
      </c>
      <c r="D47" t="s">
        <v>1062</v>
      </c>
      <c r="E47">
        <v>78</v>
      </c>
      <c r="F47" t="s">
        <v>284</v>
      </c>
      <c r="G47" t="s">
        <v>358</v>
      </c>
      <c r="H47" t="s">
        <v>57</v>
      </c>
      <c r="I47">
        <v>3</v>
      </c>
      <c r="J47">
        <v>29</v>
      </c>
      <c r="M47">
        <v>1</v>
      </c>
      <c r="N47">
        <v>1</v>
      </c>
      <c r="O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</row>
    <row r="48" spans="1:28" x14ac:dyDescent="0.25">
      <c r="A48" t="s">
        <v>480</v>
      </c>
      <c r="B48" t="s">
        <v>919</v>
      </c>
      <c r="C48" t="s">
        <v>920</v>
      </c>
      <c r="D48" t="s">
        <v>1062</v>
      </c>
      <c r="E48">
        <v>79</v>
      </c>
      <c r="F48" t="s">
        <v>284</v>
      </c>
      <c r="G48" t="s">
        <v>358</v>
      </c>
      <c r="H48" t="s">
        <v>57</v>
      </c>
      <c r="I48">
        <v>3</v>
      </c>
      <c r="J48">
        <v>30</v>
      </c>
      <c r="M48">
        <v>1</v>
      </c>
      <c r="N48">
        <v>0</v>
      </c>
      <c r="O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1</v>
      </c>
      <c r="AA48">
        <v>1</v>
      </c>
      <c r="AB48">
        <v>1</v>
      </c>
    </row>
    <row r="49" spans="1:28" x14ac:dyDescent="0.25">
      <c r="A49" t="s">
        <v>1046</v>
      </c>
      <c r="B49" t="s">
        <v>1041</v>
      </c>
      <c r="C49" t="s">
        <v>1042</v>
      </c>
      <c r="D49" t="s">
        <v>1062</v>
      </c>
      <c r="E49">
        <v>92</v>
      </c>
      <c r="F49" t="s">
        <v>284</v>
      </c>
      <c r="G49" t="s">
        <v>358</v>
      </c>
      <c r="H49" t="s">
        <v>57</v>
      </c>
      <c r="I49">
        <v>4</v>
      </c>
      <c r="J49">
        <v>1</v>
      </c>
      <c r="M49">
        <v>1</v>
      </c>
      <c r="N49">
        <v>0</v>
      </c>
      <c r="O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0</v>
      </c>
      <c r="Z49">
        <v>1</v>
      </c>
      <c r="AA49">
        <v>1</v>
      </c>
      <c r="AB49">
        <v>1</v>
      </c>
    </row>
    <row r="50" spans="1:28" x14ac:dyDescent="0.25">
      <c r="A50" t="s">
        <v>707</v>
      </c>
      <c r="B50" t="s">
        <v>721</v>
      </c>
      <c r="C50" t="s">
        <v>722</v>
      </c>
      <c r="D50" t="s">
        <v>1062</v>
      </c>
      <c r="E50">
        <v>93</v>
      </c>
      <c r="F50" t="s">
        <v>284</v>
      </c>
      <c r="G50" t="s">
        <v>358</v>
      </c>
      <c r="H50" t="s">
        <v>57</v>
      </c>
      <c r="I50">
        <v>4</v>
      </c>
      <c r="J50">
        <v>2</v>
      </c>
      <c r="M50">
        <v>1</v>
      </c>
      <c r="N50">
        <v>1</v>
      </c>
      <c r="O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</row>
    <row r="51" spans="1:28" x14ac:dyDescent="0.25">
      <c r="A51" t="s">
        <v>858</v>
      </c>
      <c r="B51" t="s">
        <v>715</v>
      </c>
      <c r="C51" t="s">
        <v>716</v>
      </c>
      <c r="D51" t="s">
        <v>1062</v>
      </c>
      <c r="E51">
        <v>94</v>
      </c>
      <c r="F51" t="s">
        <v>284</v>
      </c>
      <c r="G51" t="s">
        <v>358</v>
      </c>
      <c r="H51" t="s">
        <v>57</v>
      </c>
      <c r="I51">
        <v>4</v>
      </c>
      <c r="J51">
        <v>3</v>
      </c>
      <c r="M51">
        <v>1</v>
      </c>
      <c r="N51">
        <v>1</v>
      </c>
      <c r="O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1</v>
      </c>
      <c r="AA51">
        <v>1</v>
      </c>
      <c r="AB51">
        <v>1</v>
      </c>
    </row>
    <row r="52" spans="1:28" x14ac:dyDescent="0.25">
      <c r="A52" t="s">
        <v>713</v>
      </c>
      <c r="B52" t="s">
        <v>739</v>
      </c>
      <c r="C52" t="s">
        <v>740</v>
      </c>
      <c r="D52" t="s">
        <v>1062</v>
      </c>
      <c r="E52">
        <v>95</v>
      </c>
      <c r="F52" t="s">
        <v>284</v>
      </c>
      <c r="G52" t="s">
        <v>358</v>
      </c>
      <c r="H52" t="s">
        <v>57</v>
      </c>
      <c r="I52">
        <v>4</v>
      </c>
      <c r="J52">
        <v>4</v>
      </c>
      <c r="M52">
        <v>1</v>
      </c>
      <c r="N52">
        <v>1</v>
      </c>
      <c r="O52">
        <v>1</v>
      </c>
      <c r="T52">
        <v>1</v>
      </c>
      <c r="U52">
        <v>0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</row>
    <row r="53" spans="1:28" x14ac:dyDescent="0.25">
      <c r="A53" t="s">
        <v>779</v>
      </c>
      <c r="B53" t="s">
        <v>985</v>
      </c>
      <c r="C53" t="s">
        <v>986</v>
      </c>
      <c r="D53" t="s">
        <v>1062</v>
      </c>
      <c r="E53">
        <v>96</v>
      </c>
      <c r="F53" t="s">
        <v>284</v>
      </c>
      <c r="G53" t="s">
        <v>358</v>
      </c>
      <c r="H53" t="s">
        <v>57</v>
      </c>
      <c r="I53">
        <v>4</v>
      </c>
      <c r="J53">
        <v>5</v>
      </c>
      <c r="M53">
        <v>1</v>
      </c>
      <c r="N53">
        <v>1</v>
      </c>
      <c r="O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0</v>
      </c>
      <c r="Z53">
        <v>1</v>
      </c>
      <c r="AA53">
        <v>1</v>
      </c>
      <c r="AB53">
        <v>1</v>
      </c>
    </row>
    <row r="54" spans="1:28" x14ac:dyDescent="0.25">
      <c r="A54" t="s">
        <v>970</v>
      </c>
      <c r="B54" t="s">
        <v>894</v>
      </c>
      <c r="C54" t="s">
        <v>895</v>
      </c>
      <c r="D54" t="s">
        <v>1062</v>
      </c>
      <c r="E54">
        <v>123</v>
      </c>
      <c r="F54" t="s">
        <v>284</v>
      </c>
      <c r="G54" t="s">
        <v>501</v>
      </c>
      <c r="H54" t="s">
        <v>57</v>
      </c>
      <c r="I54">
        <v>5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</row>
    <row r="55" spans="1:28" x14ac:dyDescent="0.25">
      <c r="A55" t="s">
        <v>865</v>
      </c>
      <c r="B55" t="s">
        <v>884</v>
      </c>
      <c r="C55" t="s">
        <v>885</v>
      </c>
      <c r="D55" t="s">
        <v>1062</v>
      </c>
      <c r="E55">
        <v>124</v>
      </c>
      <c r="F55" t="s">
        <v>284</v>
      </c>
      <c r="G55" t="s">
        <v>501</v>
      </c>
      <c r="H55" t="s">
        <v>57</v>
      </c>
      <c r="I55">
        <v>5</v>
      </c>
      <c r="J55">
        <v>2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0</v>
      </c>
      <c r="Z55">
        <v>1</v>
      </c>
      <c r="AA55">
        <v>1</v>
      </c>
      <c r="AB55">
        <v>1</v>
      </c>
    </row>
    <row r="56" spans="1:28" x14ac:dyDescent="0.25">
      <c r="A56" t="s">
        <v>1005</v>
      </c>
      <c r="B56" t="s">
        <v>810</v>
      </c>
      <c r="C56" t="s">
        <v>811</v>
      </c>
      <c r="D56" t="s">
        <v>1062</v>
      </c>
      <c r="E56">
        <v>125</v>
      </c>
      <c r="F56" t="s">
        <v>284</v>
      </c>
      <c r="G56" t="s">
        <v>501</v>
      </c>
      <c r="H56" t="s">
        <v>57</v>
      </c>
      <c r="I56">
        <v>5</v>
      </c>
      <c r="J56">
        <v>3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</row>
    <row r="57" spans="1:28" x14ac:dyDescent="0.25">
      <c r="A57" t="s">
        <v>828</v>
      </c>
      <c r="B57" t="s">
        <v>991</v>
      </c>
      <c r="C57" t="s">
        <v>992</v>
      </c>
      <c r="D57" t="s">
        <v>1062</v>
      </c>
      <c r="E57">
        <v>126</v>
      </c>
      <c r="F57" t="s">
        <v>284</v>
      </c>
      <c r="G57" t="s">
        <v>501</v>
      </c>
      <c r="H57" t="s">
        <v>57</v>
      </c>
      <c r="I57">
        <v>5</v>
      </c>
      <c r="J57">
        <v>4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0</v>
      </c>
      <c r="Z57">
        <v>1</v>
      </c>
      <c r="AA57">
        <v>1</v>
      </c>
      <c r="AB57">
        <v>1</v>
      </c>
    </row>
    <row r="58" spans="1:28" x14ac:dyDescent="0.25">
      <c r="A58" t="s">
        <v>877</v>
      </c>
      <c r="B58" t="s">
        <v>674</v>
      </c>
      <c r="C58" t="s">
        <v>675</v>
      </c>
      <c r="D58" t="s">
        <v>1062</v>
      </c>
      <c r="E58">
        <v>127</v>
      </c>
      <c r="F58" t="s">
        <v>284</v>
      </c>
      <c r="G58" t="s">
        <v>501</v>
      </c>
      <c r="H58" t="s">
        <v>57</v>
      </c>
      <c r="I58">
        <v>5</v>
      </c>
      <c r="J58">
        <v>5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0</v>
      </c>
      <c r="Z58">
        <v>1</v>
      </c>
      <c r="AA58">
        <v>1</v>
      </c>
      <c r="AB58">
        <v>1</v>
      </c>
    </row>
    <row r="59" spans="1:28" x14ac:dyDescent="0.25">
      <c r="A59" t="s">
        <v>1059</v>
      </c>
      <c r="B59" t="s">
        <v>690</v>
      </c>
      <c r="C59" t="s">
        <v>691</v>
      </c>
      <c r="D59" t="s">
        <v>1062</v>
      </c>
      <c r="E59">
        <v>128</v>
      </c>
      <c r="F59" t="s">
        <v>284</v>
      </c>
      <c r="G59" t="s">
        <v>501</v>
      </c>
      <c r="H59" t="s">
        <v>57</v>
      </c>
      <c r="I59">
        <v>5</v>
      </c>
      <c r="J59">
        <v>6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</row>
    <row r="60" spans="1:28" x14ac:dyDescent="0.25">
      <c r="A60" t="s">
        <v>803</v>
      </c>
      <c r="B60" t="s">
        <v>943</v>
      </c>
      <c r="C60" t="s">
        <v>944</v>
      </c>
      <c r="D60" t="s">
        <v>1062</v>
      </c>
      <c r="E60">
        <v>27</v>
      </c>
      <c r="F60" t="s">
        <v>47</v>
      </c>
      <c r="G60" t="s">
        <v>613</v>
      </c>
      <c r="H60" t="s">
        <v>57</v>
      </c>
      <c r="I60">
        <v>2</v>
      </c>
      <c r="J60">
        <v>1</v>
      </c>
      <c r="K60">
        <v>1</v>
      </c>
      <c r="L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0</v>
      </c>
      <c r="Z60">
        <v>1</v>
      </c>
      <c r="AA60">
        <v>1</v>
      </c>
      <c r="AB60">
        <v>1</v>
      </c>
    </row>
    <row r="61" spans="1:28" x14ac:dyDescent="0.25">
      <c r="A61" t="s">
        <v>719</v>
      </c>
      <c r="B61" t="s">
        <v>935</v>
      </c>
      <c r="C61" t="s">
        <v>936</v>
      </c>
      <c r="D61" t="s">
        <v>1062</v>
      </c>
      <c r="E61">
        <v>28</v>
      </c>
      <c r="F61" t="s">
        <v>47</v>
      </c>
      <c r="G61" t="s">
        <v>613</v>
      </c>
      <c r="H61" t="s">
        <v>57</v>
      </c>
      <c r="I61">
        <v>2</v>
      </c>
      <c r="J61">
        <v>2</v>
      </c>
      <c r="K61">
        <v>1</v>
      </c>
      <c r="L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</row>
    <row r="62" spans="1:28" x14ac:dyDescent="0.25">
      <c r="A62" t="s">
        <v>911</v>
      </c>
      <c r="B62" t="s">
        <v>799</v>
      </c>
      <c r="C62" t="s">
        <v>800</v>
      </c>
      <c r="D62" t="s">
        <v>1062</v>
      </c>
      <c r="E62">
        <v>29</v>
      </c>
      <c r="F62" t="s">
        <v>47</v>
      </c>
      <c r="G62" t="s">
        <v>613</v>
      </c>
      <c r="H62" t="s">
        <v>57</v>
      </c>
      <c r="I62">
        <v>2</v>
      </c>
      <c r="J62">
        <v>3</v>
      </c>
      <c r="K62">
        <v>1</v>
      </c>
      <c r="L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</row>
    <row r="63" spans="1:28" x14ac:dyDescent="0.25">
      <c r="A63" t="s">
        <v>925</v>
      </c>
      <c r="B63" t="s">
        <v>993</v>
      </c>
      <c r="C63" t="s">
        <v>994</v>
      </c>
      <c r="D63" t="s">
        <v>1062</v>
      </c>
      <c r="E63">
        <v>30</v>
      </c>
      <c r="F63" t="s">
        <v>47</v>
      </c>
      <c r="G63" t="s">
        <v>613</v>
      </c>
      <c r="H63" t="s">
        <v>57</v>
      </c>
      <c r="I63">
        <v>2</v>
      </c>
      <c r="J63">
        <v>4</v>
      </c>
      <c r="K63">
        <v>1</v>
      </c>
      <c r="L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0</v>
      </c>
      <c r="Z63">
        <v>1</v>
      </c>
      <c r="AA63">
        <v>1</v>
      </c>
      <c r="AB63">
        <v>1</v>
      </c>
    </row>
    <row r="64" spans="1:28" x14ac:dyDescent="0.25">
      <c r="A64" t="s">
        <v>907</v>
      </c>
      <c r="B64" t="s">
        <v>1013</v>
      </c>
      <c r="C64" t="s">
        <v>1014</v>
      </c>
      <c r="D64" t="s">
        <v>1062</v>
      </c>
      <c r="E64">
        <v>31</v>
      </c>
      <c r="F64" t="s">
        <v>47</v>
      </c>
      <c r="G64" t="s">
        <v>613</v>
      </c>
      <c r="H64" t="s">
        <v>57</v>
      </c>
      <c r="I64">
        <v>2</v>
      </c>
      <c r="J64">
        <v>5</v>
      </c>
      <c r="K64">
        <v>1</v>
      </c>
      <c r="L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>
        <v>1</v>
      </c>
      <c r="AB64">
        <v>1</v>
      </c>
    </row>
    <row r="65" spans="1:28" x14ac:dyDescent="0.25">
      <c r="A65" t="s">
        <v>917</v>
      </c>
      <c r="B65" t="s">
        <v>953</v>
      </c>
      <c r="C65" t="s">
        <v>954</v>
      </c>
      <c r="D65" t="s">
        <v>1062</v>
      </c>
      <c r="E65">
        <v>32</v>
      </c>
      <c r="F65" t="s">
        <v>47</v>
      </c>
      <c r="G65" t="s">
        <v>613</v>
      </c>
      <c r="H65" t="s">
        <v>57</v>
      </c>
      <c r="I65">
        <v>2</v>
      </c>
      <c r="J65">
        <v>6</v>
      </c>
      <c r="K65">
        <v>1</v>
      </c>
      <c r="L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</row>
    <row r="66" spans="1:28" x14ac:dyDescent="0.25">
      <c r="A66" t="s">
        <v>676</v>
      </c>
      <c r="B66" t="s">
        <v>832</v>
      </c>
      <c r="C66" t="s">
        <v>677</v>
      </c>
      <c r="D66" t="s">
        <v>1062</v>
      </c>
      <c r="E66">
        <v>80</v>
      </c>
      <c r="F66" t="s">
        <v>47</v>
      </c>
      <c r="G66" t="s">
        <v>358</v>
      </c>
      <c r="H66" t="s">
        <v>57</v>
      </c>
      <c r="I66">
        <v>3</v>
      </c>
      <c r="J66">
        <v>1</v>
      </c>
      <c r="M66">
        <v>1</v>
      </c>
      <c r="N66">
        <v>1</v>
      </c>
      <c r="O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0</v>
      </c>
      <c r="Z66">
        <v>1</v>
      </c>
      <c r="AA66">
        <v>1</v>
      </c>
      <c r="AB66">
        <v>1</v>
      </c>
    </row>
    <row r="67" spans="1:28" x14ac:dyDescent="0.25">
      <c r="A67" t="s">
        <v>941</v>
      </c>
      <c r="B67" t="s">
        <v>664</v>
      </c>
      <c r="C67" t="s">
        <v>665</v>
      </c>
      <c r="D67" t="s">
        <v>1062</v>
      </c>
      <c r="E67">
        <v>81</v>
      </c>
      <c r="F67" t="s">
        <v>47</v>
      </c>
      <c r="G67" t="s">
        <v>358</v>
      </c>
      <c r="H67" t="s">
        <v>57</v>
      </c>
      <c r="I67">
        <v>3</v>
      </c>
      <c r="J67">
        <v>2</v>
      </c>
      <c r="M67">
        <v>1</v>
      </c>
      <c r="N67">
        <v>1</v>
      </c>
      <c r="O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</row>
    <row r="68" spans="1:28" x14ac:dyDescent="0.25">
      <c r="A68" t="s">
        <v>873</v>
      </c>
      <c r="B68" t="s">
        <v>771</v>
      </c>
      <c r="C68" t="s">
        <v>772</v>
      </c>
      <c r="D68" t="s">
        <v>1062</v>
      </c>
      <c r="E68">
        <v>82</v>
      </c>
      <c r="F68" t="s">
        <v>47</v>
      </c>
      <c r="G68" t="s">
        <v>358</v>
      </c>
      <c r="H68" t="s">
        <v>57</v>
      </c>
      <c r="I68">
        <v>3</v>
      </c>
      <c r="J68">
        <v>3</v>
      </c>
      <c r="M68">
        <v>1</v>
      </c>
      <c r="N68">
        <v>1</v>
      </c>
      <c r="O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0</v>
      </c>
      <c r="Z68">
        <v>1</v>
      </c>
      <c r="AA68">
        <v>1</v>
      </c>
      <c r="AB68">
        <v>1</v>
      </c>
    </row>
    <row r="69" spans="1:28" x14ac:dyDescent="0.25">
      <c r="A69" t="s">
        <v>1001</v>
      </c>
      <c r="B69" t="s">
        <v>957</v>
      </c>
      <c r="C69" t="s">
        <v>958</v>
      </c>
      <c r="D69" t="s">
        <v>1062</v>
      </c>
      <c r="E69">
        <v>83</v>
      </c>
      <c r="F69" t="s">
        <v>47</v>
      </c>
      <c r="G69" t="s">
        <v>358</v>
      </c>
      <c r="H69" t="s">
        <v>57</v>
      </c>
      <c r="I69">
        <v>3</v>
      </c>
      <c r="J69">
        <v>4</v>
      </c>
      <c r="M69">
        <v>1</v>
      </c>
      <c r="N69">
        <v>1</v>
      </c>
      <c r="O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</row>
    <row r="70" spans="1:28" x14ac:dyDescent="0.25">
      <c r="A70" t="s">
        <v>1033</v>
      </c>
      <c r="B70" t="s">
        <v>854</v>
      </c>
      <c r="C70" t="s">
        <v>855</v>
      </c>
      <c r="D70" t="s">
        <v>1062</v>
      </c>
      <c r="E70">
        <v>84</v>
      </c>
      <c r="F70" t="s">
        <v>47</v>
      </c>
      <c r="G70" t="s">
        <v>358</v>
      </c>
      <c r="H70" t="s">
        <v>57</v>
      </c>
      <c r="I70">
        <v>3</v>
      </c>
      <c r="J70">
        <v>5</v>
      </c>
      <c r="M70">
        <v>1</v>
      </c>
      <c r="N70">
        <v>1</v>
      </c>
      <c r="O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</row>
    <row r="71" spans="1:28" x14ac:dyDescent="0.25">
      <c r="A71" t="s">
        <v>995</v>
      </c>
      <c r="B71" t="s">
        <v>741</v>
      </c>
      <c r="C71" t="s">
        <v>742</v>
      </c>
      <c r="D71" t="s">
        <v>1062</v>
      </c>
      <c r="E71">
        <v>85</v>
      </c>
      <c r="F71" t="s">
        <v>47</v>
      </c>
      <c r="G71" t="s">
        <v>358</v>
      </c>
      <c r="H71" t="s">
        <v>57</v>
      </c>
      <c r="I71">
        <v>3</v>
      </c>
      <c r="J71">
        <v>6</v>
      </c>
      <c r="M71">
        <v>1</v>
      </c>
      <c r="N71">
        <v>1</v>
      </c>
      <c r="O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0</v>
      </c>
      <c r="Z71">
        <v>1</v>
      </c>
      <c r="AA71">
        <v>1</v>
      </c>
      <c r="AB71">
        <v>1</v>
      </c>
    </row>
    <row r="72" spans="1:28" x14ac:dyDescent="0.25">
      <c r="A72" t="s">
        <v>839</v>
      </c>
      <c r="B72" t="s">
        <v>848</v>
      </c>
      <c r="C72" t="s">
        <v>849</v>
      </c>
      <c r="D72" t="s">
        <v>1062</v>
      </c>
      <c r="E72">
        <v>86</v>
      </c>
      <c r="F72" t="s">
        <v>47</v>
      </c>
      <c r="G72" t="s">
        <v>358</v>
      </c>
      <c r="H72" t="s">
        <v>57</v>
      </c>
      <c r="I72">
        <v>3</v>
      </c>
      <c r="J72">
        <v>7</v>
      </c>
      <c r="M72">
        <v>1</v>
      </c>
      <c r="N72">
        <v>1</v>
      </c>
      <c r="O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</row>
    <row r="73" spans="1:28" x14ac:dyDescent="0.25">
      <c r="A73" t="s">
        <v>841</v>
      </c>
      <c r="B73" t="s">
        <v>765</v>
      </c>
      <c r="C73" t="s">
        <v>766</v>
      </c>
      <c r="D73" t="s">
        <v>1062</v>
      </c>
      <c r="E73">
        <v>87</v>
      </c>
      <c r="F73" t="s">
        <v>47</v>
      </c>
      <c r="G73" t="s">
        <v>358</v>
      </c>
      <c r="H73" t="s">
        <v>57</v>
      </c>
      <c r="I73">
        <v>3</v>
      </c>
      <c r="J73">
        <v>8</v>
      </c>
      <c r="M73">
        <v>1</v>
      </c>
      <c r="N73">
        <v>1</v>
      </c>
      <c r="O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0</v>
      </c>
      <c r="Z73">
        <v>1</v>
      </c>
      <c r="AA73">
        <v>1</v>
      </c>
      <c r="AB73">
        <v>1</v>
      </c>
    </row>
    <row r="74" spans="1:28" x14ac:dyDescent="0.25">
      <c r="A74" t="s">
        <v>701</v>
      </c>
      <c r="B74" t="s">
        <v>1043</v>
      </c>
      <c r="C74" t="s">
        <v>702</v>
      </c>
      <c r="D74" t="s">
        <v>1062</v>
      </c>
      <c r="E74">
        <v>88</v>
      </c>
      <c r="F74" t="s">
        <v>47</v>
      </c>
      <c r="G74" t="s">
        <v>358</v>
      </c>
      <c r="H74" t="s">
        <v>57</v>
      </c>
      <c r="I74">
        <v>3</v>
      </c>
      <c r="J74">
        <v>9</v>
      </c>
      <c r="M74">
        <v>1</v>
      </c>
      <c r="N74">
        <v>1</v>
      </c>
      <c r="O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0</v>
      </c>
      <c r="Z74">
        <v>1</v>
      </c>
      <c r="AA74">
        <v>1</v>
      </c>
      <c r="AB74">
        <v>1</v>
      </c>
    </row>
    <row r="75" spans="1:28" x14ac:dyDescent="0.25">
      <c r="A75" t="s">
        <v>753</v>
      </c>
      <c r="B75" t="s">
        <v>790</v>
      </c>
      <c r="C75" t="s">
        <v>791</v>
      </c>
      <c r="D75" t="s">
        <v>1062</v>
      </c>
      <c r="E75">
        <v>89</v>
      </c>
      <c r="F75" t="s">
        <v>47</v>
      </c>
      <c r="G75" t="s">
        <v>358</v>
      </c>
      <c r="H75" t="s">
        <v>57</v>
      </c>
      <c r="I75">
        <v>3</v>
      </c>
      <c r="J75">
        <v>10</v>
      </c>
      <c r="M75">
        <v>1</v>
      </c>
      <c r="N75">
        <v>1</v>
      </c>
      <c r="O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</row>
    <row r="76" spans="1:28" x14ac:dyDescent="0.25">
      <c r="A76" t="s">
        <v>659</v>
      </c>
      <c r="B76" t="s">
        <v>737</v>
      </c>
      <c r="C76" t="s">
        <v>738</v>
      </c>
      <c r="D76" t="s">
        <v>1062</v>
      </c>
      <c r="E76">
        <v>90</v>
      </c>
      <c r="F76" t="s">
        <v>47</v>
      </c>
      <c r="G76" t="s">
        <v>358</v>
      </c>
      <c r="H76" t="s">
        <v>57</v>
      </c>
      <c r="I76">
        <v>3</v>
      </c>
      <c r="J76">
        <v>11</v>
      </c>
      <c r="M76">
        <v>1</v>
      </c>
      <c r="N76">
        <v>1</v>
      </c>
      <c r="O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0</v>
      </c>
      <c r="Z76">
        <v>1</v>
      </c>
      <c r="AA76">
        <v>1</v>
      </c>
      <c r="AB76">
        <v>1</v>
      </c>
    </row>
    <row r="77" spans="1:28" x14ac:dyDescent="0.25">
      <c r="A77" t="s">
        <v>862</v>
      </c>
      <c r="B77" t="s">
        <v>959</v>
      </c>
      <c r="C77" t="s">
        <v>863</v>
      </c>
      <c r="D77" t="s">
        <v>1062</v>
      </c>
      <c r="E77">
        <v>103</v>
      </c>
      <c r="F77" t="s">
        <v>47</v>
      </c>
      <c r="G77" t="s">
        <v>501</v>
      </c>
      <c r="H77" t="s">
        <v>57</v>
      </c>
      <c r="I77">
        <v>4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0</v>
      </c>
      <c r="Z77">
        <v>1</v>
      </c>
      <c r="AA77">
        <v>1</v>
      </c>
      <c r="AB77">
        <v>1</v>
      </c>
    </row>
    <row r="78" spans="1:28" x14ac:dyDescent="0.25">
      <c r="A78" t="s">
        <v>781</v>
      </c>
      <c r="B78" t="s">
        <v>1009</v>
      </c>
      <c r="C78" t="s">
        <v>1010</v>
      </c>
      <c r="D78" t="s">
        <v>1062</v>
      </c>
      <c r="E78">
        <v>104</v>
      </c>
      <c r="F78" t="s">
        <v>47</v>
      </c>
      <c r="G78" t="s">
        <v>501</v>
      </c>
      <c r="H78" t="s">
        <v>57</v>
      </c>
      <c r="I78">
        <v>4</v>
      </c>
      <c r="J78">
        <v>2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0</v>
      </c>
      <c r="AB78">
        <v>1</v>
      </c>
    </row>
    <row r="79" spans="1:28" x14ac:dyDescent="0.25">
      <c r="A79" t="s">
        <v>745</v>
      </c>
      <c r="B79" t="s">
        <v>966</v>
      </c>
      <c r="C79" t="s">
        <v>967</v>
      </c>
      <c r="D79" t="s">
        <v>1062</v>
      </c>
      <c r="E79">
        <v>105</v>
      </c>
      <c r="F79" t="s">
        <v>47</v>
      </c>
      <c r="G79" t="s">
        <v>501</v>
      </c>
      <c r="H79" t="s">
        <v>57</v>
      </c>
      <c r="I79">
        <v>4</v>
      </c>
      <c r="J79">
        <v>3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</row>
    <row r="80" spans="1:28" x14ac:dyDescent="0.25">
      <c r="A80" t="s">
        <v>731</v>
      </c>
      <c r="B80" t="s">
        <v>964</v>
      </c>
      <c r="C80" t="s">
        <v>965</v>
      </c>
      <c r="D80" t="s">
        <v>1062</v>
      </c>
      <c r="E80">
        <v>106</v>
      </c>
      <c r="F80" t="s">
        <v>47</v>
      </c>
      <c r="G80" t="s">
        <v>501</v>
      </c>
      <c r="H80" t="s">
        <v>57</v>
      </c>
      <c r="I80">
        <v>4</v>
      </c>
      <c r="J80">
        <v>4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0</v>
      </c>
      <c r="Z80">
        <v>1</v>
      </c>
      <c r="AA80">
        <v>1</v>
      </c>
      <c r="AB80">
        <v>1</v>
      </c>
    </row>
    <row r="81" spans="1:28" x14ac:dyDescent="0.25">
      <c r="A81" t="s">
        <v>1029</v>
      </c>
      <c r="B81" t="s">
        <v>788</v>
      </c>
      <c r="C81" t="s">
        <v>789</v>
      </c>
      <c r="D81" t="s">
        <v>1062</v>
      </c>
      <c r="E81">
        <v>107</v>
      </c>
      <c r="F81" t="s">
        <v>47</v>
      </c>
      <c r="G81" t="s">
        <v>501</v>
      </c>
      <c r="H81" t="s">
        <v>57</v>
      </c>
      <c r="I81">
        <v>4</v>
      </c>
      <c r="J81">
        <v>5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</row>
    <row r="82" spans="1:28" x14ac:dyDescent="0.25">
      <c r="A82" t="s">
        <v>898</v>
      </c>
      <c r="B82" t="s">
        <v>822</v>
      </c>
      <c r="C82" t="s">
        <v>823</v>
      </c>
      <c r="D82" t="s">
        <v>1062</v>
      </c>
      <c r="E82">
        <v>108</v>
      </c>
      <c r="F82" t="s">
        <v>47</v>
      </c>
      <c r="G82" t="s">
        <v>501</v>
      </c>
      <c r="H82" t="s">
        <v>57</v>
      </c>
      <c r="I82">
        <v>4</v>
      </c>
      <c r="J82">
        <v>6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0</v>
      </c>
      <c r="Z82">
        <v>1</v>
      </c>
      <c r="AA82">
        <v>1</v>
      </c>
      <c r="AB82">
        <v>1</v>
      </c>
    </row>
    <row r="83" spans="1:28" x14ac:dyDescent="0.25">
      <c r="A83" t="s">
        <v>989</v>
      </c>
      <c r="B83" t="s">
        <v>670</v>
      </c>
      <c r="C83" t="s">
        <v>671</v>
      </c>
      <c r="D83" t="s">
        <v>1062</v>
      </c>
      <c r="E83">
        <v>109</v>
      </c>
      <c r="F83" t="s">
        <v>47</v>
      </c>
      <c r="G83" t="s">
        <v>501</v>
      </c>
      <c r="H83" t="s">
        <v>57</v>
      </c>
      <c r="I83">
        <v>4</v>
      </c>
      <c r="J83">
        <v>7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</row>
    <row r="84" spans="1:28" x14ac:dyDescent="0.25">
      <c r="A84" t="s">
        <v>814</v>
      </c>
      <c r="B84" t="s">
        <v>886</v>
      </c>
      <c r="C84" t="s">
        <v>887</v>
      </c>
      <c r="D84" t="s">
        <v>1062</v>
      </c>
      <c r="E84">
        <v>110</v>
      </c>
      <c r="F84" t="s">
        <v>47</v>
      </c>
      <c r="G84" t="s">
        <v>501</v>
      </c>
      <c r="H84" t="s">
        <v>57</v>
      </c>
      <c r="I84">
        <v>4</v>
      </c>
      <c r="J84">
        <v>8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0</v>
      </c>
      <c r="Z84">
        <v>1</v>
      </c>
      <c r="AA84">
        <v>1</v>
      </c>
      <c r="AB84">
        <v>1</v>
      </c>
    </row>
    <row r="85" spans="1:28" x14ac:dyDescent="0.25">
      <c r="A85" t="s">
        <v>615</v>
      </c>
      <c r="B85" t="s">
        <v>824</v>
      </c>
      <c r="C85" t="s">
        <v>825</v>
      </c>
      <c r="D85" t="s">
        <v>1062</v>
      </c>
      <c r="E85">
        <v>1</v>
      </c>
      <c r="F85" t="s">
        <v>156</v>
      </c>
      <c r="G85" t="s">
        <v>613</v>
      </c>
      <c r="H85" t="s">
        <v>57</v>
      </c>
      <c r="I85">
        <v>2</v>
      </c>
      <c r="J85">
        <v>1</v>
      </c>
      <c r="K85">
        <v>1</v>
      </c>
      <c r="L85">
        <v>1</v>
      </c>
      <c r="P85">
        <v>0</v>
      </c>
      <c r="Q85">
        <v>1</v>
      </c>
      <c r="R85">
        <v>1</v>
      </c>
      <c r="S85">
        <v>1</v>
      </c>
      <c r="T85">
        <v>1</v>
      </c>
      <c r="U85">
        <v>1</v>
      </c>
      <c r="V85">
        <v>0</v>
      </c>
      <c r="W85">
        <v>0</v>
      </c>
      <c r="X85">
        <v>1</v>
      </c>
      <c r="Y85">
        <v>0</v>
      </c>
      <c r="Z85">
        <v>1</v>
      </c>
      <c r="AA85">
        <v>1</v>
      </c>
      <c r="AB85">
        <v>1</v>
      </c>
    </row>
    <row r="86" spans="1:28" x14ac:dyDescent="0.25">
      <c r="A86" t="s">
        <v>705</v>
      </c>
      <c r="B86" t="s">
        <v>871</v>
      </c>
      <c r="C86" t="s">
        <v>872</v>
      </c>
      <c r="D86" t="s">
        <v>1062</v>
      </c>
      <c r="E86">
        <v>2</v>
      </c>
      <c r="F86" t="s">
        <v>156</v>
      </c>
      <c r="G86" t="s">
        <v>613</v>
      </c>
      <c r="H86" t="s">
        <v>57</v>
      </c>
      <c r="I86">
        <v>2</v>
      </c>
      <c r="J86">
        <v>2</v>
      </c>
      <c r="K86">
        <v>1</v>
      </c>
      <c r="L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0</v>
      </c>
      <c r="X86">
        <v>1</v>
      </c>
      <c r="Y86">
        <v>1</v>
      </c>
      <c r="Z86">
        <v>0</v>
      </c>
      <c r="AA86">
        <v>1</v>
      </c>
      <c r="AB86">
        <v>0</v>
      </c>
    </row>
    <row r="87" spans="1:28" x14ac:dyDescent="0.25">
      <c r="A87" t="s">
        <v>759</v>
      </c>
      <c r="B87" t="s">
        <v>929</v>
      </c>
      <c r="C87" t="s">
        <v>930</v>
      </c>
      <c r="D87" t="s">
        <v>1062</v>
      </c>
      <c r="E87">
        <v>3</v>
      </c>
      <c r="F87" t="s">
        <v>156</v>
      </c>
      <c r="G87" t="s">
        <v>613</v>
      </c>
      <c r="H87" t="s">
        <v>57</v>
      </c>
      <c r="I87">
        <v>2</v>
      </c>
      <c r="J87">
        <v>3</v>
      </c>
      <c r="K87">
        <v>1</v>
      </c>
      <c r="L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0</v>
      </c>
      <c r="W87">
        <v>1</v>
      </c>
      <c r="X87">
        <v>1</v>
      </c>
      <c r="Y87">
        <v>1</v>
      </c>
      <c r="Z87">
        <v>0</v>
      </c>
      <c r="AA87">
        <v>1</v>
      </c>
      <c r="AB87">
        <v>0</v>
      </c>
    </row>
    <row r="88" spans="1:28" x14ac:dyDescent="0.25">
      <c r="A88" t="s">
        <v>618</v>
      </c>
      <c r="B88" t="s">
        <v>1057</v>
      </c>
      <c r="C88" t="s">
        <v>1058</v>
      </c>
      <c r="D88" t="s">
        <v>1062</v>
      </c>
      <c r="E88">
        <v>4</v>
      </c>
      <c r="F88" t="s">
        <v>156</v>
      </c>
      <c r="G88" t="s">
        <v>613</v>
      </c>
      <c r="H88" t="s">
        <v>57</v>
      </c>
      <c r="I88">
        <v>2</v>
      </c>
      <c r="J88">
        <v>4</v>
      </c>
      <c r="K88">
        <v>1</v>
      </c>
      <c r="L88">
        <v>1</v>
      </c>
      <c r="P88">
        <v>0</v>
      </c>
      <c r="Q88">
        <v>1</v>
      </c>
      <c r="R88">
        <v>1</v>
      </c>
      <c r="S88">
        <v>1</v>
      </c>
      <c r="T88">
        <v>1</v>
      </c>
      <c r="U88">
        <v>1</v>
      </c>
      <c r="V88">
        <v>0</v>
      </c>
      <c r="W88">
        <v>1</v>
      </c>
      <c r="X88">
        <v>1</v>
      </c>
      <c r="Y88">
        <v>0</v>
      </c>
      <c r="Z88">
        <v>1</v>
      </c>
      <c r="AA88">
        <v>1</v>
      </c>
      <c r="AB88">
        <v>1</v>
      </c>
    </row>
    <row r="89" spans="1:28" x14ac:dyDescent="0.25">
      <c r="A89" t="s">
        <v>761</v>
      </c>
      <c r="B89" t="s">
        <v>1027</v>
      </c>
      <c r="C89" t="s">
        <v>1028</v>
      </c>
      <c r="D89" t="s">
        <v>1062</v>
      </c>
      <c r="E89">
        <v>5</v>
      </c>
      <c r="F89" t="s">
        <v>156</v>
      </c>
      <c r="G89" t="s">
        <v>613</v>
      </c>
      <c r="H89" t="s">
        <v>57</v>
      </c>
      <c r="I89">
        <v>2</v>
      </c>
      <c r="J89">
        <v>5</v>
      </c>
      <c r="K89">
        <v>1</v>
      </c>
      <c r="L89">
        <v>1</v>
      </c>
      <c r="P89">
        <v>0</v>
      </c>
      <c r="Q89">
        <v>1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1</v>
      </c>
      <c r="Y89">
        <v>0</v>
      </c>
      <c r="Z89">
        <v>1</v>
      </c>
      <c r="AA89">
        <v>1</v>
      </c>
      <c r="AB89">
        <v>1</v>
      </c>
    </row>
    <row r="90" spans="1:28" x14ac:dyDescent="0.25">
      <c r="A90" t="s">
        <v>1044</v>
      </c>
      <c r="B90" t="s">
        <v>703</v>
      </c>
      <c r="C90" t="s">
        <v>704</v>
      </c>
      <c r="D90" t="s">
        <v>1062</v>
      </c>
      <c r="E90">
        <v>6</v>
      </c>
      <c r="F90" t="s">
        <v>156</v>
      </c>
      <c r="G90" t="s">
        <v>613</v>
      </c>
      <c r="H90" t="s">
        <v>57</v>
      </c>
      <c r="I90">
        <v>2</v>
      </c>
      <c r="J90">
        <v>6</v>
      </c>
      <c r="K90">
        <v>1</v>
      </c>
      <c r="L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0</v>
      </c>
      <c r="W90">
        <v>1</v>
      </c>
      <c r="X90">
        <v>1</v>
      </c>
      <c r="Y90">
        <v>1</v>
      </c>
      <c r="Z90">
        <v>0</v>
      </c>
      <c r="AA90">
        <v>1</v>
      </c>
      <c r="AB90">
        <v>0</v>
      </c>
    </row>
    <row r="91" spans="1:28" x14ac:dyDescent="0.25">
      <c r="A91" t="s">
        <v>624</v>
      </c>
      <c r="B91" t="s">
        <v>816</v>
      </c>
      <c r="C91" t="s">
        <v>817</v>
      </c>
      <c r="D91" t="s">
        <v>1062</v>
      </c>
      <c r="E91">
        <v>7</v>
      </c>
      <c r="F91" t="s">
        <v>156</v>
      </c>
      <c r="G91" t="s">
        <v>613</v>
      </c>
      <c r="H91" t="s">
        <v>57</v>
      </c>
      <c r="I91">
        <v>2</v>
      </c>
      <c r="J91">
        <v>7</v>
      </c>
      <c r="K91">
        <v>1</v>
      </c>
      <c r="L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0</v>
      </c>
      <c r="W91">
        <v>1</v>
      </c>
      <c r="X91">
        <v>1</v>
      </c>
      <c r="Y91">
        <v>1</v>
      </c>
      <c r="Z91">
        <v>1</v>
      </c>
      <c r="AA91">
        <v>1</v>
      </c>
      <c r="AB91">
        <v>0</v>
      </c>
    </row>
    <row r="92" spans="1:28" x14ac:dyDescent="0.25">
      <c r="A92" t="s">
        <v>826</v>
      </c>
      <c r="B92" t="s">
        <v>684</v>
      </c>
      <c r="C92" t="s">
        <v>685</v>
      </c>
      <c r="D92" t="s">
        <v>1062</v>
      </c>
      <c r="E92">
        <v>8</v>
      </c>
      <c r="F92" t="s">
        <v>156</v>
      </c>
      <c r="G92" t="s">
        <v>613</v>
      </c>
      <c r="H92" t="s">
        <v>57</v>
      </c>
      <c r="I92">
        <v>2</v>
      </c>
      <c r="J92">
        <v>8</v>
      </c>
      <c r="K92">
        <v>1</v>
      </c>
      <c r="L92">
        <v>1</v>
      </c>
      <c r="P92">
        <v>0</v>
      </c>
      <c r="Q92">
        <v>1</v>
      </c>
      <c r="R92">
        <v>1</v>
      </c>
      <c r="S92">
        <v>1</v>
      </c>
      <c r="T92">
        <v>1</v>
      </c>
      <c r="U92">
        <v>1</v>
      </c>
      <c r="V92">
        <v>0</v>
      </c>
      <c r="W92">
        <v>0</v>
      </c>
      <c r="X92">
        <v>1</v>
      </c>
      <c r="Y92">
        <v>0</v>
      </c>
      <c r="Z92">
        <v>1</v>
      </c>
      <c r="AA92">
        <v>1</v>
      </c>
      <c r="AB92">
        <v>1</v>
      </c>
    </row>
    <row r="93" spans="1:28" x14ac:dyDescent="0.25">
      <c r="A93" t="s">
        <v>1031</v>
      </c>
      <c r="B93" t="s">
        <v>973</v>
      </c>
      <c r="C93" t="s">
        <v>974</v>
      </c>
      <c r="D93" t="s">
        <v>1062</v>
      </c>
      <c r="E93">
        <v>9</v>
      </c>
      <c r="F93" t="s">
        <v>156</v>
      </c>
      <c r="G93" t="s">
        <v>613</v>
      </c>
      <c r="H93" t="s">
        <v>57</v>
      </c>
      <c r="I93">
        <v>2</v>
      </c>
      <c r="J93">
        <v>9</v>
      </c>
      <c r="K93">
        <v>1</v>
      </c>
      <c r="L93">
        <v>1</v>
      </c>
      <c r="P93">
        <v>0</v>
      </c>
      <c r="Q93">
        <v>1</v>
      </c>
      <c r="R93">
        <v>1</v>
      </c>
      <c r="S93">
        <v>1</v>
      </c>
      <c r="T93">
        <v>1</v>
      </c>
      <c r="U93">
        <v>1</v>
      </c>
      <c r="V93">
        <v>0</v>
      </c>
      <c r="W93">
        <v>1</v>
      </c>
      <c r="X93">
        <v>1</v>
      </c>
      <c r="Y93">
        <v>0</v>
      </c>
      <c r="Z93">
        <v>1</v>
      </c>
      <c r="AA93">
        <v>1</v>
      </c>
      <c r="AB93">
        <v>1</v>
      </c>
    </row>
    <row r="94" spans="1:28" x14ac:dyDescent="0.25">
      <c r="A94" t="s">
        <v>751</v>
      </c>
      <c r="B94" t="s">
        <v>727</v>
      </c>
      <c r="C94" t="s">
        <v>728</v>
      </c>
      <c r="D94" t="s">
        <v>1062</v>
      </c>
      <c r="E94">
        <v>10</v>
      </c>
      <c r="F94" t="s">
        <v>156</v>
      </c>
      <c r="G94" t="s">
        <v>613</v>
      </c>
      <c r="H94" t="s">
        <v>57</v>
      </c>
      <c r="I94">
        <v>2</v>
      </c>
      <c r="J94">
        <v>10</v>
      </c>
      <c r="K94">
        <v>1</v>
      </c>
      <c r="L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0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</row>
    <row r="95" spans="1:28" x14ac:dyDescent="0.25">
      <c r="A95" t="s">
        <v>628</v>
      </c>
      <c r="B95" t="s">
        <v>820</v>
      </c>
      <c r="C95" t="s">
        <v>821</v>
      </c>
      <c r="D95" t="s">
        <v>1062</v>
      </c>
      <c r="E95">
        <v>11</v>
      </c>
      <c r="F95" t="s">
        <v>156</v>
      </c>
      <c r="G95" t="s">
        <v>613</v>
      </c>
      <c r="H95" t="s">
        <v>57</v>
      </c>
      <c r="I95">
        <v>2</v>
      </c>
      <c r="J95">
        <v>11</v>
      </c>
      <c r="K95">
        <v>1</v>
      </c>
      <c r="L95">
        <v>1</v>
      </c>
      <c r="P95">
        <v>0</v>
      </c>
      <c r="Q95">
        <v>1</v>
      </c>
      <c r="R95">
        <v>1</v>
      </c>
      <c r="S95">
        <v>1</v>
      </c>
      <c r="T95">
        <v>1</v>
      </c>
      <c r="U95">
        <v>1</v>
      </c>
      <c r="V95">
        <v>0</v>
      </c>
      <c r="W95">
        <v>0</v>
      </c>
      <c r="X95">
        <v>1</v>
      </c>
      <c r="Y95">
        <v>0</v>
      </c>
      <c r="Z95">
        <v>1</v>
      </c>
      <c r="AA95">
        <v>1</v>
      </c>
      <c r="AB95">
        <v>1</v>
      </c>
    </row>
    <row r="96" spans="1:28" x14ac:dyDescent="0.25">
      <c r="A96" t="s">
        <v>680</v>
      </c>
      <c r="B96" t="s">
        <v>1003</v>
      </c>
      <c r="C96" t="s">
        <v>1004</v>
      </c>
      <c r="D96" t="s">
        <v>1062</v>
      </c>
      <c r="E96">
        <v>12</v>
      </c>
      <c r="F96" t="s">
        <v>156</v>
      </c>
      <c r="G96" t="s">
        <v>613</v>
      </c>
      <c r="H96" t="s">
        <v>57</v>
      </c>
      <c r="I96">
        <v>2</v>
      </c>
      <c r="J96">
        <v>12</v>
      </c>
      <c r="K96">
        <v>1</v>
      </c>
      <c r="L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0</v>
      </c>
    </row>
    <row r="97" spans="1:28" x14ac:dyDescent="0.25">
      <c r="A97" t="s">
        <v>981</v>
      </c>
      <c r="B97" t="s">
        <v>903</v>
      </c>
      <c r="C97" t="s">
        <v>904</v>
      </c>
      <c r="D97" t="s">
        <v>1062</v>
      </c>
      <c r="E97">
        <v>13</v>
      </c>
      <c r="F97" t="s">
        <v>156</v>
      </c>
      <c r="G97" t="s">
        <v>613</v>
      </c>
      <c r="H97" t="s">
        <v>57</v>
      </c>
      <c r="I97">
        <v>2</v>
      </c>
      <c r="J97">
        <v>13</v>
      </c>
      <c r="K97">
        <v>1</v>
      </c>
      <c r="L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0</v>
      </c>
      <c r="W97">
        <v>1</v>
      </c>
      <c r="X97">
        <v>1</v>
      </c>
      <c r="Y97">
        <v>1</v>
      </c>
      <c r="Z97">
        <v>0</v>
      </c>
      <c r="AA97">
        <v>1</v>
      </c>
      <c r="AB97">
        <v>1</v>
      </c>
    </row>
    <row r="98" spans="1:28" x14ac:dyDescent="0.25">
      <c r="A98" t="s">
        <v>630</v>
      </c>
      <c r="B98" t="s">
        <v>881</v>
      </c>
      <c r="C98" t="s">
        <v>631</v>
      </c>
      <c r="D98" t="s">
        <v>1062</v>
      </c>
      <c r="E98">
        <v>14</v>
      </c>
      <c r="F98" t="s">
        <v>156</v>
      </c>
      <c r="G98" t="s">
        <v>613</v>
      </c>
      <c r="H98" t="s">
        <v>57</v>
      </c>
      <c r="I98">
        <v>2</v>
      </c>
      <c r="J98">
        <v>14</v>
      </c>
      <c r="K98">
        <v>1</v>
      </c>
      <c r="L98">
        <v>1</v>
      </c>
      <c r="P98">
        <v>0</v>
      </c>
      <c r="Q98">
        <v>1</v>
      </c>
      <c r="R98">
        <v>1</v>
      </c>
      <c r="S98">
        <v>1</v>
      </c>
      <c r="T98">
        <v>1</v>
      </c>
      <c r="U98">
        <v>1</v>
      </c>
      <c r="V98">
        <v>0</v>
      </c>
      <c r="W98">
        <v>1</v>
      </c>
      <c r="X98">
        <v>1</v>
      </c>
      <c r="Y98">
        <v>0</v>
      </c>
      <c r="Z98">
        <v>1</v>
      </c>
      <c r="AA98">
        <v>1</v>
      </c>
      <c r="AB98">
        <v>1</v>
      </c>
    </row>
    <row r="99" spans="1:28" x14ac:dyDescent="0.25">
      <c r="A99" t="s">
        <v>844</v>
      </c>
      <c r="B99" t="s">
        <v>913</v>
      </c>
      <c r="C99" t="s">
        <v>914</v>
      </c>
      <c r="D99" t="s">
        <v>1062</v>
      </c>
      <c r="E99">
        <v>15</v>
      </c>
      <c r="F99" t="s">
        <v>156</v>
      </c>
      <c r="G99" t="s">
        <v>613</v>
      </c>
      <c r="H99" t="s">
        <v>57</v>
      </c>
      <c r="I99">
        <v>2</v>
      </c>
      <c r="J99">
        <v>15</v>
      </c>
      <c r="K99">
        <v>1</v>
      </c>
      <c r="L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</row>
    <row r="100" spans="1:28" x14ac:dyDescent="0.25">
      <c r="A100" t="s">
        <v>927</v>
      </c>
      <c r="B100" t="s">
        <v>968</v>
      </c>
      <c r="C100" t="s">
        <v>969</v>
      </c>
      <c r="D100" t="s">
        <v>1062</v>
      </c>
      <c r="E100">
        <v>16</v>
      </c>
      <c r="F100" t="s">
        <v>156</v>
      </c>
      <c r="G100" t="s">
        <v>613</v>
      </c>
      <c r="H100" t="s">
        <v>57</v>
      </c>
      <c r="I100">
        <v>2</v>
      </c>
      <c r="J100">
        <v>16</v>
      </c>
      <c r="K100">
        <v>1</v>
      </c>
      <c r="L100">
        <v>1</v>
      </c>
      <c r="P100">
        <v>0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0</v>
      </c>
      <c r="Z100">
        <v>1</v>
      </c>
      <c r="AA100">
        <v>1</v>
      </c>
      <c r="AB100">
        <v>1</v>
      </c>
    </row>
    <row r="101" spans="1:28" x14ac:dyDescent="0.25">
      <c r="A101" t="s">
        <v>636</v>
      </c>
      <c r="B101" t="s">
        <v>795</v>
      </c>
      <c r="C101" t="s">
        <v>796</v>
      </c>
      <c r="D101" t="s">
        <v>1062</v>
      </c>
      <c r="E101">
        <v>17</v>
      </c>
      <c r="F101" t="s">
        <v>156</v>
      </c>
      <c r="G101" t="s">
        <v>613</v>
      </c>
      <c r="H101" t="s">
        <v>57</v>
      </c>
      <c r="I101">
        <v>2</v>
      </c>
      <c r="J101">
        <v>17</v>
      </c>
      <c r="K101">
        <v>1</v>
      </c>
      <c r="L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0</v>
      </c>
      <c r="AA101">
        <v>1</v>
      </c>
      <c r="AB101">
        <v>1</v>
      </c>
    </row>
    <row r="102" spans="1:28" x14ac:dyDescent="0.25">
      <c r="A102" t="s">
        <v>905</v>
      </c>
      <c r="B102" t="s">
        <v>1035</v>
      </c>
      <c r="C102" t="s">
        <v>906</v>
      </c>
      <c r="D102" t="s">
        <v>1062</v>
      </c>
      <c r="E102">
        <v>18</v>
      </c>
      <c r="F102" t="s">
        <v>156</v>
      </c>
      <c r="G102" t="s">
        <v>613</v>
      </c>
      <c r="H102" t="s">
        <v>57</v>
      </c>
      <c r="I102">
        <v>2</v>
      </c>
      <c r="J102">
        <v>18</v>
      </c>
      <c r="K102">
        <v>1</v>
      </c>
      <c r="L102">
        <v>1</v>
      </c>
      <c r="P102">
        <v>0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1</v>
      </c>
      <c r="AA102">
        <v>1</v>
      </c>
      <c r="AB102">
        <v>1</v>
      </c>
    </row>
    <row r="103" spans="1:28" x14ac:dyDescent="0.25">
      <c r="A103" t="s">
        <v>792</v>
      </c>
      <c r="B103" t="s">
        <v>888</v>
      </c>
      <c r="C103" t="s">
        <v>889</v>
      </c>
      <c r="D103" t="s">
        <v>1062</v>
      </c>
      <c r="E103">
        <v>19</v>
      </c>
      <c r="F103" t="s">
        <v>156</v>
      </c>
      <c r="G103" t="s">
        <v>613</v>
      </c>
      <c r="H103" t="s">
        <v>57</v>
      </c>
      <c r="I103">
        <v>2</v>
      </c>
      <c r="J103">
        <v>19</v>
      </c>
      <c r="K103">
        <v>1</v>
      </c>
      <c r="L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</row>
    <row r="104" spans="1:28" x14ac:dyDescent="0.25">
      <c r="A104" t="s">
        <v>638</v>
      </c>
      <c r="B104" t="s">
        <v>735</v>
      </c>
      <c r="C104" t="s">
        <v>736</v>
      </c>
      <c r="D104" t="s">
        <v>1062</v>
      </c>
      <c r="E104">
        <v>20</v>
      </c>
      <c r="F104" t="s">
        <v>156</v>
      </c>
      <c r="G104" t="s">
        <v>613</v>
      </c>
      <c r="H104" t="s">
        <v>57</v>
      </c>
      <c r="I104">
        <v>2</v>
      </c>
      <c r="J104">
        <v>20</v>
      </c>
      <c r="K104">
        <v>1</v>
      </c>
      <c r="L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</row>
    <row r="105" spans="1:28" x14ac:dyDescent="0.25">
      <c r="A105" t="s">
        <v>711</v>
      </c>
      <c r="B105" t="s">
        <v>923</v>
      </c>
      <c r="C105" t="s">
        <v>924</v>
      </c>
      <c r="D105" t="s">
        <v>1062</v>
      </c>
      <c r="E105">
        <v>21</v>
      </c>
      <c r="F105" t="s">
        <v>156</v>
      </c>
      <c r="G105" t="s">
        <v>613</v>
      </c>
      <c r="H105" t="s">
        <v>57</v>
      </c>
      <c r="I105">
        <v>2</v>
      </c>
      <c r="J105">
        <v>21</v>
      </c>
      <c r="K105">
        <v>1</v>
      </c>
      <c r="L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0</v>
      </c>
      <c r="Z105">
        <v>1</v>
      </c>
      <c r="AA105">
        <v>1</v>
      </c>
      <c r="AB105">
        <v>1</v>
      </c>
    </row>
    <row r="106" spans="1:28" x14ac:dyDescent="0.25">
      <c r="A106" t="s">
        <v>843</v>
      </c>
      <c r="B106" t="s">
        <v>733</v>
      </c>
      <c r="C106" t="s">
        <v>734</v>
      </c>
      <c r="D106" t="s">
        <v>1062</v>
      </c>
      <c r="E106">
        <v>22</v>
      </c>
      <c r="F106" t="s">
        <v>156</v>
      </c>
      <c r="G106" t="s">
        <v>613</v>
      </c>
      <c r="H106" t="s">
        <v>57</v>
      </c>
      <c r="I106">
        <v>2</v>
      </c>
      <c r="J106">
        <v>22</v>
      </c>
      <c r="K106">
        <v>1</v>
      </c>
      <c r="L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</row>
    <row r="107" spans="1:28" x14ac:dyDescent="0.25">
      <c r="A107" t="s">
        <v>642</v>
      </c>
      <c r="B107" t="s">
        <v>879</v>
      </c>
      <c r="C107" t="s">
        <v>880</v>
      </c>
      <c r="D107" t="s">
        <v>1062</v>
      </c>
      <c r="E107">
        <v>23</v>
      </c>
      <c r="F107" t="s">
        <v>156</v>
      </c>
      <c r="G107" t="s">
        <v>613</v>
      </c>
      <c r="H107" t="s">
        <v>57</v>
      </c>
      <c r="I107">
        <v>2</v>
      </c>
      <c r="J107">
        <v>23</v>
      </c>
      <c r="K107">
        <v>1</v>
      </c>
      <c r="L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</row>
    <row r="108" spans="1:28" x14ac:dyDescent="0.25">
      <c r="A108" t="s">
        <v>901</v>
      </c>
      <c r="B108" t="s">
        <v>915</v>
      </c>
      <c r="C108" t="s">
        <v>916</v>
      </c>
      <c r="D108" t="s">
        <v>1062</v>
      </c>
      <c r="E108">
        <v>24</v>
      </c>
      <c r="F108" t="s">
        <v>156</v>
      </c>
      <c r="G108" t="s">
        <v>613</v>
      </c>
      <c r="H108" t="s">
        <v>57</v>
      </c>
      <c r="I108">
        <v>2</v>
      </c>
      <c r="J108">
        <v>24</v>
      </c>
      <c r="K108">
        <v>1</v>
      </c>
      <c r="L108">
        <v>1</v>
      </c>
      <c r="P108">
        <v>0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0</v>
      </c>
      <c r="Z108">
        <v>1</v>
      </c>
      <c r="AA108">
        <v>1</v>
      </c>
      <c r="AB108">
        <v>1</v>
      </c>
    </row>
    <row r="109" spans="1:28" x14ac:dyDescent="0.25">
      <c r="A109" t="s">
        <v>997</v>
      </c>
      <c r="B109" t="s">
        <v>666</v>
      </c>
      <c r="C109" t="s">
        <v>667</v>
      </c>
      <c r="D109" t="s">
        <v>1062</v>
      </c>
      <c r="E109">
        <v>25</v>
      </c>
      <c r="F109" t="s">
        <v>156</v>
      </c>
      <c r="G109" t="s">
        <v>613</v>
      </c>
      <c r="H109" t="s">
        <v>57</v>
      </c>
      <c r="I109">
        <v>2</v>
      </c>
      <c r="J109">
        <v>25</v>
      </c>
      <c r="K109">
        <v>1</v>
      </c>
      <c r="L109">
        <v>1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0</v>
      </c>
      <c r="Z109">
        <v>1</v>
      </c>
      <c r="AA109">
        <v>1</v>
      </c>
      <c r="AB109">
        <v>1</v>
      </c>
    </row>
    <row r="110" spans="1:28" x14ac:dyDescent="0.25">
      <c r="A110" t="s">
        <v>686</v>
      </c>
      <c r="B110" t="s">
        <v>1048</v>
      </c>
      <c r="C110" t="s">
        <v>687</v>
      </c>
      <c r="D110" t="s">
        <v>1062</v>
      </c>
      <c r="E110">
        <v>26</v>
      </c>
      <c r="F110" t="s">
        <v>156</v>
      </c>
      <c r="G110" t="s">
        <v>613</v>
      </c>
      <c r="H110" t="s">
        <v>57</v>
      </c>
      <c r="I110">
        <v>2</v>
      </c>
      <c r="J110">
        <v>26</v>
      </c>
      <c r="K110">
        <v>1</v>
      </c>
      <c r="L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</row>
    <row r="111" spans="1:28" x14ac:dyDescent="0.25">
      <c r="A111" t="s">
        <v>559</v>
      </c>
      <c r="B111" t="s">
        <v>1040</v>
      </c>
      <c r="C111" t="s">
        <v>560</v>
      </c>
      <c r="D111" t="s">
        <v>1062</v>
      </c>
      <c r="E111">
        <v>97</v>
      </c>
      <c r="F111" t="s">
        <v>156</v>
      </c>
      <c r="G111" t="s">
        <v>358</v>
      </c>
      <c r="H111" t="s">
        <v>57</v>
      </c>
      <c r="I111">
        <v>3</v>
      </c>
      <c r="J111">
        <v>1</v>
      </c>
      <c r="M111">
        <v>1</v>
      </c>
      <c r="N111">
        <v>1</v>
      </c>
      <c r="O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</row>
    <row r="112" spans="1:28" x14ac:dyDescent="0.25">
      <c r="A112" t="s">
        <v>846</v>
      </c>
      <c r="B112" t="s">
        <v>833</v>
      </c>
      <c r="C112" t="s">
        <v>834</v>
      </c>
      <c r="D112" t="s">
        <v>1062</v>
      </c>
      <c r="E112">
        <v>98</v>
      </c>
      <c r="F112" t="s">
        <v>156</v>
      </c>
      <c r="G112" t="s">
        <v>358</v>
      </c>
      <c r="H112" t="s">
        <v>57</v>
      </c>
      <c r="I112">
        <v>3</v>
      </c>
      <c r="J112">
        <v>2</v>
      </c>
      <c r="M112">
        <v>1</v>
      </c>
      <c r="N112">
        <v>1</v>
      </c>
      <c r="O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0</v>
      </c>
      <c r="Z112">
        <v>1</v>
      </c>
      <c r="AA112">
        <v>1</v>
      </c>
      <c r="AB112">
        <v>1</v>
      </c>
    </row>
    <row r="113" spans="1:28" x14ac:dyDescent="0.25">
      <c r="A113" t="s">
        <v>699</v>
      </c>
      <c r="B113" t="s">
        <v>939</v>
      </c>
      <c r="C113" t="s">
        <v>940</v>
      </c>
      <c r="D113" t="s">
        <v>1062</v>
      </c>
      <c r="E113">
        <v>99</v>
      </c>
      <c r="F113" t="s">
        <v>156</v>
      </c>
      <c r="G113" t="s">
        <v>358</v>
      </c>
      <c r="H113" t="s">
        <v>57</v>
      </c>
      <c r="I113">
        <v>3</v>
      </c>
      <c r="J113">
        <v>3</v>
      </c>
      <c r="M113">
        <v>1</v>
      </c>
      <c r="N113">
        <v>1</v>
      </c>
      <c r="O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1</v>
      </c>
      <c r="AA113">
        <v>1</v>
      </c>
      <c r="AB113">
        <v>1</v>
      </c>
    </row>
    <row r="114" spans="1:28" x14ac:dyDescent="0.25">
      <c r="A114" t="s">
        <v>563</v>
      </c>
      <c r="B114" t="s">
        <v>784</v>
      </c>
      <c r="C114" t="s">
        <v>785</v>
      </c>
      <c r="D114" t="s">
        <v>1062</v>
      </c>
      <c r="E114">
        <v>100</v>
      </c>
      <c r="F114" t="s">
        <v>156</v>
      </c>
      <c r="G114" t="s">
        <v>358</v>
      </c>
      <c r="H114" t="s">
        <v>57</v>
      </c>
      <c r="I114">
        <v>3</v>
      </c>
      <c r="J114">
        <v>4</v>
      </c>
      <c r="M114">
        <v>1</v>
      </c>
      <c r="N114">
        <v>1</v>
      </c>
      <c r="O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</row>
    <row r="115" spans="1:28" x14ac:dyDescent="0.25">
      <c r="A115" t="s">
        <v>678</v>
      </c>
      <c r="B115" t="s">
        <v>1036</v>
      </c>
      <c r="C115" t="s">
        <v>1037</v>
      </c>
      <c r="D115" t="s">
        <v>1062</v>
      </c>
      <c r="E115">
        <v>101</v>
      </c>
      <c r="F115" t="s">
        <v>156</v>
      </c>
      <c r="G115" t="s">
        <v>358</v>
      </c>
      <c r="H115" t="s">
        <v>57</v>
      </c>
      <c r="I115">
        <v>3</v>
      </c>
      <c r="J115">
        <v>5</v>
      </c>
      <c r="M115">
        <v>1</v>
      </c>
      <c r="N115">
        <v>1</v>
      </c>
      <c r="O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</row>
    <row r="116" spans="1:28" x14ac:dyDescent="0.25">
      <c r="A116" t="s">
        <v>567</v>
      </c>
      <c r="B116" t="s">
        <v>757</v>
      </c>
      <c r="C116" t="s">
        <v>758</v>
      </c>
      <c r="D116" t="s">
        <v>1062</v>
      </c>
      <c r="E116">
        <v>102</v>
      </c>
      <c r="F116" t="s">
        <v>156</v>
      </c>
      <c r="G116" t="s">
        <v>358</v>
      </c>
      <c r="H116" t="s">
        <v>57</v>
      </c>
      <c r="I116">
        <v>3</v>
      </c>
      <c r="J116">
        <v>6</v>
      </c>
      <c r="M116">
        <v>1</v>
      </c>
      <c r="N116">
        <v>1</v>
      </c>
      <c r="O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0</v>
      </c>
      <c r="Z116">
        <v>1</v>
      </c>
      <c r="AA116">
        <v>1</v>
      </c>
      <c r="AB116">
        <v>1</v>
      </c>
    </row>
    <row r="117" spans="1:28" x14ac:dyDescent="0.25">
      <c r="A117" t="s">
        <v>502</v>
      </c>
      <c r="B117" t="s">
        <v>977</v>
      </c>
      <c r="C117" t="s">
        <v>978</v>
      </c>
      <c r="D117" t="s">
        <v>1062</v>
      </c>
      <c r="E117">
        <v>111</v>
      </c>
      <c r="F117" t="s">
        <v>156</v>
      </c>
      <c r="G117" t="s">
        <v>501</v>
      </c>
      <c r="H117" t="s">
        <v>57</v>
      </c>
      <c r="I117">
        <v>4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0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0</v>
      </c>
      <c r="Z117">
        <v>1</v>
      </c>
      <c r="AA117">
        <v>1</v>
      </c>
      <c r="AB117">
        <v>1</v>
      </c>
    </row>
    <row r="118" spans="1:28" x14ac:dyDescent="0.25">
      <c r="A118" t="s">
        <v>506</v>
      </c>
      <c r="B118" t="s">
        <v>1038</v>
      </c>
      <c r="C118" t="s">
        <v>1039</v>
      </c>
      <c r="D118" t="s">
        <v>1062</v>
      </c>
      <c r="E118">
        <v>112</v>
      </c>
      <c r="F118" t="s">
        <v>156</v>
      </c>
      <c r="G118" t="s">
        <v>501</v>
      </c>
      <c r="H118" t="s">
        <v>57</v>
      </c>
      <c r="I118">
        <v>4</v>
      </c>
      <c r="J118">
        <v>2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</row>
    <row r="119" spans="1:28" x14ac:dyDescent="0.25">
      <c r="A119" t="s">
        <v>511</v>
      </c>
      <c r="B119" t="s">
        <v>729</v>
      </c>
      <c r="C119" t="s">
        <v>730</v>
      </c>
      <c r="D119" t="s">
        <v>1062</v>
      </c>
      <c r="E119">
        <v>113</v>
      </c>
      <c r="F119" t="s">
        <v>156</v>
      </c>
      <c r="G119" t="s">
        <v>501</v>
      </c>
      <c r="H119" t="s">
        <v>57</v>
      </c>
      <c r="I119">
        <v>4</v>
      </c>
      <c r="J119">
        <v>3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</row>
    <row r="120" spans="1:28" x14ac:dyDescent="0.25">
      <c r="A120" t="s">
        <v>515</v>
      </c>
      <c r="B120" t="s">
        <v>875</v>
      </c>
      <c r="C120" t="s">
        <v>876</v>
      </c>
      <c r="D120" t="s">
        <v>1062</v>
      </c>
      <c r="E120">
        <v>114</v>
      </c>
      <c r="F120" t="s">
        <v>156</v>
      </c>
      <c r="G120" t="s">
        <v>501</v>
      </c>
      <c r="H120" t="s">
        <v>57</v>
      </c>
      <c r="I120">
        <v>4</v>
      </c>
      <c r="J120">
        <v>4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0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0</v>
      </c>
      <c r="Z120">
        <v>1</v>
      </c>
      <c r="AA120">
        <v>1</v>
      </c>
      <c r="AB120">
        <v>1</v>
      </c>
    </row>
    <row r="121" spans="1:28" x14ac:dyDescent="0.25">
      <c r="A121" t="s">
        <v>519</v>
      </c>
      <c r="B121" t="s">
        <v>1015</v>
      </c>
      <c r="C121" t="s">
        <v>1016</v>
      </c>
      <c r="D121" t="s">
        <v>1062</v>
      </c>
      <c r="E121">
        <v>115</v>
      </c>
      <c r="F121" t="s">
        <v>156</v>
      </c>
      <c r="G121" t="s">
        <v>501</v>
      </c>
      <c r="H121" t="s">
        <v>57</v>
      </c>
      <c r="I121">
        <v>4</v>
      </c>
      <c r="J121">
        <v>5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0</v>
      </c>
      <c r="W121">
        <v>1</v>
      </c>
      <c r="X121">
        <v>1</v>
      </c>
      <c r="Y121">
        <v>1</v>
      </c>
      <c r="Z121">
        <v>0</v>
      </c>
      <c r="AA121">
        <v>1</v>
      </c>
      <c r="AB121">
        <v>1</v>
      </c>
    </row>
    <row r="122" spans="1:28" x14ac:dyDescent="0.25">
      <c r="A122" t="s">
        <v>521</v>
      </c>
      <c r="B122" t="s">
        <v>769</v>
      </c>
      <c r="C122" t="s">
        <v>770</v>
      </c>
      <c r="D122" t="s">
        <v>1062</v>
      </c>
      <c r="E122">
        <v>116</v>
      </c>
      <c r="F122" t="s">
        <v>156</v>
      </c>
      <c r="G122" t="s">
        <v>501</v>
      </c>
      <c r="H122" t="s">
        <v>57</v>
      </c>
      <c r="I122">
        <v>4</v>
      </c>
      <c r="J122">
        <v>6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0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0</v>
      </c>
      <c r="Z122">
        <v>1</v>
      </c>
      <c r="AA122">
        <v>1</v>
      </c>
      <c r="AB122">
        <v>1</v>
      </c>
    </row>
    <row r="123" spans="1:28" x14ac:dyDescent="0.25">
      <c r="A123" t="s">
        <v>933</v>
      </c>
      <c r="B123" t="s">
        <v>1021</v>
      </c>
      <c r="C123" t="s">
        <v>1022</v>
      </c>
      <c r="D123" t="s">
        <v>1062</v>
      </c>
      <c r="E123">
        <v>117</v>
      </c>
      <c r="F123" t="s">
        <v>156</v>
      </c>
      <c r="G123" t="s">
        <v>501</v>
      </c>
      <c r="H123" t="s">
        <v>57</v>
      </c>
      <c r="I123">
        <v>4</v>
      </c>
      <c r="J123">
        <v>7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0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0</v>
      </c>
      <c r="Z123">
        <v>1</v>
      </c>
      <c r="AA123">
        <v>1</v>
      </c>
      <c r="AB123">
        <v>1</v>
      </c>
    </row>
    <row r="124" spans="1:28" x14ac:dyDescent="0.25">
      <c r="A124" t="s">
        <v>525</v>
      </c>
      <c r="B124" t="s">
        <v>1007</v>
      </c>
      <c r="C124" t="s">
        <v>1008</v>
      </c>
      <c r="D124" t="s">
        <v>1062</v>
      </c>
      <c r="E124">
        <v>118</v>
      </c>
      <c r="F124" t="s">
        <v>156</v>
      </c>
      <c r="G124" t="s">
        <v>501</v>
      </c>
      <c r="H124" t="s">
        <v>57</v>
      </c>
      <c r="I124">
        <v>4</v>
      </c>
      <c r="J124">
        <v>8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</row>
    <row r="125" spans="1:28" x14ac:dyDescent="0.25">
      <c r="A125" t="s">
        <v>532</v>
      </c>
      <c r="B125" t="s">
        <v>725</v>
      </c>
      <c r="C125" t="s">
        <v>726</v>
      </c>
      <c r="D125" t="s">
        <v>1062</v>
      </c>
      <c r="E125">
        <v>119</v>
      </c>
      <c r="F125" t="s">
        <v>156</v>
      </c>
      <c r="G125" t="s">
        <v>501</v>
      </c>
      <c r="H125" t="s">
        <v>57</v>
      </c>
      <c r="I125">
        <v>4</v>
      </c>
      <c r="J125">
        <v>9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0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0</v>
      </c>
      <c r="Z125">
        <v>1</v>
      </c>
      <c r="AA125">
        <v>1</v>
      </c>
      <c r="AB125">
        <v>1</v>
      </c>
    </row>
    <row r="126" spans="1:28" x14ac:dyDescent="0.25">
      <c r="A126" t="s">
        <v>536</v>
      </c>
      <c r="B126" t="s">
        <v>869</v>
      </c>
      <c r="C126" t="s">
        <v>870</v>
      </c>
      <c r="D126" t="s">
        <v>1062</v>
      </c>
      <c r="E126">
        <v>120</v>
      </c>
      <c r="F126" t="s">
        <v>156</v>
      </c>
      <c r="G126" t="s">
        <v>501</v>
      </c>
      <c r="H126" t="s">
        <v>57</v>
      </c>
      <c r="I126">
        <v>4</v>
      </c>
      <c r="J126">
        <v>10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</row>
    <row r="127" spans="1:28" x14ac:dyDescent="0.25">
      <c r="A127" t="s">
        <v>540</v>
      </c>
      <c r="B127" t="s">
        <v>852</v>
      </c>
      <c r="C127" t="s">
        <v>853</v>
      </c>
      <c r="D127" t="s">
        <v>1062</v>
      </c>
      <c r="E127">
        <v>121</v>
      </c>
      <c r="F127" t="s">
        <v>156</v>
      </c>
      <c r="G127" t="s">
        <v>501</v>
      </c>
      <c r="H127" t="s">
        <v>57</v>
      </c>
      <c r="I127">
        <v>4</v>
      </c>
      <c r="J127">
        <v>11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</row>
    <row r="128" spans="1:28" x14ac:dyDescent="0.25">
      <c r="A128" t="s">
        <v>542</v>
      </c>
      <c r="B128" t="s">
        <v>921</v>
      </c>
      <c r="C128" t="s">
        <v>922</v>
      </c>
      <c r="D128" t="s">
        <v>1062</v>
      </c>
      <c r="E128">
        <v>122</v>
      </c>
      <c r="F128" t="s">
        <v>156</v>
      </c>
      <c r="G128" t="s">
        <v>501</v>
      </c>
      <c r="H128" t="s">
        <v>57</v>
      </c>
      <c r="I128">
        <v>4</v>
      </c>
      <c r="J128">
        <v>12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1</v>
      </c>
    </row>
    <row r="135" spans="16:25" x14ac:dyDescent="0.25">
      <c r="P135">
        <f>COUNTIF(P2:P128,1)</f>
        <v>56</v>
      </c>
      <c r="Y135">
        <f>COUNTIF(Y2:Y128,1)</f>
        <v>64</v>
      </c>
    </row>
    <row r="136" spans="16:25" x14ac:dyDescent="0.25">
      <c r="P136">
        <f>COUNTIF(P2:P128,0)</f>
        <v>19</v>
      </c>
      <c r="Y136">
        <f>COUNTIF(Y2:Y128,0)</f>
        <v>63</v>
      </c>
    </row>
    <row r="137" spans="16:25" x14ac:dyDescent="0.25">
      <c r="P137">
        <f>P136/P135</f>
        <v>0.3392857142857143</v>
      </c>
    </row>
  </sheetData>
  <sortState xmlns:xlrd2="http://schemas.microsoft.com/office/spreadsheetml/2017/richdata2" ref="A2:AB137">
    <sortCondition ref="F1:F137"/>
  </sortState>
  <conditionalFormatting sqref="A2:A253 B2:B128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5929F-0058-4121-AE1F-0B980AAB02C9}">
  <dimension ref="A1:BE231"/>
  <sheetViews>
    <sheetView topLeftCell="A2" workbookViewId="0">
      <selection activeCell="M145" sqref="M145:N157"/>
    </sheetView>
  </sheetViews>
  <sheetFormatPr defaultRowHeight="15" x14ac:dyDescent="0.25"/>
  <sheetData>
    <row r="1" spans="1:22" x14ac:dyDescent="0.25">
      <c r="A1" t="s">
        <v>1060</v>
      </c>
      <c r="B1" t="s">
        <v>1086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</v>
      </c>
      <c r="L1" t="s">
        <v>34</v>
      </c>
      <c r="M1" t="s">
        <v>1087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</row>
    <row r="2" spans="1:22" x14ac:dyDescent="0.25">
      <c r="A2" t="s">
        <v>273</v>
      </c>
      <c r="B2" t="s">
        <v>276</v>
      </c>
      <c r="C2" t="s">
        <v>274</v>
      </c>
      <c r="D2" t="s">
        <v>46</v>
      </c>
      <c r="E2" t="s">
        <v>156</v>
      </c>
      <c r="F2" t="s">
        <v>48</v>
      </c>
      <c r="G2" t="s">
        <v>57</v>
      </c>
      <c r="H2">
        <v>1</v>
      </c>
      <c r="I2">
        <v>26</v>
      </c>
      <c r="J2">
        <v>2</v>
      </c>
      <c r="K2">
        <v>1</v>
      </c>
      <c r="L2">
        <v>1</v>
      </c>
      <c r="M2" t="str">
        <f t="shared" ref="M2:M33" si="0">IF(AND(K2=0,L2=0),"D",IF(AND(K2=1,L2=1),"A",IF(AND(K2=1,L2=0),"B",IF(AND(K2=0,L2=1),"C"))))</f>
        <v>A</v>
      </c>
      <c r="N2">
        <v>0</v>
      </c>
      <c r="O2">
        <v>1</v>
      </c>
      <c r="P2">
        <v>0</v>
      </c>
      <c r="Q2">
        <v>0</v>
      </c>
      <c r="U2">
        <v>57</v>
      </c>
    </row>
    <row r="3" spans="1:22" x14ac:dyDescent="0.25">
      <c r="A3" t="s">
        <v>546</v>
      </c>
      <c r="B3" t="s">
        <v>548</v>
      </c>
      <c r="C3" t="s">
        <v>547</v>
      </c>
      <c r="D3" t="s">
        <v>46</v>
      </c>
      <c r="E3" t="s">
        <v>156</v>
      </c>
      <c r="F3" t="s">
        <v>501</v>
      </c>
      <c r="G3" t="s">
        <v>49</v>
      </c>
      <c r="H3">
        <v>4</v>
      </c>
      <c r="I3">
        <v>1</v>
      </c>
      <c r="J3">
        <v>0.5</v>
      </c>
      <c r="K3">
        <v>1</v>
      </c>
      <c r="L3">
        <v>1</v>
      </c>
      <c r="M3" t="str">
        <f t="shared" si="0"/>
        <v>A</v>
      </c>
      <c r="N3">
        <v>1</v>
      </c>
      <c r="O3">
        <v>1</v>
      </c>
      <c r="P3">
        <v>1</v>
      </c>
      <c r="Q3">
        <v>0</v>
      </c>
      <c r="U3">
        <v>118</v>
      </c>
    </row>
    <row r="4" spans="1:22" x14ac:dyDescent="0.25">
      <c r="A4" t="s">
        <v>555</v>
      </c>
      <c r="B4" t="s">
        <v>557</v>
      </c>
      <c r="C4" t="s">
        <v>556</v>
      </c>
      <c r="D4" t="s">
        <v>46</v>
      </c>
      <c r="E4" t="s">
        <v>156</v>
      </c>
      <c r="F4" t="s">
        <v>501</v>
      </c>
      <c r="G4" t="s">
        <v>49</v>
      </c>
      <c r="H4">
        <v>4</v>
      </c>
      <c r="I4">
        <v>3</v>
      </c>
      <c r="J4">
        <v>1.5</v>
      </c>
      <c r="K4">
        <v>1</v>
      </c>
      <c r="L4">
        <v>1</v>
      </c>
      <c r="M4" t="str">
        <f t="shared" si="0"/>
        <v>A</v>
      </c>
      <c r="N4">
        <v>1</v>
      </c>
      <c r="O4">
        <v>1</v>
      </c>
      <c r="P4">
        <v>1</v>
      </c>
      <c r="Q4">
        <v>0</v>
      </c>
      <c r="U4">
        <v>120</v>
      </c>
    </row>
    <row r="5" spans="1:22" x14ac:dyDescent="0.25">
      <c r="A5" t="s">
        <v>150</v>
      </c>
      <c r="B5" t="s">
        <v>152</v>
      </c>
      <c r="C5" t="s">
        <v>151</v>
      </c>
      <c r="D5" t="s">
        <v>46</v>
      </c>
      <c r="E5" t="s">
        <v>47</v>
      </c>
      <c r="F5" t="s">
        <v>48</v>
      </c>
      <c r="G5" t="s">
        <v>49</v>
      </c>
      <c r="H5">
        <v>1</v>
      </c>
      <c r="I5">
        <v>4</v>
      </c>
      <c r="J5">
        <v>0.5</v>
      </c>
      <c r="K5">
        <v>1</v>
      </c>
      <c r="L5">
        <v>1</v>
      </c>
      <c r="M5" t="str">
        <f t="shared" si="0"/>
        <v>A</v>
      </c>
      <c r="N5">
        <v>0</v>
      </c>
      <c r="O5">
        <v>1</v>
      </c>
      <c r="P5">
        <v>0</v>
      </c>
      <c r="Q5">
        <v>0</v>
      </c>
      <c r="U5">
        <v>22</v>
      </c>
    </row>
    <row r="6" spans="1:22" x14ac:dyDescent="0.25">
      <c r="A6" t="s">
        <v>484</v>
      </c>
      <c r="B6" t="s">
        <v>487</v>
      </c>
      <c r="C6" t="s">
        <v>485</v>
      </c>
      <c r="D6" t="s">
        <v>46</v>
      </c>
      <c r="E6" t="s">
        <v>284</v>
      </c>
      <c r="F6" t="s">
        <v>486</v>
      </c>
      <c r="G6" t="s">
        <v>49</v>
      </c>
      <c r="H6">
        <v>7</v>
      </c>
      <c r="I6">
        <v>1</v>
      </c>
      <c r="J6">
        <v>0.5</v>
      </c>
      <c r="K6">
        <v>1</v>
      </c>
      <c r="L6">
        <v>1</v>
      </c>
      <c r="M6" t="str">
        <f t="shared" si="0"/>
        <v>A</v>
      </c>
      <c r="N6">
        <v>1</v>
      </c>
      <c r="O6">
        <v>1</v>
      </c>
      <c r="P6">
        <v>1</v>
      </c>
      <c r="Q6">
        <v>0</v>
      </c>
      <c r="U6">
        <v>104</v>
      </c>
    </row>
    <row r="7" spans="1:22" x14ac:dyDescent="0.25">
      <c r="A7" t="s">
        <v>248</v>
      </c>
      <c r="B7" t="s">
        <v>250</v>
      </c>
      <c r="C7" t="s">
        <v>249</v>
      </c>
      <c r="D7" t="s">
        <v>46</v>
      </c>
      <c r="E7" t="s">
        <v>156</v>
      </c>
      <c r="F7" t="s">
        <v>48</v>
      </c>
      <c r="G7" t="s">
        <v>57</v>
      </c>
      <c r="H7">
        <v>1</v>
      </c>
      <c r="I7">
        <v>21</v>
      </c>
      <c r="J7">
        <v>2.5</v>
      </c>
      <c r="K7">
        <v>1</v>
      </c>
      <c r="L7">
        <v>1</v>
      </c>
      <c r="M7" t="str">
        <f t="shared" si="0"/>
        <v>A</v>
      </c>
      <c r="N7">
        <v>1</v>
      </c>
      <c r="O7">
        <v>1</v>
      </c>
      <c r="P7">
        <v>0</v>
      </c>
      <c r="Q7">
        <v>0</v>
      </c>
      <c r="U7">
        <v>51</v>
      </c>
    </row>
    <row r="8" spans="1:22" x14ac:dyDescent="0.25">
      <c r="A8" t="s">
        <v>235</v>
      </c>
      <c r="B8" t="s">
        <v>237</v>
      </c>
      <c r="C8" t="s">
        <v>236</v>
      </c>
      <c r="D8" t="s">
        <v>46</v>
      </c>
      <c r="E8" t="s">
        <v>156</v>
      </c>
      <c r="F8" t="s">
        <v>48</v>
      </c>
      <c r="G8" t="s">
        <v>57</v>
      </c>
      <c r="H8">
        <v>1</v>
      </c>
      <c r="I8">
        <v>18</v>
      </c>
      <c r="J8">
        <v>1</v>
      </c>
      <c r="K8">
        <v>1</v>
      </c>
      <c r="L8">
        <v>1</v>
      </c>
      <c r="M8" t="str">
        <f t="shared" si="0"/>
        <v>A</v>
      </c>
      <c r="N8">
        <v>1</v>
      </c>
      <c r="O8">
        <v>1</v>
      </c>
      <c r="P8">
        <v>0</v>
      </c>
      <c r="Q8">
        <v>0</v>
      </c>
      <c r="U8">
        <v>48</v>
      </c>
    </row>
    <row r="9" spans="1:22" x14ac:dyDescent="0.25">
      <c r="A9" t="s">
        <v>81</v>
      </c>
      <c r="B9" t="s">
        <v>83</v>
      </c>
      <c r="C9" t="s">
        <v>82</v>
      </c>
      <c r="D9" t="s">
        <v>46</v>
      </c>
      <c r="E9" t="s">
        <v>47</v>
      </c>
      <c r="F9" t="s">
        <v>48</v>
      </c>
      <c r="G9" t="s">
        <v>57</v>
      </c>
      <c r="H9">
        <v>1</v>
      </c>
      <c r="I9">
        <v>6</v>
      </c>
      <c r="J9">
        <v>3</v>
      </c>
      <c r="K9">
        <v>1</v>
      </c>
      <c r="L9">
        <v>1</v>
      </c>
      <c r="M9" t="str">
        <f t="shared" si="0"/>
        <v>A</v>
      </c>
      <c r="N9">
        <v>0</v>
      </c>
      <c r="O9">
        <v>1</v>
      </c>
      <c r="P9">
        <v>0</v>
      </c>
      <c r="Q9">
        <v>0</v>
      </c>
      <c r="R9" t="s">
        <v>85</v>
      </c>
      <c r="U9">
        <v>7</v>
      </c>
    </row>
    <row r="10" spans="1:22" x14ac:dyDescent="0.25">
      <c r="A10" t="s">
        <v>114</v>
      </c>
      <c r="B10" t="s">
        <v>117</v>
      </c>
      <c r="C10" t="s">
        <v>115</v>
      </c>
      <c r="D10" t="s">
        <v>46</v>
      </c>
      <c r="E10" t="s">
        <v>47</v>
      </c>
      <c r="F10" t="s">
        <v>48</v>
      </c>
      <c r="G10" t="s">
        <v>49</v>
      </c>
      <c r="H10">
        <v>1</v>
      </c>
      <c r="I10">
        <v>2</v>
      </c>
      <c r="J10">
        <v>0.5</v>
      </c>
      <c r="K10">
        <v>1</v>
      </c>
      <c r="L10">
        <v>1</v>
      </c>
      <c r="M10" t="str">
        <f t="shared" si="0"/>
        <v>A</v>
      </c>
      <c r="N10">
        <v>0</v>
      </c>
      <c r="O10">
        <v>1</v>
      </c>
      <c r="P10">
        <v>0</v>
      </c>
      <c r="Q10">
        <v>0</v>
      </c>
      <c r="U10">
        <v>14</v>
      </c>
    </row>
    <row r="11" spans="1:22" x14ac:dyDescent="0.25">
      <c r="A11" t="s">
        <v>387</v>
      </c>
      <c r="B11" t="s">
        <v>385</v>
      </c>
      <c r="C11" t="s">
        <v>388</v>
      </c>
      <c r="D11" t="s">
        <v>46</v>
      </c>
      <c r="E11" t="s">
        <v>284</v>
      </c>
      <c r="F11" t="s">
        <v>358</v>
      </c>
      <c r="G11" t="s">
        <v>57</v>
      </c>
      <c r="H11">
        <v>3</v>
      </c>
      <c r="I11">
        <v>8</v>
      </c>
      <c r="J11">
        <v>4</v>
      </c>
      <c r="K11">
        <v>1</v>
      </c>
      <c r="L11">
        <v>1</v>
      </c>
      <c r="M11" t="str">
        <f t="shared" si="0"/>
        <v>A</v>
      </c>
      <c r="N11">
        <v>1</v>
      </c>
      <c r="O11">
        <v>1</v>
      </c>
      <c r="P11">
        <v>1</v>
      </c>
      <c r="Q11">
        <v>0</v>
      </c>
      <c r="S11">
        <v>8</v>
      </c>
      <c r="T11">
        <v>57</v>
      </c>
      <c r="U11">
        <v>81</v>
      </c>
      <c r="V11">
        <v>16</v>
      </c>
    </row>
    <row r="12" spans="1:22" x14ac:dyDescent="0.25">
      <c r="A12" t="s">
        <v>426</v>
      </c>
      <c r="B12" t="s">
        <v>428</v>
      </c>
      <c r="C12" t="s">
        <v>427</v>
      </c>
      <c r="D12" t="s">
        <v>46</v>
      </c>
      <c r="E12" t="s">
        <v>284</v>
      </c>
      <c r="F12" t="s">
        <v>358</v>
      </c>
      <c r="G12" t="s">
        <v>57</v>
      </c>
      <c r="H12">
        <v>3</v>
      </c>
      <c r="I12">
        <v>18</v>
      </c>
      <c r="J12">
        <v>9</v>
      </c>
      <c r="K12">
        <v>1</v>
      </c>
      <c r="L12">
        <v>1</v>
      </c>
      <c r="M12" t="str">
        <f t="shared" si="0"/>
        <v>A</v>
      </c>
      <c r="N12">
        <v>0</v>
      </c>
      <c r="O12">
        <v>0</v>
      </c>
      <c r="P12">
        <v>1</v>
      </c>
      <c r="Q12">
        <v>0</v>
      </c>
      <c r="R12" t="s">
        <v>430</v>
      </c>
      <c r="S12">
        <v>18</v>
      </c>
      <c r="T12">
        <v>67</v>
      </c>
      <c r="U12">
        <v>91</v>
      </c>
      <c r="V12">
        <v>26</v>
      </c>
    </row>
    <row r="13" spans="1:22" x14ac:dyDescent="0.25">
      <c r="A13" t="s">
        <v>294</v>
      </c>
      <c r="B13" t="s">
        <v>297</v>
      </c>
      <c r="C13" t="s">
        <v>295</v>
      </c>
      <c r="D13" t="s">
        <v>46</v>
      </c>
      <c r="E13" t="s">
        <v>284</v>
      </c>
      <c r="F13" t="s">
        <v>48</v>
      </c>
      <c r="G13" t="s">
        <v>57</v>
      </c>
      <c r="H13">
        <v>1</v>
      </c>
      <c r="I13">
        <v>2</v>
      </c>
      <c r="J13">
        <v>1</v>
      </c>
      <c r="K13">
        <v>1</v>
      </c>
      <c r="L13">
        <v>1</v>
      </c>
      <c r="M13" t="str">
        <f t="shared" si="0"/>
        <v>A</v>
      </c>
      <c r="N13">
        <v>0</v>
      </c>
      <c r="O13">
        <v>1</v>
      </c>
      <c r="P13">
        <v>1</v>
      </c>
      <c r="Q13">
        <v>0</v>
      </c>
      <c r="U13">
        <v>61</v>
      </c>
    </row>
    <row r="14" spans="1:22" x14ac:dyDescent="0.25">
      <c r="A14" t="s">
        <v>314</v>
      </c>
      <c r="B14" t="s">
        <v>316</v>
      </c>
      <c r="C14" t="s">
        <v>315</v>
      </c>
      <c r="D14" t="s">
        <v>46</v>
      </c>
      <c r="E14" t="s">
        <v>284</v>
      </c>
      <c r="F14" t="s">
        <v>48</v>
      </c>
      <c r="G14" t="s">
        <v>57</v>
      </c>
      <c r="H14">
        <v>1</v>
      </c>
      <c r="I14">
        <v>6</v>
      </c>
      <c r="J14">
        <v>3</v>
      </c>
      <c r="K14">
        <v>1</v>
      </c>
      <c r="L14">
        <v>1</v>
      </c>
      <c r="M14" t="str">
        <f t="shared" si="0"/>
        <v>A</v>
      </c>
      <c r="N14">
        <v>1</v>
      </c>
      <c r="O14">
        <v>1</v>
      </c>
      <c r="P14">
        <v>1</v>
      </c>
      <c r="Q14">
        <v>0</v>
      </c>
      <c r="U14">
        <v>65</v>
      </c>
    </row>
    <row r="15" spans="1:22" x14ac:dyDescent="0.25">
      <c r="A15" t="s">
        <v>550</v>
      </c>
      <c r="B15" t="s">
        <v>552</v>
      </c>
      <c r="C15" t="s">
        <v>551</v>
      </c>
      <c r="D15" t="s">
        <v>46</v>
      </c>
      <c r="E15" t="s">
        <v>156</v>
      </c>
      <c r="F15" t="s">
        <v>501</v>
      </c>
      <c r="G15" t="s">
        <v>49</v>
      </c>
      <c r="H15">
        <v>4</v>
      </c>
      <c r="I15">
        <v>2</v>
      </c>
      <c r="J15">
        <v>1</v>
      </c>
      <c r="K15">
        <v>1</v>
      </c>
      <c r="L15">
        <v>1</v>
      </c>
      <c r="M15" t="str">
        <f t="shared" si="0"/>
        <v>A</v>
      </c>
      <c r="N15">
        <v>1</v>
      </c>
      <c r="O15">
        <v>1</v>
      </c>
      <c r="P15">
        <v>1</v>
      </c>
      <c r="Q15">
        <v>0</v>
      </c>
      <c r="R15" t="s">
        <v>554</v>
      </c>
      <c r="U15">
        <v>119</v>
      </c>
    </row>
    <row r="16" spans="1:22" x14ac:dyDescent="0.25">
      <c r="A16" t="s">
        <v>55</v>
      </c>
      <c r="B16" t="s">
        <v>58</v>
      </c>
      <c r="C16" t="s">
        <v>56</v>
      </c>
      <c r="D16" t="s">
        <v>46</v>
      </c>
      <c r="E16" t="s">
        <v>47</v>
      </c>
      <c r="F16" t="s">
        <v>48</v>
      </c>
      <c r="G16" t="s">
        <v>57</v>
      </c>
      <c r="H16">
        <v>1</v>
      </c>
      <c r="I16">
        <v>1</v>
      </c>
      <c r="J16">
        <v>0.5</v>
      </c>
      <c r="K16">
        <v>1</v>
      </c>
      <c r="L16">
        <v>1</v>
      </c>
      <c r="M16" t="str">
        <f t="shared" si="0"/>
        <v>A</v>
      </c>
      <c r="N16">
        <v>0</v>
      </c>
      <c r="O16">
        <v>1</v>
      </c>
      <c r="P16">
        <v>0</v>
      </c>
      <c r="Q16">
        <v>1</v>
      </c>
      <c r="R16" t="s">
        <v>60</v>
      </c>
      <c r="U16">
        <v>2</v>
      </c>
    </row>
    <row r="17" spans="1:22" x14ac:dyDescent="0.25">
      <c r="A17" t="s">
        <v>264</v>
      </c>
      <c r="B17" t="s">
        <v>266</v>
      </c>
      <c r="C17" t="s">
        <v>265</v>
      </c>
      <c r="D17" t="s">
        <v>46</v>
      </c>
      <c r="E17" t="s">
        <v>156</v>
      </c>
      <c r="F17" t="s">
        <v>48</v>
      </c>
      <c r="G17" t="s">
        <v>57</v>
      </c>
      <c r="H17">
        <v>1</v>
      </c>
      <c r="I17">
        <v>24</v>
      </c>
      <c r="J17">
        <v>1</v>
      </c>
      <c r="K17">
        <v>1</v>
      </c>
      <c r="L17">
        <v>1</v>
      </c>
      <c r="M17" t="str">
        <f t="shared" si="0"/>
        <v>A</v>
      </c>
      <c r="N17">
        <v>0</v>
      </c>
      <c r="O17">
        <v>1</v>
      </c>
      <c r="P17">
        <v>0</v>
      </c>
      <c r="Q17">
        <v>0</v>
      </c>
      <c r="R17" t="s">
        <v>268</v>
      </c>
      <c r="U17">
        <v>55</v>
      </c>
    </row>
    <row r="18" spans="1:22" x14ac:dyDescent="0.25">
      <c r="A18" t="s">
        <v>636</v>
      </c>
      <c r="B18" t="s">
        <v>634</v>
      </c>
      <c r="C18" t="s">
        <v>637</v>
      </c>
      <c r="D18" t="s">
        <v>46</v>
      </c>
      <c r="E18" t="s">
        <v>156</v>
      </c>
      <c r="F18" t="s">
        <v>613</v>
      </c>
      <c r="G18" t="s">
        <v>57</v>
      </c>
      <c r="H18">
        <v>2</v>
      </c>
      <c r="I18">
        <v>17</v>
      </c>
      <c r="J18">
        <v>8.5</v>
      </c>
      <c r="K18">
        <v>1</v>
      </c>
      <c r="L18">
        <v>1</v>
      </c>
      <c r="M18" t="str">
        <f t="shared" si="0"/>
        <v>A</v>
      </c>
      <c r="N18">
        <v>0</v>
      </c>
      <c r="O18">
        <v>1</v>
      </c>
      <c r="P18">
        <v>1</v>
      </c>
      <c r="Q18">
        <v>0</v>
      </c>
      <c r="S18">
        <v>50</v>
      </c>
      <c r="T18">
        <v>17</v>
      </c>
      <c r="U18">
        <v>139</v>
      </c>
      <c r="V18">
        <v>6</v>
      </c>
    </row>
    <row r="19" spans="1:22" x14ac:dyDescent="0.25">
      <c r="A19" t="s">
        <v>356</v>
      </c>
      <c r="B19" t="s">
        <v>359</v>
      </c>
      <c r="C19" t="s">
        <v>357</v>
      </c>
      <c r="D19" t="s">
        <v>46</v>
      </c>
      <c r="E19" t="s">
        <v>284</v>
      </c>
      <c r="F19" t="s">
        <v>358</v>
      </c>
      <c r="G19" t="s">
        <v>57</v>
      </c>
      <c r="H19">
        <v>3</v>
      </c>
      <c r="I19">
        <v>1</v>
      </c>
      <c r="J19">
        <v>0.5</v>
      </c>
      <c r="K19">
        <v>1</v>
      </c>
      <c r="L19">
        <v>1</v>
      </c>
      <c r="M19" t="str">
        <f t="shared" si="0"/>
        <v>A</v>
      </c>
      <c r="N19">
        <v>0</v>
      </c>
      <c r="O19">
        <v>1</v>
      </c>
      <c r="P19">
        <v>1</v>
      </c>
      <c r="Q19">
        <v>0</v>
      </c>
      <c r="S19">
        <v>1</v>
      </c>
      <c r="T19">
        <v>50</v>
      </c>
      <c r="U19">
        <v>74</v>
      </c>
      <c r="V19">
        <v>9</v>
      </c>
    </row>
    <row r="20" spans="1:22" x14ac:dyDescent="0.25">
      <c r="A20" t="s">
        <v>112</v>
      </c>
      <c r="B20" t="s">
        <v>110</v>
      </c>
      <c r="C20" t="s">
        <v>113</v>
      </c>
      <c r="D20" t="s">
        <v>46</v>
      </c>
      <c r="E20" t="s">
        <v>47</v>
      </c>
      <c r="F20" t="s">
        <v>48</v>
      </c>
      <c r="G20" t="s">
        <v>57</v>
      </c>
      <c r="H20">
        <v>1</v>
      </c>
      <c r="I20">
        <v>12</v>
      </c>
      <c r="J20">
        <v>6</v>
      </c>
      <c r="K20">
        <v>1</v>
      </c>
      <c r="L20">
        <v>1</v>
      </c>
      <c r="M20" t="str">
        <f t="shared" si="0"/>
        <v>A</v>
      </c>
      <c r="N20">
        <v>0</v>
      </c>
      <c r="O20">
        <v>1</v>
      </c>
      <c r="P20">
        <v>0</v>
      </c>
      <c r="Q20">
        <v>0</v>
      </c>
      <c r="U20">
        <v>13</v>
      </c>
    </row>
    <row r="21" spans="1:22" x14ac:dyDescent="0.25">
      <c r="A21" t="s">
        <v>575</v>
      </c>
      <c r="B21" t="s">
        <v>577</v>
      </c>
      <c r="C21" t="s">
        <v>576</v>
      </c>
      <c r="D21" t="s">
        <v>46</v>
      </c>
      <c r="E21" t="s">
        <v>156</v>
      </c>
      <c r="F21" t="s">
        <v>358</v>
      </c>
      <c r="G21" t="s">
        <v>49</v>
      </c>
      <c r="H21">
        <v>3</v>
      </c>
      <c r="I21">
        <v>2</v>
      </c>
      <c r="J21">
        <v>1</v>
      </c>
      <c r="K21">
        <v>1</v>
      </c>
      <c r="L21">
        <v>1</v>
      </c>
      <c r="M21" t="str">
        <f t="shared" si="0"/>
        <v>A</v>
      </c>
      <c r="N21">
        <v>1</v>
      </c>
      <c r="O21">
        <v>1</v>
      </c>
      <c r="P21">
        <v>1</v>
      </c>
      <c r="Q21">
        <v>0</v>
      </c>
      <c r="U21">
        <v>125</v>
      </c>
    </row>
    <row r="22" spans="1:22" x14ac:dyDescent="0.25">
      <c r="A22" t="s">
        <v>563</v>
      </c>
      <c r="B22" t="s">
        <v>565</v>
      </c>
      <c r="C22" t="s">
        <v>564</v>
      </c>
      <c r="D22" t="s">
        <v>46</v>
      </c>
      <c r="E22" t="s">
        <v>156</v>
      </c>
      <c r="F22" t="s">
        <v>358</v>
      </c>
      <c r="G22" t="s">
        <v>57</v>
      </c>
      <c r="H22">
        <v>3</v>
      </c>
      <c r="I22">
        <v>4</v>
      </c>
      <c r="J22">
        <v>2</v>
      </c>
      <c r="K22">
        <v>1</v>
      </c>
      <c r="L22">
        <v>1</v>
      </c>
      <c r="M22" t="str">
        <f t="shared" si="0"/>
        <v>A</v>
      </c>
      <c r="N22">
        <v>1</v>
      </c>
      <c r="O22">
        <v>1</v>
      </c>
      <c r="P22">
        <v>1</v>
      </c>
      <c r="Q22">
        <v>0</v>
      </c>
      <c r="S22">
        <v>43</v>
      </c>
      <c r="T22">
        <v>100</v>
      </c>
      <c r="U22">
        <v>122</v>
      </c>
      <c r="V22">
        <v>40</v>
      </c>
    </row>
    <row r="23" spans="1:22" x14ac:dyDescent="0.25">
      <c r="A23" t="s">
        <v>441</v>
      </c>
      <c r="B23" t="s">
        <v>443</v>
      </c>
      <c r="C23" t="s">
        <v>442</v>
      </c>
      <c r="D23" t="s">
        <v>46</v>
      </c>
      <c r="E23" t="s">
        <v>284</v>
      </c>
      <c r="F23" t="s">
        <v>358</v>
      </c>
      <c r="G23" t="s">
        <v>57</v>
      </c>
      <c r="H23">
        <v>3</v>
      </c>
      <c r="I23">
        <v>21</v>
      </c>
      <c r="J23">
        <v>10.5</v>
      </c>
      <c r="K23">
        <v>1</v>
      </c>
      <c r="L23">
        <v>1</v>
      </c>
      <c r="M23" t="str">
        <f t="shared" si="0"/>
        <v>A</v>
      </c>
      <c r="N23">
        <v>1</v>
      </c>
      <c r="O23">
        <v>1</v>
      </c>
      <c r="P23">
        <v>1</v>
      </c>
      <c r="Q23">
        <v>0</v>
      </c>
      <c r="S23">
        <v>21</v>
      </c>
      <c r="T23">
        <v>70</v>
      </c>
      <c r="U23">
        <v>94</v>
      </c>
      <c r="V23">
        <v>29</v>
      </c>
    </row>
    <row r="24" spans="1:22" x14ac:dyDescent="0.25">
      <c r="A24" t="s">
        <v>181</v>
      </c>
      <c r="B24" t="s">
        <v>179</v>
      </c>
      <c r="C24" t="s">
        <v>182</v>
      </c>
      <c r="D24" t="s">
        <v>46</v>
      </c>
      <c r="E24" t="s">
        <v>156</v>
      </c>
      <c r="F24" t="s">
        <v>48</v>
      </c>
      <c r="G24" t="s">
        <v>57</v>
      </c>
      <c r="H24">
        <v>1</v>
      </c>
      <c r="I24">
        <v>5</v>
      </c>
      <c r="J24">
        <v>2.5</v>
      </c>
      <c r="K24">
        <v>1</v>
      </c>
      <c r="L24">
        <v>1</v>
      </c>
      <c r="M24" t="str">
        <f t="shared" si="0"/>
        <v>A</v>
      </c>
      <c r="N24">
        <v>0</v>
      </c>
      <c r="O24">
        <v>1</v>
      </c>
      <c r="P24">
        <v>0</v>
      </c>
      <c r="Q24">
        <v>0</v>
      </c>
      <c r="U24">
        <v>28</v>
      </c>
    </row>
    <row r="25" spans="1:22" x14ac:dyDescent="0.25">
      <c r="A25" t="s">
        <v>213</v>
      </c>
      <c r="B25" t="s">
        <v>216</v>
      </c>
      <c r="C25" t="s">
        <v>214</v>
      </c>
      <c r="D25" t="s">
        <v>46</v>
      </c>
      <c r="E25" t="s">
        <v>156</v>
      </c>
      <c r="F25" t="s">
        <v>48</v>
      </c>
      <c r="G25" t="s">
        <v>57</v>
      </c>
      <c r="H25">
        <v>1</v>
      </c>
      <c r="I25">
        <v>13</v>
      </c>
      <c r="J25">
        <v>6.5</v>
      </c>
      <c r="K25">
        <v>1</v>
      </c>
      <c r="L25">
        <v>1</v>
      </c>
      <c r="M25" t="str">
        <f t="shared" si="0"/>
        <v>A</v>
      </c>
      <c r="N25">
        <v>1</v>
      </c>
      <c r="O25">
        <v>1</v>
      </c>
      <c r="P25">
        <v>0</v>
      </c>
      <c r="Q25">
        <v>1</v>
      </c>
      <c r="R25" t="s">
        <v>218</v>
      </c>
      <c r="U25">
        <v>39</v>
      </c>
    </row>
    <row r="26" spans="1:22" x14ac:dyDescent="0.25">
      <c r="A26" t="s">
        <v>409</v>
      </c>
      <c r="B26" t="s">
        <v>411</v>
      </c>
      <c r="C26" t="s">
        <v>410</v>
      </c>
      <c r="D26" t="s">
        <v>46</v>
      </c>
      <c r="E26" t="s">
        <v>284</v>
      </c>
      <c r="F26" t="s">
        <v>358</v>
      </c>
      <c r="G26" t="s">
        <v>57</v>
      </c>
      <c r="H26">
        <v>3</v>
      </c>
      <c r="I26">
        <v>14</v>
      </c>
      <c r="J26">
        <v>7</v>
      </c>
      <c r="K26">
        <v>1</v>
      </c>
      <c r="L26">
        <v>1</v>
      </c>
      <c r="M26" t="str">
        <f t="shared" si="0"/>
        <v>A</v>
      </c>
      <c r="N26">
        <v>1</v>
      </c>
      <c r="O26">
        <v>1</v>
      </c>
      <c r="P26">
        <v>1</v>
      </c>
      <c r="Q26">
        <v>0</v>
      </c>
      <c r="S26">
        <v>14</v>
      </c>
      <c r="T26">
        <v>63</v>
      </c>
      <c r="U26">
        <v>87</v>
      </c>
      <c r="V26">
        <v>22</v>
      </c>
    </row>
    <row r="27" spans="1:22" x14ac:dyDescent="0.25">
      <c r="A27" t="s">
        <v>583</v>
      </c>
      <c r="B27" t="s">
        <v>585</v>
      </c>
      <c r="C27" t="s">
        <v>584</v>
      </c>
      <c r="D27" t="s">
        <v>46</v>
      </c>
      <c r="E27" t="s">
        <v>47</v>
      </c>
      <c r="F27" t="s">
        <v>486</v>
      </c>
      <c r="G27" t="s">
        <v>57</v>
      </c>
      <c r="H27">
        <v>5</v>
      </c>
      <c r="I27">
        <v>1</v>
      </c>
      <c r="J27">
        <v>0.5</v>
      </c>
      <c r="K27">
        <v>1</v>
      </c>
      <c r="L27">
        <v>1</v>
      </c>
      <c r="M27" t="str">
        <f t="shared" si="0"/>
        <v>A</v>
      </c>
      <c r="N27">
        <v>1</v>
      </c>
      <c r="O27">
        <v>1</v>
      </c>
      <c r="P27">
        <v>1</v>
      </c>
      <c r="Q27">
        <v>0</v>
      </c>
      <c r="U27">
        <v>127</v>
      </c>
    </row>
    <row r="28" spans="1:22" x14ac:dyDescent="0.25">
      <c r="A28" t="s">
        <v>318</v>
      </c>
      <c r="B28" t="s">
        <v>321</v>
      </c>
      <c r="C28" t="s">
        <v>319</v>
      </c>
      <c r="D28" t="s">
        <v>46</v>
      </c>
      <c r="E28" t="s">
        <v>284</v>
      </c>
      <c r="F28" t="s">
        <v>48</v>
      </c>
      <c r="G28" t="s">
        <v>49</v>
      </c>
      <c r="H28">
        <v>1</v>
      </c>
      <c r="I28">
        <v>2</v>
      </c>
      <c r="J28">
        <v>0.5</v>
      </c>
      <c r="K28">
        <v>1</v>
      </c>
      <c r="L28">
        <v>1</v>
      </c>
      <c r="M28" t="str">
        <f t="shared" si="0"/>
        <v>A</v>
      </c>
      <c r="N28">
        <v>0</v>
      </c>
      <c r="O28">
        <v>1</v>
      </c>
      <c r="P28">
        <v>1</v>
      </c>
      <c r="Q28">
        <v>0</v>
      </c>
      <c r="U28">
        <v>66</v>
      </c>
    </row>
    <row r="29" spans="1:22" x14ac:dyDescent="0.25">
      <c r="A29" t="s">
        <v>306</v>
      </c>
      <c r="B29" t="s">
        <v>304</v>
      </c>
      <c r="C29" t="s">
        <v>307</v>
      </c>
      <c r="D29" t="s">
        <v>46</v>
      </c>
      <c r="E29" t="s">
        <v>284</v>
      </c>
      <c r="F29" t="s">
        <v>48</v>
      </c>
      <c r="G29" t="s">
        <v>57</v>
      </c>
      <c r="H29">
        <v>1</v>
      </c>
      <c r="I29">
        <v>4</v>
      </c>
      <c r="J29">
        <v>2</v>
      </c>
      <c r="K29">
        <v>1</v>
      </c>
      <c r="L29">
        <v>1</v>
      </c>
      <c r="M29" t="str">
        <f t="shared" si="0"/>
        <v>A</v>
      </c>
      <c r="N29">
        <v>1</v>
      </c>
      <c r="O29">
        <v>1</v>
      </c>
      <c r="P29">
        <v>1</v>
      </c>
      <c r="Q29">
        <v>0</v>
      </c>
      <c r="U29">
        <v>63</v>
      </c>
    </row>
    <row r="30" spans="1:22" x14ac:dyDescent="0.25">
      <c r="A30" t="s">
        <v>579</v>
      </c>
      <c r="B30" t="s">
        <v>581</v>
      </c>
      <c r="C30" t="s">
        <v>580</v>
      </c>
      <c r="D30" t="s">
        <v>46</v>
      </c>
      <c r="E30" t="s">
        <v>156</v>
      </c>
      <c r="F30" t="s">
        <v>358</v>
      </c>
      <c r="G30" t="s">
        <v>49</v>
      </c>
      <c r="H30">
        <v>3</v>
      </c>
      <c r="I30">
        <v>3</v>
      </c>
      <c r="J30">
        <v>1.5</v>
      </c>
      <c r="K30">
        <v>1</v>
      </c>
      <c r="L30">
        <v>1</v>
      </c>
      <c r="M30" t="str">
        <f t="shared" si="0"/>
        <v>A</v>
      </c>
      <c r="N30">
        <v>1</v>
      </c>
      <c r="O30">
        <v>1</v>
      </c>
      <c r="P30">
        <v>1</v>
      </c>
      <c r="Q30">
        <v>0</v>
      </c>
      <c r="U30">
        <v>126</v>
      </c>
    </row>
    <row r="31" spans="1:22" x14ac:dyDescent="0.25">
      <c r="A31" t="s">
        <v>638</v>
      </c>
      <c r="B31" t="s">
        <v>640</v>
      </c>
      <c r="C31" t="s">
        <v>639</v>
      </c>
      <c r="D31" t="s">
        <v>46</v>
      </c>
      <c r="E31" t="s">
        <v>156</v>
      </c>
      <c r="F31" t="s">
        <v>613</v>
      </c>
      <c r="G31" t="s">
        <v>57</v>
      </c>
      <c r="H31">
        <v>2</v>
      </c>
      <c r="I31">
        <v>20</v>
      </c>
      <c r="J31">
        <v>10</v>
      </c>
      <c r="K31">
        <v>1</v>
      </c>
      <c r="L31">
        <v>1</v>
      </c>
      <c r="M31" t="str">
        <f t="shared" si="0"/>
        <v>A</v>
      </c>
      <c r="N31">
        <v>0</v>
      </c>
      <c r="O31">
        <v>1</v>
      </c>
      <c r="P31">
        <v>1</v>
      </c>
      <c r="Q31">
        <v>0</v>
      </c>
      <c r="S31">
        <v>51</v>
      </c>
      <c r="T31">
        <v>20</v>
      </c>
      <c r="U31">
        <v>140</v>
      </c>
      <c r="V31">
        <v>7</v>
      </c>
    </row>
    <row r="32" spans="1:22" x14ac:dyDescent="0.25">
      <c r="A32" t="s">
        <v>540</v>
      </c>
      <c r="B32" t="s">
        <v>538</v>
      </c>
      <c r="C32" t="s">
        <v>541</v>
      </c>
      <c r="D32" t="s">
        <v>46</v>
      </c>
      <c r="E32" t="s">
        <v>156</v>
      </c>
      <c r="F32" t="s">
        <v>501</v>
      </c>
      <c r="G32" t="s">
        <v>57</v>
      </c>
      <c r="H32">
        <v>4</v>
      </c>
      <c r="I32">
        <v>11</v>
      </c>
      <c r="J32">
        <v>5.5</v>
      </c>
      <c r="K32">
        <v>1</v>
      </c>
      <c r="L32">
        <v>1</v>
      </c>
      <c r="M32" t="str">
        <f t="shared" si="0"/>
        <v>A</v>
      </c>
      <c r="N32">
        <v>1</v>
      </c>
      <c r="O32">
        <v>1</v>
      </c>
      <c r="P32">
        <v>1</v>
      </c>
      <c r="Q32">
        <v>0</v>
      </c>
      <c r="S32">
        <v>40</v>
      </c>
      <c r="T32">
        <v>121</v>
      </c>
      <c r="U32">
        <v>116</v>
      </c>
      <c r="V32">
        <v>51</v>
      </c>
    </row>
    <row r="33" spans="1:22" x14ac:dyDescent="0.25">
      <c r="A33" t="s">
        <v>139</v>
      </c>
      <c r="B33" t="s">
        <v>136</v>
      </c>
      <c r="C33" t="s">
        <v>140</v>
      </c>
      <c r="D33" t="s">
        <v>46</v>
      </c>
      <c r="E33" t="s">
        <v>47</v>
      </c>
      <c r="F33" t="s">
        <v>48</v>
      </c>
      <c r="G33" t="s">
        <v>49</v>
      </c>
      <c r="H33">
        <v>1</v>
      </c>
      <c r="I33">
        <v>3</v>
      </c>
      <c r="J33">
        <v>0.5</v>
      </c>
      <c r="K33">
        <v>1</v>
      </c>
      <c r="L33">
        <v>1</v>
      </c>
      <c r="M33" t="str">
        <f t="shared" si="0"/>
        <v>A</v>
      </c>
      <c r="N33">
        <v>0</v>
      </c>
      <c r="O33">
        <v>1</v>
      </c>
      <c r="P33">
        <v>0</v>
      </c>
      <c r="Q33">
        <v>0</v>
      </c>
      <c r="R33" t="s">
        <v>138</v>
      </c>
      <c r="U33">
        <v>19</v>
      </c>
    </row>
    <row r="34" spans="1:22" x14ac:dyDescent="0.25">
      <c r="A34" t="s">
        <v>472</v>
      </c>
      <c r="B34" t="s">
        <v>474</v>
      </c>
      <c r="C34" t="s">
        <v>473</v>
      </c>
      <c r="D34" t="s">
        <v>46</v>
      </c>
      <c r="E34" t="s">
        <v>284</v>
      </c>
      <c r="F34" t="s">
        <v>358</v>
      </c>
      <c r="G34" t="s">
        <v>57</v>
      </c>
      <c r="H34">
        <v>3</v>
      </c>
      <c r="I34">
        <v>28</v>
      </c>
      <c r="J34">
        <v>14</v>
      </c>
      <c r="K34">
        <v>1</v>
      </c>
      <c r="L34">
        <v>1</v>
      </c>
      <c r="M34" t="str">
        <f t="shared" ref="M34:M65" si="1">IF(AND(K34=0,L34=0),"D",IF(AND(K34=1,L34=1),"A",IF(AND(K34=1,L34=0),"B",IF(AND(K34=0,L34=1),"C"))))</f>
        <v>A</v>
      </c>
      <c r="N34">
        <v>1</v>
      </c>
      <c r="O34">
        <v>1</v>
      </c>
      <c r="P34">
        <v>1</v>
      </c>
      <c r="Q34">
        <v>0</v>
      </c>
      <c r="S34">
        <v>28</v>
      </c>
      <c r="T34">
        <v>77</v>
      </c>
      <c r="U34">
        <v>101</v>
      </c>
      <c r="V34">
        <v>36</v>
      </c>
    </row>
    <row r="35" spans="1:22" x14ac:dyDescent="0.25">
      <c r="A35" t="s">
        <v>455</v>
      </c>
      <c r="B35" t="s">
        <v>453</v>
      </c>
      <c r="C35" t="s">
        <v>456</v>
      </c>
      <c r="D35" t="s">
        <v>46</v>
      </c>
      <c r="E35" t="s">
        <v>284</v>
      </c>
      <c r="F35" t="s">
        <v>358</v>
      </c>
      <c r="G35" t="s">
        <v>57</v>
      </c>
      <c r="H35">
        <v>3</v>
      </c>
      <c r="I35">
        <v>24</v>
      </c>
      <c r="J35">
        <v>12</v>
      </c>
      <c r="K35">
        <v>1</v>
      </c>
      <c r="L35">
        <v>1</v>
      </c>
      <c r="M35" t="str">
        <f t="shared" si="1"/>
        <v>A</v>
      </c>
      <c r="N35">
        <v>1</v>
      </c>
      <c r="O35">
        <v>1</v>
      </c>
      <c r="P35">
        <v>1</v>
      </c>
      <c r="Q35">
        <v>0</v>
      </c>
      <c r="S35">
        <v>24</v>
      </c>
      <c r="T35">
        <v>73</v>
      </c>
      <c r="U35">
        <v>97</v>
      </c>
      <c r="V35">
        <v>32</v>
      </c>
    </row>
    <row r="36" spans="1:22" x14ac:dyDescent="0.25">
      <c r="A36" t="s">
        <v>278</v>
      </c>
      <c r="B36" t="s">
        <v>280</v>
      </c>
      <c r="C36" t="s">
        <v>279</v>
      </c>
      <c r="D36" t="s">
        <v>46</v>
      </c>
      <c r="E36" t="s">
        <v>156</v>
      </c>
      <c r="F36" t="s">
        <v>48</v>
      </c>
      <c r="G36" t="s">
        <v>49</v>
      </c>
      <c r="H36">
        <v>1</v>
      </c>
      <c r="I36">
        <v>4</v>
      </c>
      <c r="J36">
        <v>0.5</v>
      </c>
      <c r="K36">
        <v>1</v>
      </c>
      <c r="L36">
        <v>1</v>
      </c>
      <c r="M36" t="str">
        <f t="shared" si="1"/>
        <v>A</v>
      </c>
      <c r="N36">
        <v>0</v>
      </c>
      <c r="O36">
        <v>1</v>
      </c>
      <c r="P36">
        <v>0</v>
      </c>
      <c r="Q36">
        <v>0</v>
      </c>
      <c r="U36">
        <v>58</v>
      </c>
    </row>
    <row r="37" spans="1:22" x14ac:dyDescent="0.25">
      <c r="A37" t="s">
        <v>158</v>
      </c>
      <c r="B37" t="s">
        <v>154</v>
      </c>
      <c r="C37" t="s">
        <v>159</v>
      </c>
      <c r="D37" t="s">
        <v>46</v>
      </c>
      <c r="E37" t="s">
        <v>156</v>
      </c>
      <c r="F37" t="s">
        <v>48</v>
      </c>
      <c r="G37" t="s">
        <v>49</v>
      </c>
      <c r="H37">
        <v>1</v>
      </c>
      <c r="I37">
        <v>1</v>
      </c>
      <c r="J37">
        <v>0.5</v>
      </c>
      <c r="K37">
        <v>1</v>
      </c>
      <c r="L37">
        <v>1</v>
      </c>
      <c r="M37" t="str">
        <f t="shared" si="1"/>
        <v>A</v>
      </c>
      <c r="N37">
        <v>1</v>
      </c>
      <c r="O37">
        <v>1</v>
      </c>
      <c r="P37">
        <v>0</v>
      </c>
      <c r="Q37">
        <v>0</v>
      </c>
      <c r="R37" t="s">
        <v>157</v>
      </c>
      <c r="U37">
        <v>23</v>
      </c>
    </row>
    <row r="38" spans="1:22" x14ac:dyDescent="0.25">
      <c r="A38" t="s">
        <v>121</v>
      </c>
      <c r="B38" t="s">
        <v>119</v>
      </c>
      <c r="C38" t="s">
        <v>122</v>
      </c>
      <c r="D38" t="s">
        <v>46</v>
      </c>
      <c r="E38" t="s">
        <v>47</v>
      </c>
      <c r="F38" t="s">
        <v>48</v>
      </c>
      <c r="G38" t="s">
        <v>57</v>
      </c>
      <c r="H38">
        <v>1</v>
      </c>
      <c r="I38">
        <v>13</v>
      </c>
      <c r="J38">
        <v>0.5</v>
      </c>
      <c r="K38">
        <v>1</v>
      </c>
      <c r="L38">
        <v>1</v>
      </c>
      <c r="M38" t="str">
        <f t="shared" si="1"/>
        <v>A</v>
      </c>
      <c r="N38">
        <v>0</v>
      </c>
      <c r="O38">
        <v>1</v>
      </c>
      <c r="P38">
        <v>0</v>
      </c>
      <c r="Q38">
        <v>0</v>
      </c>
      <c r="U38">
        <v>15</v>
      </c>
    </row>
    <row r="39" spans="1:22" x14ac:dyDescent="0.25">
      <c r="A39" t="s">
        <v>525</v>
      </c>
      <c r="B39" t="s">
        <v>527</v>
      </c>
      <c r="C39" t="s">
        <v>526</v>
      </c>
      <c r="D39" t="s">
        <v>46</v>
      </c>
      <c r="E39" t="s">
        <v>156</v>
      </c>
      <c r="F39" t="s">
        <v>501</v>
      </c>
      <c r="G39" t="s">
        <v>57</v>
      </c>
      <c r="H39">
        <v>4</v>
      </c>
      <c r="I39">
        <v>8</v>
      </c>
      <c r="J39">
        <v>4</v>
      </c>
      <c r="K39">
        <v>1</v>
      </c>
      <c r="L39">
        <v>1</v>
      </c>
      <c r="M39" t="str">
        <f t="shared" si="1"/>
        <v>A</v>
      </c>
      <c r="N39">
        <v>1</v>
      </c>
      <c r="O39">
        <v>1</v>
      </c>
      <c r="P39">
        <v>1</v>
      </c>
      <c r="Q39">
        <v>0</v>
      </c>
      <c r="R39" t="s">
        <v>529</v>
      </c>
      <c r="S39">
        <v>37</v>
      </c>
      <c r="T39">
        <v>118</v>
      </c>
      <c r="U39">
        <v>113</v>
      </c>
    </row>
    <row r="40" spans="1:22" x14ac:dyDescent="0.25">
      <c r="A40" t="s">
        <v>511</v>
      </c>
      <c r="B40" t="s">
        <v>508</v>
      </c>
      <c r="C40" t="s">
        <v>512</v>
      </c>
      <c r="D40" t="s">
        <v>46</v>
      </c>
      <c r="E40" t="s">
        <v>156</v>
      </c>
      <c r="F40" t="s">
        <v>501</v>
      </c>
      <c r="G40" t="s">
        <v>57</v>
      </c>
      <c r="H40">
        <v>4</v>
      </c>
      <c r="I40">
        <v>3</v>
      </c>
      <c r="J40">
        <v>1.5</v>
      </c>
      <c r="K40">
        <v>1</v>
      </c>
      <c r="L40">
        <v>1</v>
      </c>
      <c r="M40" t="str">
        <f t="shared" si="1"/>
        <v>A</v>
      </c>
      <c r="N40">
        <v>1</v>
      </c>
      <c r="O40">
        <v>1</v>
      </c>
      <c r="P40">
        <v>1</v>
      </c>
      <c r="Q40">
        <v>0</v>
      </c>
      <c r="R40" t="s">
        <v>510</v>
      </c>
      <c r="S40">
        <v>33</v>
      </c>
      <c r="T40">
        <v>113</v>
      </c>
      <c r="U40">
        <v>109</v>
      </c>
      <c r="V40">
        <v>44</v>
      </c>
    </row>
    <row r="41" spans="1:22" x14ac:dyDescent="0.25">
      <c r="A41" t="s">
        <v>194</v>
      </c>
      <c r="B41" t="s">
        <v>191</v>
      </c>
      <c r="C41" t="s">
        <v>195</v>
      </c>
      <c r="D41" t="s">
        <v>46</v>
      </c>
      <c r="E41" t="s">
        <v>156</v>
      </c>
      <c r="F41" t="s">
        <v>48</v>
      </c>
      <c r="G41" t="s">
        <v>57</v>
      </c>
      <c r="H41">
        <v>1</v>
      </c>
      <c r="I41">
        <v>8</v>
      </c>
      <c r="J41">
        <v>4</v>
      </c>
      <c r="K41">
        <v>1</v>
      </c>
      <c r="L41">
        <v>1</v>
      </c>
      <c r="M41" t="str">
        <f t="shared" si="1"/>
        <v>A</v>
      </c>
      <c r="N41">
        <v>1</v>
      </c>
      <c r="O41">
        <v>1</v>
      </c>
      <c r="P41">
        <v>0</v>
      </c>
      <c r="Q41">
        <v>1</v>
      </c>
      <c r="R41" t="s">
        <v>193</v>
      </c>
      <c r="U41">
        <v>34</v>
      </c>
    </row>
    <row r="42" spans="1:22" x14ac:dyDescent="0.25">
      <c r="A42" t="s">
        <v>657</v>
      </c>
      <c r="B42" t="s">
        <v>655</v>
      </c>
      <c r="C42" t="s">
        <v>658</v>
      </c>
      <c r="D42" t="s">
        <v>46</v>
      </c>
      <c r="E42" t="s">
        <v>648</v>
      </c>
      <c r="F42" t="s">
        <v>486</v>
      </c>
      <c r="G42" t="s">
        <v>49</v>
      </c>
      <c r="H42">
        <v>2</v>
      </c>
      <c r="I42">
        <v>3</v>
      </c>
      <c r="J42">
        <v>1.5</v>
      </c>
      <c r="K42">
        <v>1</v>
      </c>
      <c r="L42">
        <v>1</v>
      </c>
      <c r="M42" t="str">
        <f t="shared" si="1"/>
        <v>A</v>
      </c>
      <c r="N42">
        <v>1</v>
      </c>
      <c r="O42">
        <v>1</v>
      </c>
      <c r="P42">
        <v>1</v>
      </c>
      <c r="Q42">
        <v>0</v>
      </c>
      <c r="U42">
        <v>144</v>
      </c>
    </row>
    <row r="43" spans="1:22" x14ac:dyDescent="0.25">
      <c r="A43" t="s">
        <v>415</v>
      </c>
      <c r="B43" t="s">
        <v>413</v>
      </c>
      <c r="C43" t="s">
        <v>416</v>
      </c>
      <c r="D43" t="s">
        <v>46</v>
      </c>
      <c r="E43" t="s">
        <v>284</v>
      </c>
      <c r="F43" t="s">
        <v>358</v>
      </c>
      <c r="G43" t="s">
        <v>57</v>
      </c>
      <c r="H43">
        <v>3</v>
      </c>
      <c r="I43">
        <v>15</v>
      </c>
      <c r="J43">
        <v>7.5</v>
      </c>
      <c r="K43">
        <v>1</v>
      </c>
      <c r="L43">
        <v>1</v>
      </c>
      <c r="M43" t="str">
        <f t="shared" si="1"/>
        <v>A</v>
      </c>
      <c r="N43">
        <v>0</v>
      </c>
      <c r="O43">
        <v>1</v>
      </c>
      <c r="P43">
        <v>1</v>
      </c>
      <c r="Q43">
        <v>0</v>
      </c>
      <c r="S43">
        <v>15</v>
      </c>
      <c r="T43">
        <v>64</v>
      </c>
      <c r="U43">
        <v>88</v>
      </c>
      <c r="V43">
        <v>23</v>
      </c>
    </row>
    <row r="44" spans="1:22" x14ac:dyDescent="0.25">
      <c r="A44" t="s">
        <v>573</v>
      </c>
      <c r="B44" t="s">
        <v>571</v>
      </c>
      <c r="C44" t="s">
        <v>574</v>
      </c>
      <c r="D44" t="s">
        <v>46</v>
      </c>
      <c r="E44" t="s">
        <v>156</v>
      </c>
      <c r="F44" t="s">
        <v>358</v>
      </c>
      <c r="G44" t="s">
        <v>49</v>
      </c>
      <c r="H44">
        <v>3</v>
      </c>
      <c r="I44">
        <v>1</v>
      </c>
      <c r="J44">
        <v>0.5</v>
      </c>
      <c r="K44">
        <v>1</v>
      </c>
      <c r="L44">
        <v>1</v>
      </c>
      <c r="M44" t="str">
        <f t="shared" si="1"/>
        <v>A</v>
      </c>
      <c r="N44">
        <v>1</v>
      </c>
      <c r="O44">
        <v>1</v>
      </c>
      <c r="P44">
        <v>1</v>
      </c>
      <c r="Q44">
        <v>0</v>
      </c>
      <c r="U44">
        <v>124</v>
      </c>
    </row>
    <row r="45" spans="1:22" x14ac:dyDescent="0.25">
      <c r="A45" t="s">
        <v>172</v>
      </c>
      <c r="B45" t="s">
        <v>170</v>
      </c>
      <c r="C45" t="s">
        <v>173</v>
      </c>
      <c r="D45" t="s">
        <v>46</v>
      </c>
      <c r="E45" t="s">
        <v>156</v>
      </c>
      <c r="F45" t="s">
        <v>48</v>
      </c>
      <c r="G45" t="s">
        <v>57</v>
      </c>
      <c r="H45">
        <v>1</v>
      </c>
      <c r="I45">
        <v>3</v>
      </c>
      <c r="J45">
        <v>1.5</v>
      </c>
      <c r="K45">
        <v>1</v>
      </c>
      <c r="L45">
        <v>1</v>
      </c>
      <c r="M45" t="str">
        <f t="shared" si="1"/>
        <v>A</v>
      </c>
      <c r="N45">
        <v>0</v>
      </c>
      <c r="O45">
        <v>1</v>
      </c>
      <c r="P45">
        <v>0</v>
      </c>
      <c r="Q45">
        <v>0</v>
      </c>
      <c r="U45">
        <v>26</v>
      </c>
    </row>
    <row r="46" spans="1:22" x14ac:dyDescent="0.25">
      <c r="A46" t="s">
        <v>642</v>
      </c>
      <c r="B46" t="s">
        <v>644</v>
      </c>
      <c r="C46" t="s">
        <v>643</v>
      </c>
      <c r="D46" t="s">
        <v>46</v>
      </c>
      <c r="E46" t="s">
        <v>156</v>
      </c>
      <c r="F46" t="s">
        <v>613</v>
      </c>
      <c r="G46" t="s">
        <v>57</v>
      </c>
      <c r="H46">
        <v>2</v>
      </c>
      <c r="I46">
        <v>23</v>
      </c>
      <c r="J46">
        <v>11.5</v>
      </c>
      <c r="K46">
        <v>1</v>
      </c>
      <c r="L46">
        <v>1</v>
      </c>
      <c r="M46" t="str">
        <f t="shared" si="1"/>
        <v>A</v>
      </c>
      <c r="N46">
        <v>1</v>
      </c>
      <c r="O46">
        <v>1</v>
      </c>
      <c r="P46">
        <v>1</v>
      </c>
      <c r="Q46">
        <v>0</v>
      </c>
      <c r="S46">
        <v>52</v>
      </c>
      <c r="T46">
        <v>23</v>
      </c>
      <c r="U46">
        <v>141</v>
      </c>
      <c r="V46">
        <v>8</v>
      </c>
    </row>
    <row r="47" spans="1:22" x14ac:dyDescent="0.25">
      <c r="A47" t="s">
        <v>559</v>
      </c>
      <c r="B47" t="s">
        <v>561</v>
      </c>
      <c r="C47" t="s">
        <v>560</v>
      </c>
      <c r="D47" t="s">
        <v>46</v>
      </c>
      <c r="E47" t="s">
        <v>156</v>
      </c>
      <c r="F47" t="s">
        <v>358</v>
      </c>
      <c r="G47" t="s">
        <v>57</v>
      </c>
      <c r="H47">
        <v>3</v>
      </c>
      <c r="I47">
        <v>1</v>
      </c>
      <c r="J47">
        <v>0.5</v>
      </c>
      <c r="K47">
        <v>1</v>
      </c>
      <c r="L47">
        <v>1</v>
      </c>
      <c r="M47" t="str">
        <f t="shared" si="1"/>
        <v>A</v>
      </c>
      <c r="N47">
        <v>0</v>
      </c>
      <c r="O47">
        <v>1</v>
      </c>
      <c r="P47">
        <v>1</v>
      </c>
      <c r="Q47">
        <v>0</v>
      </c>
      <c r="S47">
        <v>42</v>
      </c>
      <c r="T47">
        <v>97</v>
      </c>
      <c r="U47">
        <v>121</v>
      </c>
      <c r="V47">
        <v>39</v>
      </c>
    </row>
    <row r="48" spans="1:22" x14ac:dyDescent="0.25">
      <c r="A48" t="s">
        <v>609</v>
      </c>
      <c r="B48" t="s">
        <v>607</v>
      </c>
      <c r="C48" t="s">
        <v>610</v>
      </c>
      <c r="D48" t="s">
        <v>46</v>
      </c>
      <c r="E48" t="s">
        <v>284</v>
      </c>
      <c r="F48" t="s">
        <v>486</v>
      </c>
      <c r="G48" t="s">
        <v>57</v>
      </c>
      <c r="H48">
        <v>6</v>
      </c>
      <c r="I48">
        <v>7</v>
      </c>
      <c r="J48">
        <v>3.5</v>
      </c>
      <c r="K48">
        <v>1</v>
      </c>
      <c r="L48">
        <v>1</v>
      </c>
      <c r="M48" t="str">
        <f t="shared" si="1"/>
        <v>A</v>
      </c>
      <c r="N48">
        <v>1</v>
      </c>
      <c r="O48">
        <v>1</v>
      </c>
      <c r="P48">
        <v>1</v>
      </c>
      <c r="Q48">
        <v>0</v>
      </c>
      <c r="U48">
        <v>133</v>
      </c>
    </row>
    <row r="49" spans="1:22" x14ac:dyDescent="0.25">
      <c r="A49" t="s">
        <v>91</v>
      </c>
      <c r="B49" t="s">
        <v>93</v>
      </c>
      <c r="C49" t="s">
        <v>92</v>
      </c>
      <c r="D49" t="s">
        <v>46</v>
      </c>
      <c r="E49" t="s">
        <v>47</v>
      </c>
      <c r="F49" t="s">
        <v>48</v>
      </c>
      <c r="G49" t="s">
        <v>57</v>
      </c>
      <c r="H49">
        <v>1</v>
      </c>
      <c r="I49">
        <v>8</v>
      </c>
      <c r="J49">
        <v>4</v>
      </c>
      <c r="K49">
        <v>1</v>
      </c>
      <c r="L49">
        <v>1</v>
      </c>
      <c r="M49" t="str">
        <f t="shared" si="1"/>
        <v>A</v>
      </c>
      <c r="N49">
        <v>0</v>
      </c>
      <c r="O49">
        <v>1</v>
      </c>
      <c r="P49">
        <v>0</v>
      </c>
      <c r="Q49">
        <v>0</v>
      </c>
      <c r="U49">
        <v>9</v>
      </c>
    </row>
    <row r="50" spans="1:22" x14ac:dyDescent="0.25">
      <c r="A50" t="s">
        <v>341</v>
      </c>
      <c r="B50" t="s">
        <v>344</v>
      </c>
      <c r="C50" t="s">
        <v>342</v>
      </c>
      <c r="D50" t="s">
        <v>46</v>
      </c>
      <c r="E50" t="s">
        <v>284</v>
      </c>
      <c r="F50" t="s">
        <v>48</v>
      </c>
      <c r="G50" t="s">
        <v>57</v>
      </c>
      <c r="H50">
        <v>1</v>
      </c>
      <c r="I50">
        <v>11</v>
      </c>
      <c r="J50">
        <v>2.5</v>
      </c>
      <c r="K50">
        <v>1</v>
      </c>
      <c r="L50">
        <v>1</v>
      </c>
      <c r="M50" t="str">
        <f t="shared" si="1"/>
        <v>A</v>
      </c>
      <c r="N50">
        <v>1</v>
      </c>
      <c r="O50">
        <v>1</v>
      </c>
      <c r="P50">
        <v>1</v>
      </c>
      <c r="Q50">
        <v>0</v>
      </c>
      <c r="R50" t="s">
        <v>346</v>
      </c>
      <c r="U50">
        <v>71</v>
      </c>
    </row>
    <row r="51" spans="1:22" x14ac:dyDescent="0.25">
      <c r="A51" t="s">
        <v>434</v>
      </c>
      <c r="B51" t="s">
        <v>431</v>
      </c>
      <c r="C51" t="s">
        <v>435</v>
      </c>
      <c r="D51" t="s">
        <v>46</v>
      </c>
      <c r="E51" t="s">
        <v>284</v>
      </c>
      <c r="F51" t="s">
        <v>358</v>
      </c>
      <c r="G51" t="s">
        <v>57</v>
      </c>
      <c r="H51">
        <v>3</v>
      </c>
      <c r="I51">
        <v>19</v>
      </c>
      <c r="J51">
        <v>9.5</v>
      </c>
      <c r="K51">
        <v>1</v>
      </c>
      <c r="L51">
        <v>1</v>
      </c>
      <c r="M51" t="str">
        <f t="shared" si="1"/>
        <v>A</v>
      </c>
      <c r="N51">
        <v>1</v>
      </c>
      <c r="O51">
        <v>1</v>
      </c>
      <c r="P51">
        <v>1</v>
      </c>
      <c r="Q51">
        <v>1</v>
      </c>
      <c r="R51" t="s">
        <v>433</v>
      </c>
      <c r="S51">
        <v>19</v>
      </c>
      <c r="T51">
        <v>68</v>
      </c>
      <c r="U51">
        <v>92</v>
      </c>
      <c r="V51">
        <v>27</v>
      </c>
    </row>
    <row r="52" spans="1:22" x14ac:dyDescent="0.25">
      <c r="A52" t="s">
        <v>365</v>
      </c>
      <c r="B52" t="s">
        <v>367</v>
      </c>
      <c r="C52" t="s">
        <v>366</v>
      </c>
      <c r="D52" t="s">
        <v>46</v>
      </c>
      <c r="E52" t="s">
        <v>284</v>
      </c>
      <c r="F52" t="s">
        <v>358</v>
      </c>
      <c r="G52" t="s">
        <v>57</v>
      </c>
      <c r="H52">
        <v>3</v>
      </c>
      <c r="I52">
        <v>3</v>
      </c>
      <c r="J52">
        <v>1.5</v>
      </c>
      <c r="K52">
        <v>1</v>
      </c>
      <c r="L52">
        <v>1</v>
      </c>
      <c r="M52" t="str">
        <f t="shared" si="1"/>
        <v>A</v>
      </c>
      <c r="N52">
        <v>0</v>
      </c>
      <c r="O52">
        <v>1</v>
      </c>
      <c r="P52">
        <v>1</v>
      </c>
      <c r="Q52">
        <v>0</v>
      </c>
      <c r="S52">
        <v>3</v>
      </c>
      <c r="T52">
        <v>52</v>
      </c>
      <c r="U52">
        <v>76</v>
      </c>
      <c r="V52">
        <v>11</v>
      </c>
    </row>
    <row r="53" spans="1:22" x14ac:dyDescent="0.25">
      <c r="A53" t="s">
        <v>44</v>
      </c>
      <c r="B53" t="s">
        <v>51</v>
      </c>
      <c r="C53" t="s">
        <v>45</v>
      </c>
      <c r="D53" t="s">
        <v>46</v>
      </c>
      <c r="E53" t="s">
        <v>47</v>
      </c>
      <c r="F53" t="s">
        <v>48</v>
      </c>
      <c r="G53" t="s">
        <v>49</v>
      </c>
      <c r="H53">
        <v>1</v>
      </c>
      <c r="I53">
        <v>1</v>
      </c>
      <c r="J53">
        <v>0.5</v>
      </c>
      <c r="K53">
        <v>1</v>
      </c>
      <c r="L53">
        <v>1</v>
      </c>
      <c r="M53" t="str">
        <f t="shared" si="1"/>
        <v>A</v>
      </c>
      <c r="N53">
        <v>0</v>
      </c>
      <c r="O53">
        <v>1</v>
      </c>
      <c r="P53">
        <v>0</v>
      </c>
      <c r="Q53">
        <v>0</v>
      </c>
      <c r="R53" t="s">
        <v>54</v>
      </c>
      <c r="U53">
        <v>1</v>
      </c>
    </row>
    <row r="54" spans="1:22" x14ac:dyDescent="0.25">
      <c r="A54" t="s">
        <v>233</v>
      </c>
      <c r="B54" t="s">
        <v>231</v>
      </c>
      <c r="C54" t="s">
        <v>234</v>
      </c>
      <c r="D54" t="s">
        <v>46</v>
      </c>
      <c r="E54" t="s">
        <v>156</v>
      </c>
      <c r="F54" t="s">
        <v>48</v>
      </c>
      <c r="G54" t="s">
        <v>49</v>
      </c>
      <c r="H54">
        <v>1</v>
      </c>
      <c r="I54">
        <v>2</v>
      </c>
      <c r="J54">
        <v>0.5</v>
      </c>
      <c r="K54">
        <v>1</v>
      </c>
      <c r="L54">
        <v>1</v>
      </c>
      <c r="M54" t="str">
        <f t="shared" si="1"/>
        <v>A</v>
      </c>
      <c r="N54">
        <v>0</v>
      </c>
      <c r="O54">
        <v>0</v>
      </c>
      <c r="P54">
        <v>0</v>
      </c>
      <c r="Q54">
        <v>0</v>
      </c>
      <c r="U54">
        <v>43</v>
      </c>
    </row>
    <row r="55" spans="1:22" x14ac:dyDescent="0.25">
      <c r="A55" t="s">
        <v>506</v>
      </c>
      <c r="B55" t="s">
        <v>504</v>
      </c>
      <c r="C55" t="s">
        <v>507</v>
      </c>
      <c r="D55" t="s">
        <v>46</v>
      </c>
      <c r="E55" t="s">
        <v>156</v>
      </c>
      <c r="F55" t="s">
        <v>501</v>
      </c>
      <c r="G55" t="s">
        <v>57</v>
      </c>
      <c r="H55">
        <v>4</v>
      </c>
      <c r="I55">
        <v>2</v>
      </c>
      <c r="J55">
        <v>1</v>
      </c>
      <c r="K55">
        <v>1</v>
      </c>
      <c r="L55">
        <v>1</v>
      </c>
      <c r="M55" t="str">
        <f t="shared" si="1"/>
        <v>A</v>
      </c>
      <c r="N55">
        <v>1</v>
      </c>
      <c r="O55">
        <v>1</v>
      </c>
      <c r="P55">
        <v>1</v>
      </c>
      <c r="Q55">
        <v>0</v>
      </c>
      <c r="S55">
        <v>32</v>
      </c>
      <c r="T55">
        <v>112</v>
      </c>
      <c r="U55">
        <v>108</v>
      </c>
      <c r="V55">
        <v>43</v>
      </c>
    </row>
    <row r="56" spans="1:22" x14ac:dyDescent="0.25">
      <c r="A56" t="s">
        <v>246</v>
      </c>
      <c r="B56" t="s">
        <v>243</v>
      </c>
      <c r="C56" t="s">
        <v>247</v>
      </c>
      <c r="D56" t="s">
        <v>46</v>
      </c>
      <c r="E56" t="s">
        <v>156</v>
      </c>
      <c r="F56" t="s">
        <v>48</v>
      </c>
      <c r="G56" t="s">
        <v>57</v>
      </c>
      <c r="H56">
        <v>1</v>
      </c>
      <c r="I56">
        <v>20</v>
      </c>
      <c r="J56">
        <v>2</v>
      </c>
      <c r="K56">
        <v>1</v>
      </c>
      <c r="L56">
        <v>1</v>
      </c>
      <c r="M56" t="str">
        <f t="shared" si="1"/>
        <v>A</v>
      </c>
      <c r="N56">
        <v>1</v>
      </c>
      <c r="O56">
        <v>1</v>
      </c>
      <c r="P56">
        <v>0</v>
      </c>
      <c r="Q56">
        <v>1</v>
      </c>
      <c r="R56" t="s">
        <v>245</v>
      </c>
      <c r="U56">
        <v>50</v>
      </c>
    </row>
    <row r="57" spans="1:22" x14ac:dyDescent="0.25">
      <c r="A57" t="s">
        <v>97</v>
      </c>
      <c r="B57" t="s">
        <v>95</v>
      </c>
      <c r="C57" t="s">
        <v>98</v>
      </c>
      <c r="D57" t="s">
        <v>46</v>
      </c>
      <c r="E57" t="s">
        <v>47</v>
      </c>
      <c r="F57" t="s">
        <v>48</v>
      </c>
      <c r="G57" t="s">
        <v>57</v>
      </c>
      <c r="H57">
        <v>1</v>
      </c>
      <c r="I57">
        <v>9</v>
      </c>
      <c r="J57">
        <v>4.5</v>
      </c>
      <c r="K57">
        <v>1</v>
      </c>
      <c r="L57">
        <v>1</v>
      </c>
      <c r="M57" t="str">
        <f t="shared" si="1"/>
        <v>A</v>
      </c>
      <c r="N57">
        <v>0</v>
      </c>
      <c r="O57">
        <v>1</v>
      </c>
      <c r="P57">
        <v>0</v>
      </c>
      <c r="Q57">
        <v>0</v>
      </c>
      <c r="U57">
        <v>10</v>
      </c>
    </row>
    <row r="58" spans="1:22" x14ac:dyDescent="0.25">
      <c r="A58" t="s">
        <v>125</v>
      </c>
      <c r="B58" t="s">
        <v>123</v>
      </c>
      <c r="C58" t="s">
        <v>126</v>
      </c>
      <c r="D58" t="s">
        <v>46</v>
      </c>
      <c r="E58" t="s">
        <v>47</v>
      </c>
      <c r="F58" t="s">
        <v>48</v>
      </c>
      <c r="G58" t="s">
        <v>57</v>
      </c>
      <c r="H58">
        <v>1</v>
      </c>
      <c r="I58">
        <v>14</v>
      </c>
      <c r="J58">
        <v>1</v>
      </c>
      <c r="K58">
        <v>1</v>
      </c>
      <c r="L58">
        <v>1</v>
      </c>
      <c r="M58" t="str">
        <f t="shared" si="1"/>
        <v>A</v>
      </c>
      <c r="N58">
        <v>0</v>
      </c>
      <c r="O58">
        <v>1</v>
      </c>
      <c r="P58">
        <v>0</v>
      </c>
      <c r="Q58">
        <v>0</v>
      </c>
      <c r="U58">
        <v>16</v>
      </c>
    </row>
    <row r="59" spans="1:22" x14ac:dyDescent="0.25">
      <c r="A59" t="s">
        <v>148</v>
      </c>
      <c r="B59" t="s">
        <v>146</v>
      </c>
      <c r="C59" t="s">
        <v>149</v>
      </c>
      <c r="D59" t="s">
        <v>46</v>
      </c>
      <c r="E59" t="s">
        <v>47</v>
      </c>
      <c r="F59" t="s">
        <v>48</v>
      </c>
      <c r="G59" t="s">
        <v>57</v>
      </c>
      <c r="H59">
        <v>1</v>
      </c>
      <c r="I59">
        <v>18</v>
      </c>
      <c r="J59">
        <v>1</v>
      </c>
      <c r="K59">
        <v>1</v>
      </c>
      <c r="L59">
        <v>1</v>
      </c>
      <c r="M59" t="str">
        <f t="shared" si="1"/>
        <v>A</v>
      </c>
      <c r="N59">
        <v>0</v>
      </c>
      <c r="O59">
        <v>1</v>
      </c>
      <c r="P59">
        <v>0</v>
      </c>
      <c r="Q59">
        <v>0</v>
      </c>
      <c r="U59">
        <v>21</v>
      </c>
    </row>
    <row r="60" spans="1:22" x14ac:dyDescent="0.25">
      <c r="A60" t="s">
        <v>478</v>
      </c>
      <c r="B60" t="s">
        <v>476</v>
      </c>
      <c r="C60" t="s">
        <v>479</v>
      </c>
      <c r="D60" t="s">
        <v>46</v>
      </c>
      <c r="E60" t="s">
        <v>284</v>
      </c>
      <c r="F60" t="s">
        <v>358</v>
      </c>
      <c r="G60" t="s">
        <v>57</v>
      </c>
      <c r="H60">
        <v>3</v>
      </c>
      <c r="I60">
        <v>29</v>
      </c>
      <c r="J60">
        <v>14.5</v>
      </c>
      <c r="K60">
        <v>1</v>
      </c>
      <c r="L60">
        <v>1</v>
      </c>
      <c r="M60" t="str">
        <f t="shared" si="1"/>
        <v>A</v>
      </c>
      <c r="N60">
        <v>1</v>
      </c>
      <c r="O60">
        <v>1</v>
      </c>
      <c r="P60">
        <v>1</v>
      </c>
      <c r="Q60">
        <v>0</v>
      </c>
      <c r="S60">
        <v>29</v>
      </c>
      <c r="T60">
        <v>78</v>
      </c>
      <c r="U60">
        <v>102</v>
      </c>
      <c r="V60">
        <v>37</v>
      </c>
    </row>
    <row r="61" spans="1:22" x14ac:dyDescent="0.25">
      <c r="A61" t="s">
        <v>225</v>
      </c>
      <c r="B61" t="s">
        <v>223</v>
      </c>
      <c r="C61" t="s">
        <v>226</v>
      </c>
      <c r="D61" t="s">
        <v>46</v>
      </c>
      <c r="E61" t="s">
        <v>156</v>
      </c>
      <c r="F61" t="s">
        <v>48</v>
      </c>
      <c r="G61" t="s">
        <v>57</v>
      </c>
      <c r="H61">
        <v>1</v>
      </c>
      <c r="I61">
        <v>15</v>
      </c>
      <c r="J61">
        <v>7.5</v>
      </c>
      <c r="K61">
        <v>1</v>
      </c>
      <c r="L61">
        <v>1</v>
      </c>
      <c r="M61" t="str">
        <f t="shared" si="1"/>
        <v>A</v>
      </c>
      <c r="N61">
        <v>0</v>
      </c>
      <c r="O61">
        <v>1</v>
      </c>
      <c r="P61">
        <v>0</v>
      </c>
      <c r="Q61">
        <v>0</v>
      </c>
      <c r="U61">
        <v>41</v>
      </c>
    </row>
    <row r="62" spans="1:22" x14ac:dyDescent="0.25">
      <c r="A62" t="s">
        <v>286</v>
      </c>
      <c r="B62" t="s">
        <v>282</v>
      </c>
      <c r="C62" t="s">
        <v>287</v>
      </c>
      <c r="D62" t="s">
        <v>46</v>
      </c>
      <c r="E62" t="s">
        <v>284</v>
      </c>
      <c r="F62" t="s">
        <v>48</v>
      </c>
      <c r="G62" t="s">
        <v>49</v>
      </c>
      <c r="H62">
        <v>1</v>
      </c>
      <c r="I62">
        <v>1</v>
      </c>
      <c r="J62">
        <v>0.5</v>
      </c>
      <c r="K62">
        <v>1</v>
      </c>
      <c r="L62">
        <v>1</v>
      </c>
      <c r="M62" t="str">
        <f t="shared" si="1"/>
        <v>A</v>
      </c>
      <c r="N62">
        <v>0</v>
      </c>
      <c r="O62">
        <v>1</v>
      </c>
      <c r="P62">
        <v>1</v>
      </c>
      <c r="Q62">
        <v>1</v>
      </c>
      <c r="R62" t="s">
        <v>285</v>
      </c>
      <c r="U62">
        <v>59</v>
      </c>
    </row>
    <row r="63" spans="1:22" x14ac:dyDescent="0.25">
      <c r="A63" t="s">
        <v>403</v>
      </c>
      <c r="B63" t="s">
        <v>401</v>
      </c>
      <c r="C63" t="s">
        <v>404</v>
      </c>
      <c r="D63" t="s">
        <v>46</v>
      </c>
      <c r="E63" t="s">
        <v>284</v>
      </c>
      <c r="F63" t="s">
        <v>358</v>
      </c>
      <c r="G63" t="s">
        <v>57</v>
      </c>
      <c r="H63">
        <v>3</v>
      </c>
      <c r="I63">
        <v>12</v>
      </c>
      <c r="J63">
        <v>6</v>
      </c>
      <c r="K63">
        <v>1</v>
      </c>
      <c r="L63">
        <v>1</v>
      </c>
      <c r="M63" t="str">
        <f t="shared" si="1"/>
        <v>A</v>
      </c>
      <c r="N63">
        <v>1</v>
      </c>
      <c r="O63">
        <v>1</v>
      </c>
      <c r="P63">
        <v>1</v>
      </c>
      <c r="Q63">
        <v>0</v>
      </c>
      <c r="S63">
        <v>12</v>
      </c>
      <c r="T63">
        <v>61</v>
      </c>
      <c r="U63">
        <v>85</v>
      </c>
      <c r="V63">
        <v>20</v>
      </c>
    </row>
    <row r="64" spans="1:22" x14ac:dyDescent="0.25">
      <c r="A64" t="s">
        <v>207</v>
      </c>
      <c r="B64" t="s">
        <v>205</v>
      </c>
      <c r="C64" t="s">
        <v>208</v>
      </c>
      <c r="D64" t="s">
        <v>46</v>
      </c>
      <c r="E64" t="s">
        <v>156</v>
      </c>
      <c r="F64" t="s">
        <v>48</v>
      </c>
      <c r="G64" t="s">
        <v>57</v>
      </c>
      <c r="H64">
        <v>1</v>
      </c>
      <c r="I64">
        <v>11</v>
      </c>
      <c r="J64">
        <v>5.5</v>
      </c>
      <c r="K64">
        <v>1</v>
      </c>
      <c r="L64">
        <v>1</v>
      </c>
      <c r="M64" t="str">
        <f t="shared" si="1"/>
        <v>A</v>
      </c>
      <c r="N64">
        <v>1</v>
      </c>
      <c r="O64">
        <v>0</v>
      </c>
      <c r="P64">
        <v>0</v>
      </c>
      <c r="Q64">
        <v>0</v>
      </c>
      <c r="U64">
        <v>37</v>
      </c>
    </row>
    <row r="65" spans="1:22" x14ac:dyDescent="0.25">
      <c r="A65" t="s">
        <v>199</v>
      </c>
      <c r="B65" t="s">
        <v>197</v>
      </c>
      <c r="C65" t="s">
        <v>200</v>
      </c>
      <c r="D65" t="s">
        <v>46</v>
      </c>
      <c r="E65" t="s">
        <v>156</v>
      </c>
      <c r="F65" t="s">
        <v>48</v>
      </c>
      <c r="G65" t="s">
        <v>57</v>
      </c>
      <c r="H65">
        <v>1</v>
      </c>
      <c r="I65">
        <v>9</v>
      </c>
      <c r="J65">
        <v>4.5</v>
      </c>
      <c r="K65">
        <v>1</v>
      </c>
      <c r="L65">
        <v>1</v>
      </c>
      <c r="M65" t="str">
        <f t="shared" si="1"/>
        <v>A</v>
      </c>
      <c r="N65">
        <v>0</v>
      </c>
      <c r="O65">
        <v>1</v>
      </c>
      <c r="P65">
        <v>0</v>
      </c>
      <c r="Q65">
        <v>0</v>
      </c>
      <c r="U65">
        <v>35</v>
      </c>
    </row>
    <row r="66" spans="1:22" x14ac:dyDescent="0.25">
      <c r="A66" t="s">
        <v>377</v>
      </c>
      <c r="B66" t="s">
        <v>379</v>
      </c>
      <c r="C66" t="s">
        <v>378</v>
      </c>
      <c r="D66" t="s">
        <v>46</v>
      </c>
      <c r="E66" t="s">
        <v>284</v>
      </c>
      <c r="F66" t="s">
        <v>358</v>
      </c>
      <c r="G66" t="s">
        <v>57</v>
      </c>
      <c r="H66">
        <v>3</v>
      </c>
      <c r="I66">
        <v>6</v>
      </c>
      <c r="J66">
        <v>3</v>
      </c>
      <c r="K66">
        <v>1</v>
      </c>
      <c r="L66">
        <v>1</v>
      </c>
      <c r="M66" t="str">
        <f t="shared" ref="M66:M97" si="2">IF(AND(K66=0,L66=0),"D",IF(AND(K66=1,L66=1),"A",IF(AND(K66=1,L66=0),"B",IF(AND(K66=0,L66=1),"C"))))</f>
        <v>A</v>
      </c>
      <c r="N66">
        <v>1</v>
      </c>
      <c r="O66">
        <v>1</v>
      </c>
      <c r="P66">
        <v>1</v>
      </c>
      <c r="Q66">
        <v>0</v>
      </c>
      <c r="S66">
        <v>6</v>
      </c>
      <c r="T66">
        <v>55</v>
      </c>
      <c r="U66">
        <v>79</v>
      </c>
      <c r="V66">
        <v>14</v>
      </c>
    </row>
    <row r="67" spans="1:22" x14ac:dyDescent="0.25">
      <c r="A67" t="s">
        <v>653</v>
      </c>
      <c r="B67" t="s">
        <v>651</v>
      </c>
      <c r="C67" t="s">
        <v>654</v>
      </c>
      <c r="D67" t="s">
        <v>46</v>
      </c>
      <c r="E67" t="s">
        <v>648</v>
      </c>
      <c r="F67" t="s">
        <v>486</v>
      </c>
      <c r="G67" t="s">
        <v>49</v>
      </c>
      <c r="H67">
        <v>2</v>
      </c>
      <c r="I67">
        <v>2</v>
      </c>
      <c r="J67">
        <v>1</v>
      </c>
      <c r="K67">
        <v>1</v>
      </c>
      <c r="L67">
        <v>1</v>
      </c>
      <c r="M67" t="str">
        <f t="shared" si="2"/>
        <v>A</v>
      </c>
      <c r="N67">
        <v>1</v>
      </c>
      <c r="O67">
        <v>1</v>
      </c>
      <c r="P67">
        <v>1</v>
      </c>
      <c r="Q67">
        <v>0</v>
      </c>
      <c r="U67">
        <v>143</v>
      </c>
    </row>
    <row r="68" spans="1:22" x14ac:dyDescent="0.25">
      <c r="A68" t="s">
        <v>134</v>
      </c>
      <c r="B68" t="s">
        <v>132</v>
      </c>
      <c r="C68" t="s">
        <v>135</v>
      </c>
      <c r="D68" t="s">
        <v>46</v>
      </c>
      <c r="E68" t="s">
        <v>47</v>
      </c>
      <c r="F68" t="s">
        <v>48</v>
      </c>
      <c r="G68" t="s">
        <v>57</v>
      </c>
      <c r="H68">
        <v>1</v>
      </c>
      <c r="I68">
        <v>16</v>
      </c>
      <c r="J68">
        <v>2</v>
      </c>
      <c r="K68">
        <v>1</v>
      </c>
      <c r="L68">
        <v>1</v>
      </c>
      <c r="M68" t="str">
        <f t="shared" si="2"/>
        <v>A</v>
      </c>
      <c r="N68">
        <v>0</v>
      </c>
      <c r="O68">
        <v>1</v>
      </c>
      <c r="P68">
        <v>0</v>
      </c>
      <c r="Q68">
        <v>0</v>
      </c>
      <c r="U68">
        <v>18</v>
      </c>
    </row>
    <row r="69" spans="1:22" x14ac:dyDescent="0.25">
      <c r="A69" t="s">
        <v>258</v>
      </c>
      <c r="B69" t="s">
        <v>256</v>
      </c>
      <c r="C69" t="s">
        <v>259</v>
      </c>
      <c r="D69" t="s">
        <v>46</v>
      </c>
      <c r="E69" t="s">
        <v>156</v>
      </c>
      <c r="F69" t="s">
        <v>48</v>
      </c>
      <c r="G69" t="s">
        <v>49</v>
      </c>
      <c r="H69">
        <v>1</v>
      </c>
      <c r="I69">
        <v>3</v>
      </c>
      <c r="J69">
        <v>0.5</v>
      </c>
      <c r="K69">
        <v>1</v>
      </c>
      <c r="L69">
        <v>1</v>
      </c>
      <c r="M69" t="str">
        <f t="shared" si="2"/>
        <v>A</v>
      </c>
      <c r="N69">
        <v>0</v>
      </c>
      <c r="O69">
        <v>1</v>
      </c>
      <c r="P69">
        <v>0</v>
      </c>
      <c r="Q69">
        <v>0</v>
      </c>
      <c r="U69">
        <v>53</v>
      </c>
    </row>
    <row r="70" spans="1:22" x14ac:dyDescent="0.25">
      <c r="A70" t="s">
        <v>339</v>
      </c>
      <c r="B70" t="s">
        <v>337</v>
      </c>
      <c r="C70" t="s">
        <v>340</v>
      </c>
      <c r="D70" t="s">
        <v>46</v>
      </c>
      <c r="E70" t="s">
        <v>284</v>
      </c>
      <c r="F70" t="s">
        <v>48</v>
      </c>
      <c r="G70" t="s">
        <v>57</v>
      </c>
      <c r="H70">
        <v>1</v>
      </c>
      <c r="I70">
        <v>10</v>
      </c>
      <c r="J70">
        <v>2</v>
      </c>
      <c r="K70">
        <v>1</v>
      </c>
      <c r="L70">
        <v>1</v>
      </c>
      <c r="M70" t="str">
        <f t="shared" si="2"/>
        <v>A</v>
      </c>
      <c r="N70">
        <v>1</v>
      </c>
      <c r="O70">
        <v>1</v>
      </c>
      <c r="P70">
        <v>1</v>
      </c>
      <c r="Q70">
        <v>0</v>
      </c>
      <c r="U70">
        <v>70</v>
      </c>
    </row>
    <row r="71" spans="1:22" x14ac:dyDescent="0.25">
      <c r="A71" t="s">
        <v>624</v>
      </c>
      <c r="B71" t="s">
        <v>622</v>
      </c>
      <c r="C71" t="s">
        <v>625</v>
      </c>
      <c r="D71" t="s">
        <v>46</v>
      </c>
      <c r="E71" t="s">
        <v>156</v>
      </c>
      <c r="F71" t="s">
        <v>613</v>
      </c>
      <c r="G71" t="s">
        <v>57</v>
      </c>
      <c r="H71">
        <v>2</v>
      </c>
      <c r="I71">
        <v>7</v>
      </c>
      <c r="J71">
        <v>3.5</v>
      </c>
      <c r="K71">
        <v>1</v>
      </c>
      <c r="L71">
        <v>1</v>
      </c>
      <c r="M71" t="str">
        <f t="shared" si="2"/>
        <v>A</v>
      </c>
      <c r="N71">
        <v>1</v>
      </c>
      <c r="O71">
        <v>1</v>
      </c>
      <c r="P71">
        <v>0</v>
      </c>
      <c r="Q71">
        <v>0</v>
      </c>
      <c r="S71">
        <v>47</v>
      </c>
      <c r="T71">
        <v>7</v>
      </c>
      <c r="U71">
        <v>136</v>
      </c>
      <c r="V71">
        <v>3</v>
      </c>
    </row>
    <row r="72" spans="1:22" x14ac:dyDescent="0.25">
      <c r="A72" t="s">
        <v>460</v>
      </c>
      <c r="B72" t="s">
        <v>457</v>
      </c>
      <c r="C72" t="s">
        <v>461</v>
      </c>
      <c r="D72" t="s">
        <v>46</v>
      </c>
      <c r="E72" t="s">
        <v>284</v>
      </c>
      <c r="F72" t="s">
        <v>358</v>
      </c>
      <c r="G72" t="s">
        <v>57</v>
      </c>
      <c r="H72">
        <v>3</v>
      </c>
      <c r="I72">
        <v>25</v>
      </c>
      <c r="J72">
        <v>12.5</v>
      </c>
      <c r="K72">
        <v>1</v>
      </c>
      <c r="L72">
        <v>1</v>
      </c>
      <c r="M72" t="str">
        <f t="shared" si="2"/>
        <v>A</v>
      </c>
      <c r="N72">
        <v>1</v>
      </c>
      <c r="O72">
        <v>1</v>
      </c>
      <c r="P72">
        <v>1</v>
      </c>
      <c r="Q72">
        <v>1</v>
      </c>
      <c r="R72" t="s">
        <v>459</v>
      </c>
      <c r="S72">
        <v>25</v>
      </c>
      <c r="T72">
        <v>74</v>
      </c>
      <c r="U72">
        <v>98</v>
      </c>
      <c r="V72">
        <v>33</v>
      </c>
    </row>
    <row r="73" spans="1:22" x14ac:dyDescent="0.25">
      <c r="A73" t="s">
        <v>649</v>
      </c>
      <c r="B73" t="s">
        <v>646</v>
      </c>
      <c r="C73" t="s">
        <v>650</v>
      </c>
      <c r="D73" t="s">
        <v>46</v>
      </c>
      <c r="E73" t="s">
        <v>648</v>
      </c>
      <c r="F73" t="s">
        <v>486</v>
      </c>
      <c r="G73" t="s">
        <v>49</v>
      </c>
      <c r="H73">
        <v>2</v>
      </c>
      <c r="I73">
        <v>1</v>
      </c>
      <c r="J73">
        <v>0.5</v>
      </c>
      <c r="K73">
        <v>1</v>
      </c>
      <c r="L73">
        <v>1</v>
      </c>
      <c r="M73" t="str">
        <f t="shared" si="2"/>
        <v>A</v>
      </c>
      <c r="N73">
        <v>1</v>
      </c>
      <c r="O73">
        <v>1</v>
      </c>
      <c r="P73">
        <v>1</v>
      </c>
      <c r="Q73">
        <v>0</v>
      </c>
      <c r="U73">
        <v>142</v>
      </c>
    </row>
    <row r="74" spans="1:22" x14ac:dyDescent="0.25">
      <c r="A74" t="s">
        <v>465</v>
      </c>
      <c r="B74" t="s">
        <v>463</v>
      </c>
      <c r="C74" t="s">
        <v>466</v>
      </c>
      <c r="D74" t="s">
        <v>46</v>
      </c>
      <c r="E74" t="s">
        <v>284</v>
      </c>
      <c r="F74" t="s">
        <v>358</v>
      </c>
      <c r="G74" t="s">
        <v>57</v>
      </c>
      <c r="H74">
        <v>3</v>
      </c>
      <c r="I74">
        <v>26</v>
      </c>
      <c r="J74">
        <v>13</v>
      </c>
      <c r="K74">
        <v>1</v>
      </c>
      <c r="L74">
        <v>1</v>
      </c>
      <c r="M74" t="str">
        <f t="shared" si="2"/>
        <v>A</v>
      </c>
      <c r="N74">
        <v>1</v>
      </c>
      <c r="O74">
        <v>1</v>
      </c>
      <c r="P74">
        <v>1</v>
      </c>
      <c r="Q74">
        <v>0</v>
      </c>
      <c r="S74">
        <v>26</v>
      </c>
      <c r="T74">
        <v>75</v>
      </c>
      <c r="U74">
        <v>99</v>
      </c>
      <c r="V74">
        <v>34</v>
      </c>
    </row>
    <row r="75" spans="1:22" x14ac:dyDescent="0.25">
      <c r="A75" t="s">
        <v>395</v>
      </c>
      <c r="B75" t="s">
        <v>393</v>
      </c>
      <c r="C75" t="s">
        <v>396</v>
      </c>
      <c r="D75" t="s">
        <v>46</v>
      </c>
      <c r="E75" t="s">
        <v>284</v>
      </c>
      <c r="F75" t="s">
        <v>358</v>
      </c>
      <c r="G75" t="s">
        <v>57</v>
      </c>
      <c r="H75">
        <v>3</v>
      </c>
      <c r="I75">
        <v>10</v>
      </c>
      <c r="J75">
        <v>5</v>
      </c>
      <c r="K75">
        <v>1</v>
      </c>
      <c r="L75">
        <v>1</v>
      </c>
      <c r="M75" t="str">
        <f t="shared" si="2"/>
        <v>A</v>
      </c>
      <c r="N75">
        <v>0</v>
      </c>
      <c r="O75">
        <v>1</v>
      </c>
      <c r="P75">
        <v>1</v>
      </c>
      <c r="Q75">
        <v>0</v>
      </c>
      <c r="S75">
        <v>10</v>
      </c>
      <c r="T75">
        <v>59</v>
      </c>
      <c r="U75">
        <v>83</v>
      </c>
      <c r="V75">
        <v>18</v>
      </c>
    </row>
    <row r="76" spans="1:22" x14ac:dyDescent="0.25">
      <c r="A76" t="s">
        <v>354</v>
      </c>
      <c r="B76" t="s">
        <v>352</v>
      </c>
      <c r="C76" t="s">
        <v>355</v>
      </c>
      <c r="D76" t="s">
        <v>46</v>
      </c>
      <c r="E76" t="s">
        <v>284</v>
      </c>
      <c r="F76" t="s">
        <v>48</v>
      </c>
      <c r="G76" t="s">
        <v>49</v>
      </c>
      <c r="H76">
        <v>1</v>
      </c>
      <c r="I76">
        <v>3</v>
      </c>
      <c r="J76">
        <v>0.5</v>
      </c>
      <c r="K76">
        <v>1</v>
      </c>
      <c r="L76">
        <v>1</v>
      </c>
      <c r="M76" t="str">
        <f t="shared" si="2"/>
        <v>A</v>
      </c>
      <c r="N76">
        <v>1</v>
      </c>
      <c r="O76">
        <v>1</v>
      </c>
      <c r="P76">
        <v>1</v>
      </c>
      <c r="Q76">
        <v>0</v>
      </c>
      <c r="U76">
        <v>73</v>
      </c>
    </row>
    <row r="77" spans="1:22" x14ac:dyDescent="0.25">
      <c r="A77" t="s">
        <v>302</v>
      </c>
      <c r="B77" t="s">
        <v>299</v>
      </c>
      <c r="C77" t="s">
        <v>303</v>
      </c>
      <c r="D77" t="s">
        <v>46</v>
      </c>
      <c r="E77" t="s">
        <v>284</v>
      </c>
      <c r="F77" t="s">
        <v>48</v>
      </c>
      <c r="G77" t="s">
        <v>57</v>
      </c>
      <c r="H77">
        <v>1</v>
      </c>
      <c r="I77">
        <v>3</v>
      </c>
      <c r="J77">
        <v>1.5</v>
      </c>
      <c r="K77">
        <v>1</v>
      </c>
      <c r="L77">
        <v>1</v>
      </c>
      <c r="M77" t="str">
        <f t="shared" si="2"/>
        <v>A</v>
      </c>
      <c r="N77">
        <v>1</v>
      </c>
      <c r="O77">
        <v>1</v>
      </c>
      <c r="P77">
        <v>1</v>
      </c>
      <c r="Q77">
        <v>1</v>
      </c>
      <c r="R77" t="s">
        <v>301</v>
      </c>
      <c r="U77">
        <v>62</v>
      </c>
    </row>
    <row r="78" spans="1:22" x14ac:dyDescent="0.25">
      <c r="A78" t="s">
        <v>73</v>
      </c>
      <c r="B78" t="s">
        <v>71</v>
      </c>
      <c r="C78" t="s">
        <v>74</v>
      </c>
      <c r="D78" t="s">
        <v>46</v>
      </c>
      <c r="E78" t="s">
        <v>47</v>
      </c>
      <c r="F78" t="s">
        <v>48</v>
      </c>
      <c r="G78" t="s">
        <v>57</v>
      </c>
      <c r="H78">
        <v>1</v>
      </c>
      <c r="I78">
        <v>4</v>
      </c>
      <c r="J78">
        <v>2</v>
      </c>
      <c r="K78">
        <v>1</v>
      </c>
      <c r="L78">
        <v>1</v>
      </c>
      <c r="M78" t="str">
        <f t="shared" si="2"/>
        <v>A</v>
      </c>
      <c r="N78">
        <v>0</v>
      </c>
      <c r="O78">
        <v>1</v>
      </c>
      <c r="P78">
        <v>0</v>
      </c>
      <c r="Q78">
        <v>0</v>
      </c>
      <c r="U78">
        <v>5</v>
      </c>
    </row>
    <row r="79" spans="1:22" x14ac:dyDescent="0.25">
      <c r="A79" t="s">
        <v>163</v>
      </c>
      <c r="B79" t="s">
        <v>161</v>
      </c>
      <c r="C79" t="s">
        <v>164</v>
      </c>
      <c r="D79" t="s">
        <v>46</v>
      </c>
      <c r="E79" t="s">
        <v>156</v>
      </c>
      <c r="F79" t="s">
        <v>48</v>
      </c>
      <c r="G79" t="s">
        <v>57</v>
      </c>
      <c r="H79">
        <v>1</v>
      </c>
      <c r="I79">
        <v>1</v>
      </c>
      <c r="J79">
        <v>0.5</v>
      </c>
      <c r="K79">
        <v>1</v>
      </c>
      <c r="L79">
        <v>1</v>
      </c>
      <c r="M79" t="str">
        <f t="shared" si="2"/>
        <v>A</v>
      </c>
      <c r="N79">
        <v>0</v>
      </c>
      <c r="O79">
        <v>0</v>
      </c>
      <c r="P79">
        <v>0</v>
      </c>
      <c r="Q79">
        <v>0</v>
      </c>
      <c r="U79">
        <v>24</v>
      </c>
    </row>
    <row r="80" spans="1:22" x14ac:dyDescent="0.25">
      <c r="A80" t="s">
        <v>325</v>
      </c>
      <c r="B80" t="s">
        <v>323</v>
      </c>
      <c r="C80" t="s">
        <v>326</v>
      </c>
      <c r="D80" t="s">
        <v>46</v>
      </c>
      <c r="E80" t="s">
        <v>284</v>
      </c>
      <c r="F80" t="s">
        <v>48</v>
      </c>
      <c r="G80" t="s">
        <v>57</v>
      </c>
      <c r="H80">
        <v>1</v>
      </c>
      <c r="I80">
        <v>7</v>
      </c>
      <c r="J80">
        <v>0.5</v>
      </c>
      <c r="K80">
        <v>1</v>
      </c>
      <c r="L80">
        <v>1</v>
      </c>
      <c r="M80" t="str">
        <f t="shared" si="2"/>
        <v>A</v>
      </c>
      <c r="N80">
        <v>0</v>
      </c>
      <c r="O80">
        <v>0</v>
      </c>
      <c r="P80">
        <v>1</v>
      </c>
      <c r="Q80">
        <v>0</v>
      </c>
      <c r="U80">
        <v>67</v>
      </c>
    </row>
    <row r="81" spans="1:22" x14ac:dyDescent="0.25">
      <c r="A81" t="s">
        <v>536</v>
      </c>
      <c r="B81" t="s">
        <v>534</v>
      </c>
      <c r="C81" t="s">
        <v>537</v>
      </c>
      <c r="D81" t="s">
        <v>46</v>
      </c>
      <c r="E81" t="s">
        <v>156</v>
      </c>
      <c r="F81" t="s">
        <v>501</v>
      </c>
      <c r="G81" t="s">
        <v>57</v>
      </c>
      <c r="H81">
        <v>4</v>
      </c>
      <c r="I81">
        <v>10</v>
      </c>
      <c r="J81">
        <v>5</v>
      </c>
      <c r="K81">
        <v>1</v>
      </c>
      <c r="L81">
        <v>1</v>
      </c>
      <c r="M81" t="str">
        <f t="shared" si="2"/>
        <v>A</v>
      </c>
      <c r="N81">
        <v>1</v>
      </c>
      <c r="O81">
        <v>1</v>
      </c>
      <c r="P81">
        <v>1</v>
      </c>
      <c r="Q81">
        <v>0</v>
      </c>
      <c r="S81">
        <v>39</v>
      </c>
      <c r="T81">
        <v>120</v>
      </c>
      <c r="U81">
        <v>115</v>
      </c>
      <c r="V81">
        <v>50</v>
      </c>
    </row>
    <row r="82" spans="1:22" x14ac:dyDescent="0.25">
      <c r="A82" t="s">
        <v>519</v>
      </c>
      <c r="B82" t="s">
        <v>517</v>
      </c>
      <c r="C82" t="s">
        <v>520</v>
      </c>
      <c r="D82" t="s">
        <v>46</v>
      </c>
      <c r="E82" t="s">
        <v>156</v>
      </c>
      <c r="F82" t="s">
        <v>501</v>
      </c>
      <c r="G82" t="s">
        <v>57</v>
      </c>
      <c r="H82">
        <v>4</v>
      </c>
      <c r="I82">
        <v>5</v>
      </c>
      <c r="J82">
        <v>2.5</v>
      </c>
      <c r="K82">
        <v>1</v>
      </c>
      <c r="L82">
        <v>0</v>
      </c>
      <c r="M82" t="str">
        <f t="shared" si="2"/>
        <v>B</v>
      </c>
      <c r="N82">
        <v>1</v>
      </c>
      <c r="O82">
        <v>1</v>
      </c>
      <c r="P82">
        <v>1</v>
      </c>
      <c r="Q82">
        <v>0</v>
      </c>
      <c r="S82">
        <v>35</v>
      </c>
      <c r="T82">
        <v>115</v>
      </c>
      <c r="U82">
        <v>111</v>
      </c>
      <c r="V82">
        <v>46</v>
      </c>
    </row>
    <row r="83" spans="1:22" x14ac:dyDescent="0.25">
      <c r="A83" t="s">
        <v>468</v>
      </c>
      <c r="B83" t="s">
        <v>470</v>
      </c>
      <c r="C83" t="s">
        <v>469</v>
      </c>
      <c r="D83" t="s">
        <v>46</v>
      </c>
      <c r="E83" t="s">
        <v>284</v>
      </c>
      <c r="F83" t="s">
        <v>358</v>
      </c>
      <c r="G83" t="s">
        <v>57</v>
      </c>
      <c r="H83">
        <v>3</v>
      </c>
      <c r="I83">
        <v>27</v>
      </c>
      <c r="J83">
        <v>13.5</v>
      </c>
      <c r="K83">
        <v>0</v>
      </c>
      <c r="L83">
        <v>1</v>
      </c>
      <c r="M83" t="str">
        <f t="shared" si="2"/>
        <v>C</v>
      </c>
      <c r="N83">
        <v>1</v>
      </c>
      <c r="O83">
        <v>1</v>
      </c>
      <c r="P83">
        <v>1</v>
      </c>
      <c r="Q83">
        <v>0</v>
      </c>
      <c r="S83">
        <v>27</v>
      </c>
      <c r="T83">
        <v>76</v>
      </c>
      <c r="U83">
        <v>100</v>
      </c>
      <c r="V83">
        <v>35</v>
      </c>
    </row>
    <row r="84" spans="1:22" x14ac:dyDescent="0.25">
      <c r="A84" t="s">
        <v>107</v>
      </c>
      <c r="B84" t="s">
        <v>105</v>
      </c>
      <c r="C84" t="s">
        <v>108</v>
      </c>
      <c r="D84" t="s">
        <v>46</v>
      </c>
      <c r="E84" t="s">
        <v>47</v>
      </c>
      <c r="F84" t="s">
        <v>48</v>
      </c>
      <c r="G84" t="s">
        <v>57</v>
      </c>
      <c r="H84">
        <v>1</v>
      </c>
      <c r="I84">
        <v>11</v>
      </c>
      <c r="J84">
        <v>5.5</v>
      </c>
      <c r="K84">
        <v>0</v>
      </c>
      <c r="L84">
        <v>1</v>
      </c>
      <c r="M84" t="str">
        <f t="shared" si="2"/>
        <v>C</v>
      </c>
      <c r="N84">
        <v>0</v>
      </c>
      <c r="O84">
        <v>1</v>
      </c>
      <c r="P84">
        <v>0</v>
      </c>
      <c r="Q84">
        <v>0</v>
      </c>
      <c r="U84">
        <v>12</v>
      </c>
    </row>
    <row r="85" spans="1:22" x14ac:dyDescent="0.25">
      <c r="A85" t="s">
        <v>601</v>
      </c>
      <c r="B85" t="s">
        <v>599</v>
      </c>
      <c r="C85" t="s">
        <v>602</v>
      </c>
      <c r="D85" t="s">
        <v>46</v>
      </c>
      <c r="E85" t="s">
        <v>284</v>
      </c>
      <c r="F85" t="s">
        <v>486</v>
      </c>
      <c r="G85" t="s">
        <v>57</v>
      </c>
      <c r="H85">
        <v>6</v>
      </c>
      <c r="I85">
        <v>1</v>
      </c>
      <c r="J85">
        <v>0.5</v>
      </c>
      <c r="K85">
        <v>0</v>
      </c>
      <c r="L85">
        <v>1</v>
      </c>
      <c r="M85" t="str">
        <f t="shared" si="2"/>
        <v>C</v>
      </c>
      <c r="N85">
        <v>1</v>
      </c>
      <c r="O85">
        <v>1</v>
      </c>
      <c r="P85">
        <v>1</v>
      </c>
      <c r="Q85">
        <v>0</v>
      </c>
      <c r="U85">
        <v>131</v>
      </c>
    </row>
    <row r="86" spans="1:22" x14ac:dyDescent="0.25">
      <c r="A86" t="s">
        <v>89</v>
      </c>
      <c r="B86" t="s">
        <v>86</v>
      </c>
      <c r="C86" t="s">
        <v>90</v>
      </c>
      <c r="D86" t="s">
        <v>46</v>
      </c>
      <c r="E86" t="s">
        <v>47</v>
      </c>
      <c r="F86" t="s">
        <v>48</v>
      </c>
      <c r="G86" t="s">
        <v>57</v>
      </c>
      <c r="H86">
        <v>1</v>
      </c>
      <c r="I86">
        <v>7</v>
      </c>
      <c r="J86">
        <v>3.5</v>
      </c>
      <c r="K86">
        <v>0</v>
      </c>
      <c r="L86">
        <v>1</v>
      </c>
      <c r="M86" t="str">
        <f t="shared" si="2"/>
        <v>C</v>
      </c>
      <c r="N86">
        <v>0</v>
      </c>
      <c r="O86">
        <v>1</v>
      </c>
      <c r="P86">
        <v>0</v>
      </c>
      <c r="Q86">
        <v>1</v>
      </c>
      <c r="R86" t="s">
        <v>88</v>
      </c>
      <c r="U86">
        <v>8</v>
      </c>
    </row>
    <row r="87" spans="1:22" x14ac:dyDescent="0.25">
      <c r="A87" t="s">
        <v>595</v>
      </c>
      <c r="B87" t="s">
        <v>597</v>
      </c>
      <c r="C87" t="s">
        <v>596</v>
      </c>
      <c r="D87" t="s">
        <v>46</v>
      </c>
      <c r="E87" t="s">
        <v>47</v>
      </c>
      <c r="F87" t="s">
        <v>486</v>
      </c>
      <c r="G87" t="s">
        <v>49</v>
      </c>
      <c r="H87">
        <v>5</v>
      </c>
      <c r="I87">
        <v>1</v>
      </c>
      <c r="J87">
        <v>0.5</v>
      </c>
      <c r="K87">
        <v>0</v>
      </c>
      <c r="L87">
        <v>0</v>
      </c>
      <c r="M87" t="str">
        <f t="shared" si="2"/>
        <v>D</v>
      </c>
      <c r="N87">
        <v>1</v>
      </c>
      <c r="O87">
        <v>1</v>
      </c>
      <c r="P87">
        <v>1</v>
      </c>
      <c r="Q87">
        <v>0</v>
      </c>
      <c r="U87">
        <v>130</v>
      </c>
    </row>
    <row r="88" spans="1:22" x14ac:dyDescent="0.25">
      <c r="A88" t="s">
        <v>445</v>
      </c>
      <c r="B88" t="s">
        <v>447</v>
      </c>
      <c r="C88" t="s">
        <v>446</v>
      </c>
      <c r="D88" t="s">
        <v>46</v>
      </c>
      <c r="E88" t="s">
        <v>284</v>
      </c>
      <c r="F88" t="s">
        <v>358</v>
      </c>
      <c r="G88" t="s">
        <v>57</v>
      </c>
      <c r="H88">
        <v>3</v>
      </c>
      <c r="I88">
        <v>22</v>
      </c>
      <c r="J88">
        <v>11</v>
      </c>
      <c r="K88">
        <v>0</v>
      </c>
      <c r="L88">
        <v>0</v>
      </c>
      <c r="M88" t="str">
        <f t="shared" si="2"/>
        <v>D</v>
      </c>
      <c r="N88">
        <v>1</v>
      </c>
      <c r="O88">
        <v>1</v>
      </c>
      <c r="P88">
        <v>1</v>
      </c>
      <c r="Q88">
        <v>1</v>
      </c>
      <c r="S88">
        <v>22</v>
      </c>
      <c r="T88">
        <v>71</v>
      </c>
      <c r="U88">
        <v>95</v>
      </c>
      <c r="V88">
        <v>30</v>
      </c>
    </row>
    <row r="89" spans="1:22" x14ac:dyDescent="0.25">
      <c r="A89" t="s">
        <v>369</v>
      </c>
      <c r="B89" t="s">
        <v>371</v>
      </c>
      <c r="C89" t="s">
        <v>370</v>
      </c>
      <c r="D89" t="s">
        <v>46</v>
      </c>
      <c r="E89" t="s">
        <v>284</v>
      </c>
      <c r="F89" t="s">
        <v>358</v>
      </c>
      <c r="G89" t="s">
        <v>57</v>
      </c>
      <c r="H89">
        <v>3</v>
      </c>
      <c r="I89">
        <v>4</v>
      </c>
      <c r="J89">
        <v>2</v>
      </c>
      <c r="K89">
        <v>0</v>
      </c>
      <c r="L89">
        <v>0</v>
      </c>
      <c r="M89" t="str">
        <f t="shared" si="2"/>
        <v>D</v>
      </c>
      <c r="N89">
        <v>0</v>
      </c>
      <c r="O89">
        <v>1</v>
      </c>
      <c r="P89">
        <v>1</v>
      </c>
      <c r="Q89">
        <v>0</v>
      </c>
      <c r="S89">
        <v>4</v>
      </c>
      <c r="T89">
        <v>53</v>
      </c>
      <c r="U89">
        <v>77</v>
      </c>
      <c r="V89">
        <v>12</v>
      </c>
    </row>
    <row r="90" spans="1:22" x14ac:dyDescent="0.25">
      <c r="A90" t="s">
        <v>567</v>
      </c>
      <c r="B90" t="s">
        <v>569</v>
      </c>
      <c r="C90" t="s">
        <v>568</v>
      </c>
      <c r="D90" t="s">
        <v>46</v>
      </c>
      <c r="E90" t="s">
        <v>156</v>
      </c>
      <c r="F90" t="s">
        <v>358</v>
      </c>
      <c r="G90" t="s">
        <v>57</v>
      </c>
      <c r="H90">
        <v>3</v>
      </c>
      <c r="I90">
        <v>6</v>
      </c>
      <c r="J90">
        <v>3</v>
      </c>
      <c r="K90">
        <v>0</v>
      </c>
      <c r="L90">
        <v>0</v>
      </c>
      <c r="M90" t="str">
        <f t="shared" si="2"/>
        <v>D</v>
      </c>
      <c r="N90">
        <v>1</v>
      </c>
      <c r="O90">
        <v>1</v>
      </c>
      <c r="P90">
        <v>1</v>
      </c>
      <c r="Q90">
        <v>0</v>
      </c>
      <c r="S90">
        <v>44</v>
      </c>
      <c r="T90">
        <v>102</v>
      </c>
      <c r="U90">
        <v>123</v>
      </c>
      <c r="V90">
        <v>41</v>
      </c>
    </row>
    <row r="91" spans="1:22" x14ac:dyDescent="0.25">
      <c r="A91" t="s">
        <v>252</v>
      </c>
      <c r="B91" t="s">
        <v>254</v>
      </c>
      <c r="C91" t="s">
        <v>253</v>
      </c>
      <c r="D91" t="s">
        <v>46</v>
      </c>
      <c r="E91" t="s">
        <v>156</v>
      </c>
      <c r="F91" t="s">
        <v>48</v>
      </c>
      <c r="G91" t="s">
        <v>57</v>
      </c>
      <c r="H91">
        <v>1</v>
      </c>
      <c r="I91">
        <v>22</v>
      </c>
      <c r="J91">
        <v>3</v>
      </c>
      <c r="K91">
        <v>0</v>
      </c>
      <c r="L91">
        <v>0</v>
      </c>
      <c r="M91" t="str">
        <f t="shared" si="2"/>
        <v>D</v>
      </c>
      <c r="N91">
        <v>0</v>
      </c>
      <c r="O91">
        <v>0</v>
      </c>
      <c r="P91">
        <v>0</v>
      </c>
      <c r="Q91">
        <v>0</v>
      </c>
      <c r="U91">
        <v>52</v>
      </c>
    </row>
    <row r="92" spans="1:22" x14ac:dyDescent="0.25">
      <c r="A92" t="s">
        <v>587</v>
      </c>
      <c r="B92" t="s">
        <v>589</v>
      </c>
      <c r="C92" t="s">
        <v>588</v>
      </c>
      <c r="D92" t="s">
        <v>46</v>
      </c>
      <c r="E92" t="s">
        <v>47</v>
      </c>
      <c r="F92" t="s">
        <v>486</v>
      </c>
      <c r="G92" t="s">
        <v>57</v>
      </c>
      <c r="H92">
        <v>5</v>
      </c>
      <c r="I92">
        <v>4</v>
      </c>
      <c r="J92">
        <v>2</v>
      </c>
      <c r="K92">
        <v>0</v>
      </c>
      <c r="L92">
        <v>0</v>
      </c>
      <c r="M92" t="str">
        <f t="shared" si="2"/>
        <v>D</v>
      </c>
      <c r="N92">
        <v>1</v>
      </c>
      <c r="O92">
        <v>1</v>
      </c>
      <c r="P92">
        <v>1</v>
      </c>
      <c r="Q92">
        <v>0</v>
      </c>
      <c r="U92">
        <v>128</v>
      </c>
    </row>
    <row r="93" spans="1:22" x14ac:dyDescent="0.25">
      <c r="A93" t="s">
        <v>289</v>
      </c>
      <c r="B93" t="s">
        <v>291</v>
      </c>
      <c r="C93" t="s">
        <v>290</v>
      </c>
      <c r="D93" t="s">
        <v>46</v>
      </c>
      <c r="E93" t="s">
        <v>284</v>
      </c>
      <c r="F93" t="s">
        <v>48</v>
      </c>
      <c r="G93" t="s">
        <v>57</v>
      </c>
      <c r="H93">
        <v>1</v>
      </c>
      <c r="I93">
        <v>1</v>
      </c>
      <c r="J93">
        <v>0.5</v>
      </c>
      <c r="K93">
        <v>0</v>
      </c>
      <c r="L93">
        <v>0</v>
      </c>
      <c r="M93" t="str">
        <f t="shared" si="2"/>
        <v>D</v>
      </c>
      <c r="N93">
        <v>0</v>
      </c>
      <c r="O93">
        <v>0</v>
      </c>
      <c r="P93">
        <v>1</v>
      </c>
      <c r="Q93">
        <v>1</v>
      </c>
      <c r="R93" t="s">
        <v>293</v>
      </c>
      <c r="U93">
        <v>60</v>
      </c>
    </row>
    <row r="94" spans="1:22" x14ac:dyDescent="0.25">
      <c r="A94" t="s">
        <v>67</v>
      </c>
      <c r="B94" t="s">
        <v>69</v>
      </c>
      <c r="C94" t="s">
        <v>68</v>
      </c>
      <c r="D94" t="s">
        <v>46</v>
      </c>
      <c r="E94" t="s">
        <v>47</v>
      </c>
      <c r="F94" t="s">
        <v>48</v>
      </c>
      <c r="G94" t="s">
        <v>57</v>
      </c>
      <c r="H94">
        <v>1</v>
      </c>
      <c r="I94">
        <v>3</v>
      </c>
      <c r="J94">
        <v>1.5</v>
      </c>
      <c r="K94">
        <v>0</v>
      </c>
      <c r="L94">
        <v>0</v>
      </c>
      <c r="M94" t="str">
        <f t="shared" si="2"/>
        <v>D</v>
      </c>
      <c r="N94">
        <v>0</v>
      </c>
      <c r="O94">
        <v>0</v>
      </c>
      <c r="P94">
        <v>1</v>
      </c>
      <c r="Q94">
        <v>0</v>
      </c>
      <c r="U94">
        <v>4</v>
      </c>
    </row>
    <row r="95" spans="1:22" x14ac:dyDescent="0.25">
      <c r="A95" t="s">
        <v>521</v>
      </c>
      <c r="B95" t="s">
        <v>523</v>
      </c>
      <c r="C95" t="s">
        <v>522</v>
      </c>
      <c r="D95" t="s">
        <v>46</v>
      </c>
      <c r="E95" t="s">
        <v>156</v>
      </c>
      <c r="F95" t="s">
        <v>501</v>
      </c>
      <c r="G95" t="s">
        <v>57</v>
      </c>
      <c r="H95">
        <v>4</v>
      </c>
      <c r="I95">
        <v>6</v>
      </c>
      <c r="J95">
        <v>3</v>
      </c>
      <c r="K95">
        <v>0</v>
      </c>
      <c r="L95">
        <v>0</v>
      </c>
      <c r="M95" t="str">
        <f t="shared" si="2"/>
        <v>D</v>
      </c>
      <c r="N95">
        <v>1</v>
      </c>
      <c r="O95">
        <v>1</v>
      </c>
      <c r="P95">
        <v>1</v>
      </c>
      <c r="Q95">
        <v>0</v>
      </c>
      <c r="S95">
        <v>36</v>
      </c>
      <c r="T95">
        <v>116</v>
      </c>
      <c r="U95">
        <v>112</v>
      </c>
      <c r="V95">
        <v>47</v>
      </c>
    </row>
    <row r="96" spans="1:22" x14ac:dyDescent="0.25">
      <c r="A96" t="s">
        <v>389</v>
      </c>
      <c r="B96" t="s">
        <v>391</v>
      </c>
      <c r="C96" t="s">
        <v>390</v>
      </c>
      <c r="D96" t="s">
        <v>46</v>
      </c>
      <c r="E96" t="s">
        <v>284</v>
      </c>
      <c r="F96" t="s">
        <v>358</v>
      </c>
      <c r="G96" t="s">
        <v>57</v>
      </c>
      <c r="H96">
        <v>3</v>
      </c>
      <c r="I96">
        <v>9</v>
      </c>
      <c r="J96">
        <v>4.5</v>
      </c>
      <c r="K96">
        <v>0</v>
      </c>
      <c r="L96">
        <v>0</v>
      </c>
      <c r="M96" t="str">
        <f t="shared" si="2"/>
        <v>D</v>
      </c>
      <c r="N96">
        <v>1</v>
      </c>
      <c r="O96">
        <v>1</v>
      </c>
      <c r="P96">
        <v>1</v>
      </c>
      <c r="Q96">
        <v>0</v>
      </c>
      <c r="S96">
        <v>9</v>
      </c>
      <c r="T96">
        <v>58</v>
      </c>
      <c r="U96">
        <v>82</v>
      </c>
      <c r="V96">
        <v>17</v>
      </c>
    </row>
    <row r="97" spans="1:22" x14ac:dyDescent="0.25">
      <c r="A97" t="s">
        <v>542</v>
      </c>
      <c r="B97" t="s">
        <v>544</v>
      </c>
      <c r="C97" t="s">
        <v>543</v>
      </c>
      <c r="D97" t="s">
        <v>46</v>
      </c>
      <c r="E97" t="s">
        <v>156</v>
      </c>
      <c r="F97" t="s">
        <v>501</v>
      </c>
      <c r="G97" t="s">
        <v>57</v>
      </c>
      <c r="H97">
        <v>4</v>
      </c>
      <c r="I97">
        <v>12</v>
      </c>
      <c r="J97">
        <v>6</v>
      </c>
      <c r="K97">
        <v>0</v>
      </c>
      <c r="L97">
        <v>0</v>
      </c>
      <c r="M97" t="str">
        <f t="shared" si="2"/>
        <v>D</v>
      </c>
      <c r="N97">
        <v>1</v>
      </c>
      <c r="O97">
        <v>1</v>
      </c>
      <c r="P97">
        <v>1</v>
      </c>
      <c r="Q97">
        <v>0</v>
      </c>
      <c r="S97">
        <v>41</v>
      </c>
      <c r="T97">
        <v>122</v>
      </c>
      <c r="U97">
        <v>117</v>
      </c>
      <c r="V97">
        <v>52</v>
      </c>
    </row>
    <row r="98" spans="1:22" x14ac:dyDescent="0.25">
      <c r="A98" t="s">
        <v>165</v>
      </c>
      <c r="B98" t="s">
        <v>168</v>
      </c>
      <c r="C98" t="s">
        <v>166</v>
      </c>
      <c r="D98" t="s">
        <v>46</v>
      </c>
      <c r="E98" t="s">
        <v>156</v>
      </c>
      <c r="F98" t="s">
        <v>48</v>
      </c>
      <c r="G98" t="s">
        <v>57</v>
      </c>
      <c r="H98">
        <v>1</v>
      </c>
      <c r="I98">
        <v>2</v>
      </c>
      <c r="J98">
        <v>1</v>
      </c>
      <c r="K98">
        <v>0</v>
      </c>
      <c r="L98">
        <v>0</v>
      </c>
      <c r="M98" t="str">
        <f t="shared" ref="M98:M129" si="3">IF(AND(K98=0,L98=0),"D",IF(AND(K98=1,L98=1),"A",IF(AND(K98=1,L98=0),"B",IF(AND(K98=0,L98=1),"C"))))</f>
        <v>D</v>
      </c>
      <c r="N98">
        <v>0</v>
      </c>
      <c r="O98">
        <v>0</v>
      </c>
      <c r="P98">
        <v>0</v>
      </c>
      <c r="Q98">
        <v>0</v>
      </c>
      <c r="U98">
        <v>25</v>
      </c>
    </row>
    <row r="99" spans="1:22" x14ac:dyDescent="0.25">
      <c r="A99" t="s">
        <v>489</v>
      </c>
      <c r="B99" t="s">
        <v>492</v>
      </c>
      <c r="C99" t="s">
        <v>490</v>
      </c>
      <c r="D99" t="s">
        <v>46</v>
      </c>
      <c r="E99" t="s">
        <v>284</v>
      </c>
      <c r="F99" t="s">
        <v>486</v>
      </c>
      <c r="G99" t="s">
        <v>49</v>
      </c>
      <c r="H99">
        <v>7</v>
      </c>
      <c r="I99">
        <v>2</v>
      </c>
      <c r="J99">
        <v>1</v>
      </c>
      <c r="K99">
        <v>0</v>
      </c>
      <c r="L99">
        <v>0</v>
      </c>
      <c r="M99" t="str">
        <f t="shared" si="3"/>
        <v>D</v>
      </c>
      <c r="N99">
        <v>1</v>
      </c>
      <c r="O99">
        <v>1</v>
      </c>
      <c r="P99">
        <v>1</v>
      </c>
      <c r="Q99">
        <v>0</v>
      </c>
      <c r="U99">
        <v>105</v>
      </c>
    </row>
    <row r="100" spans="1:22" x14ac:dyDescent="0.25">
      <c r="A100" t="s">
        <v>422</v>
      </c>
      <c r="B100" t="s">
        <v>424</v>
      </c>
      <c r="C100" t="s">
        <v>423</v>
      </c>
      <c r="D100" t="s">
        <v>46</v>
      </c>
      <c r="E100" t="s">
        <v>284</v>
      </c>
      <c r="F100" t="s">
        <v>358</v>
      </c>
      <c r="G100" t="s">
        <v>57</v>
      </c>
      <c r="H100">
        <v>3</v>
      </c>
      <c r="I100">
        <v>17</v>
      </c>
      <c r="J100">
        <v>8.5</v>
      </c>
      <c r="K100">
        <v>0</v>
      </c>
      <c r="L100">
        <v>0</v>
      </c>
      <c r="M100" t="str">
        <f t="shared" si="3"/>
        <v>D</v>
      </c>
      <c r="N100">
        <v>1</v>
      </c>
      <c r="O100">
        <v>1</v>
      </c>
      <c r="P100">
        <v>1</v>
      </c>
      <c r="Q100">
        <v>0</v>
      </c>
      <c r="S100">
        <v>17</v>
      </c>
      <c r="T100">
        <v>66</v>
      </c>
      <c r="U100">
        <v>90</v>
      </c>
      <c r="V100">
        <v>25</v>
      </c>
    </row>
    <row r="101" spans="1:22" x14ac:dyDescent="0.25">
      <c r="A101" t="s">
        <v>211</v>
      </c>
      <c r="B101" t="s">
        <v>209</v>
      </c>
      <c r="C101" t="s">
        <v>212</v>
      </c>
      <c r="D101" t="s">
        <v>46</v>
      </c>
      <c r="E101" t="s">
        <v>156</v>
      </c>
      <c r="F101" t="s">
        <v>48</v>
      </c>
      <c r="G101" t="s">
        <v>57</v>
      </c>
      <c r="H101">
        <v>1</v>
      </c>
      <c r="I101">
        <v>12</v>
      </c>
      <c r="J101">
        <v>6</v>
      </c>
      <c r="K101">
        <v>0</v>
      </c>
      <c r="L101">
        <v>0</v>
      </c>
      <c r="M101" t="str">
        <f t="shared" si="3"/>
        <v>D</v>
      </c>
      <c r="N101">
        <v>0</v>
      </c>
      <c r="O101">
        <v>0</v>
      </c>
      <c r="P101">
        <v>1</v>
      </c>
      <c r="Q101">
        <v>0</v>
      </c>
      <c r="U101">
        <v>38</v>
      </c>
    </row>
    <row r="102" spans="1:22" x14ac:dyDescent="0.25">
      <c r="A102" t="s">
        <v>593</v>
      </c>
      <c r="B102" t="s">
        <v>591</v>
      </c>
      <c r="C102" t="s">
        <v>594</v>
      </c>
      <c r="D102" t="s">
        <v>46</v>
      </c>
      <c r="E102" t="s">
        <v>47</v>
      </c>
      <c r="F102" t="s">
        <v>486</v>
      </c>
      <c r="G102" t="s">
        <v>57</v>
      </c>
      <c r="H102">
        <v>5</v>
      </c>
      <c r="I102">
        <v>7</v>
      </c>
      <c r="J102">
        <v>3.5</v>
      </c>
      <c r="K102">
        <v>0</v>
      </c>
      <c r="L102">
        <v>0</v>
      </c>
      <c r="M102" t="str">
        <f t="shared" si="3"/>
        <v>D</v>
      </c>
      <c r="N102">
        <v>1</v>
      </c>
      <c r="O102">
        <v>1</v>
      </c>
      <c r="P102">
        <v>1</v>
      </c>
      <c r="Q102">
        <v>0</v>
      </c>
      <c r="U102">
        <v>129</v>
      </c>
    </row>
    <row r="103" spans="1:22" x14ac:dyDescent="0.25">
      <c r="A103" t="s">
        <v>64</v>
      </c>
      <c r="B103" t="s">
        <v>61</v>
      </c>
      <c r="C103" t="s">
        <v>65</v>
      </c>
      <c r="D103" t="s">
        <v>46</v>
      </c>
      <c r="E103" t="s">
        <v>47</v>
      </c>
      <c r="F103" t="s">
        <v>48</v>
      </c>
      <c r="G103" t="s">
        <v>57</v>
      </c>
      <c r="H103">
        <v>1</v>
      </c>
      <c r="I103">
        <v>2</v>
      </c>
      <c r="J103">
        <v>1</v>
      </c>
      <c r="K103">
        <v>0</v>
      </c>
      <c r="L103">
        <v>0</v>
      </c>
      <c r="M103" t="str">
        <f t="shared" si="3"/>
        <v>D</v>
      </c>
      <c r="N103">
        <v>0</v>
      </c>
      <c r="O103">
        <v>0</v>
      </c>
      <c r="P103">
        <v>0</v>
      </c>
      <c r="Q103">
        <v>1</v>
      </c>
      <c r="R103" t="s">
        <v>63</v>
      </c>
      <c r="U103">
        <v>3</v>
      </c>
    </row>
    <row r="104" spans="1:22" x14ac:dyDescent="0.25">
      <c r="A104" t="s">
        <v>630</v>
      </c>
      <c r="B104" t="s">
        <v>632</v>
      </c>
      <c r="C104" t="s">
        <v>631</v>
      </c>
      <c r="D104" t="s">
        <v>46</v>
      </c>
      <c r="E104" t="s">
        <v>156</v>
      </c>
      <c r="F104" t="s">
        <v>613</v>
      </c>
      <c r="G104" t="s">
        <v>57</v>
      </c>
      <c r="H104">
        <v>2</v>
      </c>
      <c r="I104">
        <v>14</v>
      </c>
      <c r="J104">
        <v>7</v>
      </c>
      <c r="K104">
        <v>0</v>
      </c>
      <c r="L104">
        <v>0</v>
      </c>
      <c r="M104" t="str">
        <f t="shared" si="3"/>
        <v>D</v>
      </c>
      <c r="N104">
        <v>1</v>
      </c>
      <c r="O104">
        <v>1</v>
      </c>
      <c r="P104">
        <v>1</v>
      </c>
      <c r="Q104">
        <v>0</v>
      </c>
      <c r="S104">
        <v>49</v>
      </c>
      <c r="T104">
        <v>14</v>
      </c>
      <c r="U104">
        <v>138</v>
      </c>
      <c r="V104">
        <v>5</v>
      </c>
    </row>
    <row r="105" spans="1:22" x14ac:dyDescent="0.25">
      <c r="A105" t="s">
        <v>532</v>
      </c>
      <c r="B105" t="s">
        <v>530</v>
      </c>
      <c r="C105" t="s">
        <v>533</v>
      </c>
      <c r="D105" t="s">
        <v>46</v>
      </c>
      <c r="E105" t="s">
        <v>156</v>
      </c>
      <c r="F105" t="s">
        <v>501</v>
      </c>
      <c r="G105" t="s">
        <v>57</v>
      </c>
      <c r="H105">
        <v>4</v>
      </c>
      <c r="I105">
        <v>9</v>
      </c>
      <c r="J105">
        <v>4.5</v>
      </c>
      <c r="K105">
        <v>0</v>
      </c>
      <c r="L105">
        <v>0</v>
      </c>
      <c r="M105" t="str">
        <f t="shared" si="3"/>
        <v>D</v>
      </c>
      <c r="N105">
        <v>1</v>
      </c>
      <c r="O105">
        <v>1</v>
      </c>
      <c r="P105">
        <v>1</v>
      </c>
      <c r="Q105">
        <v>0</v>
      </c>
      <c r="S105">
        <v>38</v>
      </c>
      <c r="T105">
        <v>119</v>
      </c>
      <c r="U105">
        <v>114</v>
      </c>
      <c r="V105">
        <v>49</v>
      </c>
    </row>
    <row r="106" spans="1:22" x14ac:dyDescent="0.25">
      <c r="A106" t="s">
        <v>497</v>
      </c>
      <c r="B106" t="s">
        <v>494</v>
      </c>
      <c r="C106" t="s">
        <v>498</v>
      </c>
      <c r="D106" t="s">
        <v>46</v>
      </c>
      <c r="E106" t="s">
        <v>284</v>
      </c>
      <c r="F106" t="s">
        <v>486</v>
      </c>
      <c r="G106" t="s">
        <v>49</v>
      </c>
      <c r="H106">
        <v>7</v>
      </c>
      <c r="I106">
        <v>3</v>
      </c>
      <c r="J106">
        <v>1.5</v>
      </c>
      <c r="K106">
        <v>0</v>
      </c>
      <c r="L106">
        <v>0</v>
      </c>
      <c r="M106" t="str">
        <f t="shared" si="3"/>
        <v>D</v>
      </c>
      <c r="N106">
        <v>1</v>
      </c>
      <c r="O106">
        <v>1</v>
      </c>
      <c r="P106">
        <v>1</v>
      </c>
      <c r="Q106">
        <v>0</v>
      </c>
      <c r="R106" t="s">
        <v>496</v>
      </c>
      <c r="U106">
        <v>106</v>
      </c>
    </row>
    <row r="107" spans="1:22" x14ac:dyDescent="0.25">
      <c r="A107" t="s">
        <v>418</v>
      </c>
      <c r="B107" t="s">
        <v>420</v>
      </c>
      <c r="C107" t="s">
        <v>419</v>
      </c>
      <c r="D107" t="s">
        <v>46</v>
      </c>
      <c r="E107" t="s">
        <v>284</v>
      </c>
      <c r="F107" t="s">
        <v>358</v>
      </c>
      <c r="G107" t="s">
        <v>57</v>
      </c>
      <c r="H107">
        <v>3</v>
      </c>
      <c r="I107">
        <v>16</v>
      </c>
      <c r="J107">
        <v>8</v>
      </c>
      <c r="K107">
        <v>0</v>
      </c>
      <c r="L107">
        <v>0</v>
      </c>
      <c r="M107" t="str">
        <f t="shared" si="3"/>
        <v>D</v>
      </c>
      <c r="N107">
        <v>1</v>
      </c>
      <c r="O107">
        <v>1</v>
      </c>
      <c r="P107">
        <v>1</v>
      </c>
      <c r="Q107">
        <v>0</v>
      </c>
      <c r="S107">
        <v>16</v>
      </c>
      <c r="T107">
        <v>65</v>
      </c>
      <c r="U107">
        <v>89</v>
      </c>
      <c r="V107">
        <v>24</v>
      </c>
    </row>
    <row r="108" spans="1:22" x14ac:dyDescent="0.25">
      <c r="A108" t="s">
        <v>349</v>
      </c>
      <c r="B108" t="s">
        <v>347</v>
      </c>
      <c r="C108" t="s">
        <v>350</v>
      </c>
      <c r="D108" t="s">
        <v>46</v>
      </c>
      <c r="E108" t="s">
        <v>284</v>
      </c>
      <c r="F108" t="s">
        <v>48</v>
      </c>
      <c r="G108" t="s">
        <v>57</v>
      </c>
      <c r="H108">
        <v>1</v>
      </c>
      <c r="I108">
        <v>12</v>
      </c>
      <c r="J108">
        <v>3</v>
      </c>
      <c r="K108">
        <v>0</v>
      </c>
      <c r="L108">
        <v>0</v>
      </c>
      <c r="M108" t="str">
        <f t="shared" si="3"/>
        <v>D</v>
      </c>
      <c r="N108">
        <v>0</v>
      </c>
      <c r="O108">
        <v>0</v>
      </c>
      <c r="P108">
        <v>1</v>
      </c>
      <c r="Q108">
        <v>0</v>
      </c>
      <c r="U108">
        <v>72</v>
      </c>
    </row>
    <row r="109" spans="1:22" x14ac:dyDescent="0.25">
      <c r="A109" t="s">
        <v>437</v>
      </c>
      <c r="B109" t="s">
        <v>439</v>
      </c>
      <c r="C109" t="s">
        <v>438</v>
      </c>
      <c r="D109" t="s">
        <v>46</v>
      </c>
      <c r="E109" t="s">
        <v>284</v>
      </c>
      <c r="F109" t="s">
        <v>358</v>
      </c>
      <c r="G109" t="s">
        <v>57</v>
      </c>
      <c r="H109">
        <v>3</v>
      </c>
      <c r="I109">
        <v>20</v>
      </c>
      <c r="J109">
        <v>10</v>
      </c>
      <c r="K109">
        <v>0</v>
      </c>
      <c r="L109">
        <v>0</v>
      </c>
      <c r="M109" t="str">
        <f t="shared" si="3"/>
        <v>D</v>
      </c>
      <c r="N109">
        <v>1</v>
      </c>
      <c r="O109">
        <v>1</v>
      </c>
      <c r="P109">
        <v>1</v>
      </c>
      <c r="Q109">
        <v>0</v>
      </c>
      <c r="S109">
        <v>20</v>
      </c>
      <c r="T109">
        <v>69</v>
      </c>
      <c r="U109">
        <v>93</v>
      </c>
      <c r="V109">
        <v>28</v>
      </c>
    </row>
    <row r="110" spans="1:22" x14ac:dyDescent="0.25">
      <c r="A110" t="s">
        <v>449</v>
      </c>
      <c r="B110" t="s">
        <v>451</v>
      </c>
      <c r="C110" t="s">
        <v>450</v>
      </c>
      <c r="D110" t="s">
        <v>46</v>
      </c>
      <c r="E110" t="s">
        <v>284</v>
      </c>
      <c r="F110" t="s">
        <v>358</v>
      </c>
      <c r="G110" t="s">
        <v>57</v>
      </c>
      <c r="H110">
        <v>3</v>
      </c>
      <c r="I110">
        <v>23</v>
      </c>
      <c r="J110">
        <v>11.5</v>
      </c>
      <c r="K110">
        <v>0</v>
      </c>
      <c r="L110">
        <v>0</v>
      </c>
      <c r="M110" t="str">
        <f t="shared" si="3"/>
        <v>D</v>
      </c>
      <c r="N110">
        <v>1</v>
      </c>
      <c r="O110">
        <v>1</v>
      </c>
      <c r="P110">
        <v>1</v>
      </c>
      <c r="Q110">
        <v>0</v>
      </c>
      <c r="S110">
        <v>23</v>
      </c>
      <c r="T110">
        <v>72</v>
      </c>
      <c r="U110">
        <v>96</v>
      </c>
      <c r="V110">
        <v>31</v>
      </c>
    </row>
    <row r="111" spans="1:22" x14ac:dyDescent="0.25">
      <c r="A111" t="s">
        <v>363</v>
      </c>
      <c r="B111" t="s">
        <v>361</v>
      </c>
      <c r="C111" t="s">
        <v>364</v>
      </c>
      <c r="D111" t="s">
        <v>46</v>
      </c>
      <c r="E111" t="s">
        <v>284</v>
      </c>
      <c r="F111" t="s">
        <v>358</v>
      </c>
      <c r="G111" t="s">
        <v>57</v>
      </c>
      <c r="H111">
        <v>3</v>
      </c>
      <c r="I111">
        <v>2</v>
      </c>
      <c r="J111">
        <v>1</v>
      </c>
      <c r="K111">
        <v>0</v>
      </c>
      <c r="L111">
        <v>0</v>
      </c>
      <c r="M111" t="str">
        <f t="shared" si="3"/>
        <v>D</v>
      </c>
      <c r="N111">
        <v>0</v>
      </c>
      <c r="O111">
        <v>0</v>
      </c>
      <c r="P111">
        <v>1</v>
      </c>
      <c r="Q111">
        <v>0</v>
      </c>
      <c r="S111">
        <v>2</v>
      </c>
      <c r="T111">
        <v>51</v>
      </c>
      <c r="U111">
        <v>75</v>
      </c>
      <c r="V111">
        <v>10</v>
      </c>
    </row>
    <row r="112" spans="1:22" x14ac:dyDescent="0.25">
      <c r="A112" t="s">
        <v>407</v>
      </c>
      <c r="B112" t="s">
        <v>405</v>
      </c>
      <c r="C112" t="s">
        <v>408</v>
      </c>
      <c r="D112" t="s">
        <v>46</v>
      </c>
      <c r="E112" t="s">
        <v>284</v>
      </c>
      <c r="F112" t="s">
        <v>358</v>
      </c>
      <c r="G112" t="s">
        <v>57</v>
      </c>
      <c r="H112">
        <v>3</v>
      </c>
      <c r="I112">
        <v>13</v>
      </c>
      <c r="J112">
        <v>6.5</v>
      </c>
      <c r="K112">
        <v>0</v>
      </c>
      <c r="L112">
        <v>0</v>
      </c>
      <c r="M112" t="str">
        <f t="shared" si="3"/>
        <v>D</v>
      </c>
      <c r="N112">
        <v>1</v>
      </c>
      <c r="O112">
        <v>1</v>
      </c>
      <c r="P112">
        <v>1</v>
      </c>
      <c r="Q112">
        <v>0</v>
      </c>
      <c r="S112">
        <v>13</v>
      </c>
      <c r="T112">
        <v>62</v>
      </c>
      <c r="U112">
        <v>86</v>
      </c>
      <c r="V112">
        <v>21</v>
      </c>
    </row>
    <row r="113" spans="1:22" x14ac:dyDescent="0.25">
      <c r="A113" t="s">
        <v>383</v>
      </c>
      <c r="B113" t="s">
        <v>381</v>
      </c>
      <c r="C113" t="s">
        <v>384</v>
      </c>
      <c r="D113" t="s">
        <v>46</v>
      </c>
      <c r="E113" t="s">
        <v>284</v>
      </c>
      <c r="F113" t="s">
        <v>358</v>
      </c>
      <c r="G113" t="s">
        <v>57</v>
      </c>
      <c r="H113">
        <v>3</v>
      </c>
      <c r="I113">
        <v>7</v>
      </c>
      <c r="J113">
        <v>3.5</v>
      </c>
      <c r="K113">
        <v>0</v>
      </c>
      <c r="L113">
        <v>0</v>
      </c>
      <c r="M113" t="str">
        <f t="shared" si="3"/>
        <v>D</v>
      </c>
      <c r="N113">
        <v>1</v>
      </c>
      <c r="O113">
        <v>1</v>
      </c>
      <c r="P113">
        <v>1</v>
      </c>
      <c r="Q113">
        <v>0</v>
      </c>
      <c r="S113">
        <v>7</v>
      </c>
      <c r="T113">
        <v>56</v>
      </c>
      <c r="U113">
        <v>80</v>
      </c>
      <c r="V113">
        <v>15</v>
      </c>
    </row>
    <row r="114" spans="1:22" x14ac:dyDescent="0.25">
      <c r="A114" t="s">
        <v>329</v>
      </c>
      <c r="B114" t="s">
        <v>327</v>
      </c>
      <c r="C114" t="s">
        <v>330</v>
      </c>
      <c r="D114" t="s">
        <v>46</v>
      </c>
      <c r="E114" t="s">
        <v>284</v>
      </c>
      <c r="F114" t="s">
        <v>48</v>
      </c>
      <c r="G114" t="s">
        <v>57</v>
      </c>
      <c r="H114">
        <v>1</v>
      </c>
      <c r="I114">
        <v>8</v>
      </c>
      <c r="J114">
        <v>1</v>
      </c>
      <c r="K114">
        <v>0</v>
      </c>
      <c r="L114">
        <v>0</v>
      </c>
      <c r="M114" t="str">
        <f t="shared" si="3"/>
        <v>D</v>
      </c>
      <c r="N114">
        <v>0</v>
      </c>
      <c r="O114">
        <v>0</v>
      </c>
      <c r="P114">
        <v>1</v>
      </c>
      <c r="Q114">
        <v>0</v>
      </c>
      <c r="U114">
        <v>68</v>
      </c>
    </row>
    <row r="115" spans="1:22" x14ac:dyDescent="0.25">
      <c r="A115" t="s">
        <v>183</v>
      </c>
      <c r="B115" t="s">
        <v>185</v>
      </c>
      <c r="C115" t="s">
        <v>184</v>
      </c>
      <c r="D115" t="s">
        <v>46</v>
      </c>
      <c r="E115" t="s">
        <v>156</v>
      </c>
      <c r="F115" t="s">
        <v>48</v>
      </c>
      <c r="G115" t="s">
        <v>57</v>
      </c>
      <c r="H115">
        <v>1</v>
      </c>
      <c r="I115">
        <v>6</v>
      </c>
      <c r="J115">
        <v>3</v>
      </c>
      <c r="K115">
        <v>0</v>
      </c>
      <c r="L115">
        <v>0</v>
      </c>
      <c r="M115" t="str">
        <f t="shared" si="3"/>
        <v>D</v>
      </c>
      <c r="N115">
        <v>0</v>
      </c>
      <c r="O115">
        <v>0</v>
      </c>
      <c r="P115">
        <v>1</v>
      </c>
      <c r="Q115">
        <v>0</v>
      </c>
      <c r="U115">
        <v>29</v>
      </c>
    </row>
    <row r="116" spans="1:22" x14ac:dyDescent="0.25">
      <c r="A116" t="s">
        <v>227</v>
      </c>
      <c r="B116" t="s">
        <v>229</v>
      </c>
      <c r="C116" t="s">
        <v>228</v>
      </c>
      <c r="D116" t="s">
        <v>46</v>
      </c>
      <c r="E116" t="s">
        <v>156</v>
      </c>
      <c r="F116" t="s">
        <v>48</v>
      </c>
      <c r="G116" t="s">
        <v>57</v>
      </c>
      <c r="H116">
        <v>1</v>
      </c>
      <c r="I116">
        <v>16</v>
      </c>
      <c r="J116">
        <v>8</v>
      </c>
      <c r="K116">
        <v>0</v>
      </c>
      <c r="L116">
        <v>0</v>
      </c>
      <c r="M116" t="str">
        <f t="shared" si="3"/>
        <v>D</v>
      </c>
      <c r="N116">
        <v>0</v>
      </c>
      <c r="O116">
        <v>0</v>
      </c>
      <c r="P116">
        <v>1</v>
      </c>
      <c r="Q116">
        <v>0</v>
      </c>
      <c r="U116">
        <v>42</v>
      </c>
    </row>
    <row r="117" spans="1:22" x14ac:dyDescent="0.25">
      <c r="A117" t="s">
        <v>480</v>
      </c>
      <c r="B117" t="s">
        <v>482</v>
      </c>
      <c r="C117" t="s">
        <v>481</v>
      </c>
      <c r="D117" t="s">
        <v>46</v>
      </c>
      <c r="E117" t="s">
        <v>284</v>
      </c>
      <c r="F117" t="s">
        <v>358</v>
      </c>
      <c r="G117" t="s">
        <v>57</v>
      </c>
      <c r="H117">
        <v>3</v>
      </c>
      <c r="I117">
        <v>30</v>
      </c>
      <c r="J117">
        <v>15</v>
      </c>
      <c r="K117">
        <v>0</v>
      </c>
      <c r="L117">
        <v>0</v>
      </c>
      <c r="M117" t="str">
        <f t="shared" si="3"/>
        <v>D</v>
      </c>
      <c r="N117">
        <v>1</v>
      </c>
      <c r="O117">
        <v>1</v>
      </c>
      <c r="P117">
        <v>1</v>
      </c>
      <c r="Q117">
        <v>0</v>
      </c>
      <c r="S117">
        <v>30</v>
      </c>
      <c r="T117">
        <v>79</v>
      </c>
      <c r="U117">
        <v>103</v>
      </c>
      <c r="V117">
        <v>38</v>
      </c>
    </row>
    <row r="118" spans="1:22" x14ac:dyDescent="0.25">
      <c r="A118" t="s">
        <v>399</v>
      </c>
      <c r="B118" t="s">
        <v>397</v>
      </c>
      <c r="C118" t="s">
        <v>400</v>
      </c>
      <c r="D118" t="s">
        <v>46</v>
      </c>
      <c r="E118" t="s">
        <v>284</v>
      </c>
      <c r="F118" t="s">
        <v>358</v>
      </c>
      <c r="G118" t="s">
        <v>57</v>
      </c>
      <c r="H118">
        <v>3</v>
      </c>
      <c r="I118">
        <v>11</v>
      </c>
      <c r="J118">
        <v>5.5</v>
      </c>
      <c r="K118">
        <v>0</v>
      </c>
      <c r="L118">
        <v>0</v>
      </c>
      <c r="M118" t="str">
        <f t="shared" si="3"/>
        <v>D</v>
      </c>
      <c r="N118">
        <v>1</v>
      </c>
      <c r="O118">
        <v>1</v>
      </c>
      <c r="P118">
        <v>1</v>
      </c>
      <c r="Q118">
        <v>0</v>
      </c>
      <c r="S118">
        <v>11</v>
      </c>
      <c r="T118">
        <v>60</v>
      </c>
      <c r="U118">
        <v>84</v>
      </c>
      <c r="V118">
        <v>19</v>
      </c>
    </row>
    <row r="119" spans="1:22" x14ac:dyDescent="0.25">
      <c r="A119" t="s">
        <v>130</v>
      </c>
      <c r="B119" t="s">
        <v>128</v>
      </c>
      <c r="C119" t="s">
        <v>131</v>
      </c>
      <c r="D119" t="s">
        <v>46</v>
      </c>
      <c r="E119" t="s">
        <v>47</v>
      </c>
      <c r="F119" t="s">
        <v>48</v>
      </c>
      <c r="G119" t="s">
        <v>57</v>
      </c>
      <c r="H119">
        <v>1</v>
      </c>
      <c r="I119">
        <v>15</v>
      </c>
      <c r="J119">
        <v>1.5</v>
      </c>
      <c r="K119">
        <v>0</v>
      </c>
      <c r="L119">
        <v>0</v>
      </c>
      <c r="M119" t="str">
        <f t="shared" si="3"/>
        <v>D</v>
      </c>
      <c r="N119">
        <v>1</v>
      </c>
      <c r="O119">
        <v>1</v>
      </c>
      <c r="P119">
        <v>1</v>
      </c>
      <c r="Q119">
        <v>0</v>
      </c>
      <c r="U119">
        <v>17</v>
      </c>
    </row>
    <row r="120" spans="1:22" x14ac:dyDescent="0.25">
      <c r="A120" t="s">
        <v>102</v>
      </c>
      <c r="B120" t="s">
        <v>99</v>
      </c>
      <c r="C120" t="s">
        <v>103</v>
      </c>
      <c r="D120" t="s">
        <v>46</v>
      </c>
      <c r="E120" t="s">
        <v>47</v>
      </c>
      <c r="F120" t="s">
        <v>48</v>
      </c>
      <c r="G120" t="s">
        <v>57</v>
      </c>
      <c r="H120">
        <v>1</v>
      </c>
      <c r="I120">
        <v>10</v>
      </c>
      <c r="J120">
        <v>5</v>
      </c>
      <c r="K120">
        <v>0</v>
      </c>
      <c r="L120">
        <v>0</v>
      </c>
      <c r="M120" t="str">
        <f t="shared" si="3"/>
        <v>D</v>
      </c>
      <c r="N120">
        <v>0</v>
      </c>
      <c r="O120">
        <v>1</v>
      </c>
      <c r="P120">
        <v>0</v>
      </c>
      <c r="Q120">
        <v>1</v>
      </c>
      <c r="R120" t="s">
        <v>101</v>
      </c>
      <c r="U120">
        <v>11</v>
      </c>
    </row>
    <row r="121" spans="1:22" x14ac:dyDescent="0.25">
      <c r="A121" t="s">
        <v>515</v>
      </c>
      <c r="B121" t="s">
        <v>513</v>
      </c>
      <c r="C121" t="s">
        <v>516</v>
      </c>
      <c r="D121" t="s">
        <v>46</v>
      </c>
      <c r="E121" t="s">
        <v>156</v>
      </c>
      <c r="F121" t="s">
        <v>501</v>
      </c>
      <c r="G121" t="s">
        <v>57</v>
      </c>
      <c r="H121">
        <v>4</v>
      </c>
      <c r="I121">
        <v>4</v>
      </c>
      <c r="J121">
        <v>2</v>
      </c>
      <c r="K121">
        <v>0</v>
      </c>
      <c r="L121">
        <v>0</v>
      </c>
      <c r="M121" t="str">
        <f t="shared" si="3"/>
        <v>D</v>
      </c>
      <c r="N121">
        <v>1</v>
      </c>
      <c r="O121">
        <v>1</v>
      </c>
      <c r="P121">
        <v>1</v>
      </c>
      <c r="Q121">
        <v>0</v>
      </c>
      <c r="S121">
        <v>34</v>
      </c>
      <c r="T121">
        <v>114</v>
      </c>
      <c r="U121">
        <v>110</v>
      </c>
      <c r="V121">
        <v>45</v>
      </c>
    </row>
    <row r="122" spans="1:22" x14ac:dyDescent="0.25">
      <c r="A122" t="s">
        <v>203</v>
      </c>
      <c r="B122" t="s">
        <v>201</v>
      </c>
      <c r="C122" t="s">
        <v>204</v>
      </c>
      <c r="D122" t="s">
        <v>46</v>
      </c>
      <c r="E122" t="s">
        <v>156</v>
      </c>
      <c r="F122" t="s">
        <v>48</v>
      </c>
      <c r="G122" t="s">
        <v>57</v>
      </c>
      <c r="H122">
        <v>1</v>
      </c>
      <c r="I122">
        <v>10</v>
      </c>
      <c r="J122">
        <v>5</v>
      </c>
      <c r="K122">
        <v>0</v>
      </c>
      <c r="L122">
        <v>0</v>
      </c>
      <c r="M122" t="str">
        <f t="shared" si="3"/>
        <v>D</v>
      </c>
      <c r="N122">
        <v>0</v>
      </c>
      <c r="O122">
        <v>0</v>
      </c>
      <c r="P122">
        <v>1</v>
      </c>
      <c r="Q122">
        <v>0</v>
      </c>
      <c r="U122">
        <v>36</v>
      </c>
    </row>
    <row r="123" spans="1:22" x14ac:dyDescent="0.25">
      <c r="A123" t="s">
        <v>271</v>
      </c>
      <c r="B123" t="s">
        <v>269</v>
      </c>
      <c r="C123" t="s">
        <v>272</v>
      </c>
      <c r="D123" t="s">
        <v>46</v>
      </c>
      <c r="E123" t="s">
        <v>156</v>
      </c>
      <c r="F123" t="s">
        <v>48</v>
      </c>
      <c r="G123" t="s">
        <v>57</v>
      </c>
      <c r="H123">
        <v>1</v>
      </c>
      <c r="I123">
        <v>25</v>
      </c>
      <c r="J123">
        <v>1.5</v>
      </c>
      <c r="K123">
        <v>0</v>
      </c>
      <c r="L123">
        <v>0</v>
      </c>
      <c r="M123" t="str">
        <f t="shared" si="3"/>
        <v>D</v>
      </c>
      <c r="N123">
        <v>0</v>
      </c>
      <c r="O123">
        <v>0</v>
      </c>
      <c r="P123">
        <v>0</v>
      </c>
      <c r="Q123">
        <v>0</v>
      </c>
      <c r="U123">
        <v>56</v>
      </c>
    </row>
    <row r="124" spans="1:22" x14ac:dyDescent="0.25">
      <c r="A124" t="s">
        <v>605</v>
      </c>
      <c r="B124" t="s">
        <v>603</v>
      </c>
      <c r="C124" t="s">
        <v>606</v>
      </c>
      <c r="D124" t="s">
        <v>46</v>
      </c>
      <c r="E124" t="s">
        <v>284</v>
      </c>
      <c r="F124" t="s">
        <v>486</v>
      </c>
      <c r="G124" t="s">
        <v>57</v>
      </c>
      <c r="H124">
        <v>6</v>
      </c>
      <c r="I124">
        <v>4</v>
      </c>
      <c r="J124">
        <v>2</v>
      </c>
      <c r="K124">
        <v>0</v>
      </c>
      <c r="L124">
        <v>0</v>
      </c>
      <c r="M124" t="str">
        <f t="shared" si="3"/>
        <v>D</v>
      </c>
      <c r="N124">
        <v>1</v>
      </c>
      <c r="O124">
        <v>1</v>
      </c>
      <c r="P124">
        <v>1</v>
      </c>
      <c r="Q124">
        <v>0</v>
      </c>
      <c r="U124">
        <v>132</v>
      </c>
    </row>
    <row r="125" spans="1:22" x14ac:dyDescent="0.25">
      <c r="A125" t="s">
        <v>618</v>
      </c>
      <c r="B125" t="s">
        <v>620</v>
      </c>
      <c r="C125" t="s">
        <v>619</v>
      </c>
      <c r="D125" t="s">
        <v>46</v>
      </c>
      <c r="E125" t="s">
        <v>156</v>
      </c>
      <c r="F125" t="s">
        <v>613</v>
      </c>
      <c r="G125" t="s">
        <v>57</v>
      </c>
      <c r="H125">
        <v>2</v>
      </c>
      <c r="I125">
        <v>4</v>
      </c>
      <c r="J125">
        <v>2</v>
      </c>
      <c r="K125">
        <v>0</v>
      </c>
      <c r="L125">
        <v>0</v>
      </c>
      <c r="M125" t="str">
        <f t="shared" si="3"/>
        <v>D</v>
      </c>
      <c r="N125">
        <v>1</v>
      </c>
      <c r="O125">
        <v>1</v>
      </c>
      <c r="P125">
        <v>1</v>
      </c>
      <c r="Q125">
        <v>0</v>
      </c>
      <c r="S125">
        <v>46</v>
      </c>
      <c r="T125">
        <v>4</v>
      </c>
      <c r="U125">
        <v>135</v>
      </c>
      <c r="V125">
        <v>2</v>
      </c>
    </row>
    <row r="126" spans="1:22" x14ac:dyDescent="0.25">
      <c r="A126" t="s">
        <v>221</v>
      </c>
      <c r="B126" t="s">
        <v>219</v>
      </c>
      <c r="C126" t="s">
        <v>222</v>
      </c>
      <c r="D126" t="s">
        <v>46</v>
      </c>
      <c r="E126" t="s">
        <v>156</v>
      </c>
      <c r="F126" t="s">
        <v>48</v>
      </c>
      <c r="G126" t="s">
        <v>57</v>
      </c>
      <c r="H126">
        <v>1</v>
      </c>
      <c r="I126">
        <v>14</v>
      </c>
      <c r="J126">
        <v>7</v>
      </c>
      <c r="K126">
        <v>0</v>
      </c>
      <c r="L126">
        <v>0</v>
      </c>
      <c r="M126" t="str">
        <f t="shared" si="3"/>
        <v>D</v>
      </c>
      <c r="N126">
        <v>0</v>
      </c>
      <c r="O126">
        <v>0</v>
      </c>
      <c r="P126">
        <v>1</v>
      </c>
      <c r="Q126">
        <v>0</v>
      </c>
      <c r="U126">
        <v>40</v>
      </c>
    </row>
    <row r="127" spans="1:22" x14ac:dyDescent="0.25">
      <c r="A127" t="s">
        <v>189</v>
      </c>
      <c r="B127" t="s">
        <v>187</v>
      </c>
      <c r="C127" t="s">
        <v>190</v>
      </c>
      <c r="D127" t="s">
        <v>46</v>
      </c>
      <c r="E127" t="s">
        <v>156</v>
      </c>
      <c r="F127" t="s">
        <v>48</v>
      </c>
      <c r="G127" t="s">
        <v>57</v>
      </c>
      <c r="H127">
        <v>1</v>
      </c>
      <c r="I127">
        <v>7</v>
      </c>
      <c r="J127">
        <v>3.5</v>
      </c>
      <c r="K127">
        <v>0</v>
      </c>
      <c r="L127">
        <v>0</v>
      </c>
      <c r="M127" t="str">
        <f t="shared" si="3"/>
        <v>D</v>
      </c>
      <c r="N127">
        <v>0</v>
      </c>
      <c r="O127">
        <v>0</v>
      </c>
      <c r="P127">
        <v>1</v>
      </c>
      <c r="Q127">
        <v>0</v>
      </c>
      <c r="U127">
        <v>30</v>
      </c>
    </row>
    <row r="128" spans="1:22" x14ac:dyDescent="0.25">
      <c r="A128" t="s">
        <v>375</v>
      </c>
      <c r="B128" t="s">
        <v>373</v>
      </c>
      <c r="C128" t="s">
        <v>376</v>
      </c>
      <c r="D128" t="s">
        <v>46</v>
      </c>
      <c r="E128" t="s">
        <v>284</v>
      </c>
      <c r="F128" t="s">
        <v>358</v>
      </c>
      <c r="G128" t="s">
        <v>57</v>
      </c>
      <c r="H128">
        <v>3</v>
      </c>
      <c r="I128">
        <v>5</v>
      </c>
      <c r="J128">
        <v>2.5</v>
      </c>
      <c r="K128">
        <v>0</v>
      </c>
      <c r="L128">
        <v>0</v>
      </c>
      <c r="M128" t="str">
        <f t="shared" si="3"/>
        <v>D</v>
      </c>
      <c r="N128">
        <v>1</v>
      </c>
      <c r="O128">
        <v>1</v>
      </c>
      <c r="P128">
        <v>1</v>
      </c>
      <c r="Q128">
        <v>0</v>
      </c>
      <c r="S128">
        <v>5</v>
      </c>
      <c r="T128">
        <v>54</v>
      </c>
      <c r="U128">
        <v>78</v>
      </c>
      <c r="V128">
        <v>13</v>
      </c>
    </row>
    <row r="129" spans="1:35" x14ac:dyDescent="0.25">
      <c r="A129" t="s">
        <v>615</v>
      </c>
      <c r="B129" t="s">
        <v>611</v>
      </c>
      <c r="C129" t="s">
        <v>616</v>
      </c>
      <c r="D129" t="s">
        <v>46</v>
      </c>
      <c r="E129" t="s">
        <v>156</v>
      </c>
      <c r="F129" t="s">
        <v>613</v>
      </c>
      <c r="G129" t="s">
        <v>57</v>
      </c>
      <c r="H129">
        <v>2</v>
      </c>
      <c r="I129">
        <v>1</v>
      </c>
      <c r="J129">
        <v>0.5</v>
      </c>
      <c r="K129">
        <v>0</v>
      </c>
      <c r="L129">
        <v>0</v>
      </c>
      <c r="M129" t="str">
        <f t="shared" si="3"/>
        <v>D</v>
      </c>
      <c r="N129">
        <v>1</v>
      </c>
      <c r="O129">
        <v>1</v>
      </c>
      <c r="P129">
        <v>1</v>
      </c>
      <c r="Q129">
        <v>1</v>
      </c>
      <c r="R129" t="s">
        <v>614</v>
      </c>
      <c r="S129">
        <v>45</v>
      </c>
      <c r="T129">
        <v>1</v>
      </c>
      <c r="U129">
        <v>134</v>
      </c>
      <c r="V129">
        <v>1</v>
      </c>
    </row>
    <row r="130" spans="1:35" x14ac:dyDescent="0.25">
      <c r="A130" t="s">
        <v>241</v>
      </c>
      <c r="B130" t="s">
        <v>239</v>
      </c>
      <c r="C130" t="s">
        <v>242</v>
      </c>
      <c r="D130" t="s">
        <v>46</v>
      </c>
      <c r="E130" t="s">
        <v>156</v>
      </c>
      <c r="F130" t="s">
        <v>48</v>
      </c>
      <c r="G130" t="s">
        <v>57</v>
      </c>
      <c r="H130">
        <v>1</v>
      </c>
      <c r="I130">
        <v>19</v>
      </c>
      <c r="J130">
        <v>1.5</v>
      </c>
      <c r="K130">
        <v>0</v>
      </c>
      <c r="L130">
        <v>0</v>
      </c>
      <c r="M130" t="str">
        <f t="shared" ref="M130:M138" si="4">IF(AND(K130=0,L130=0),"D",IF(AND(K130=1,L130=1),"A",IF(AND(K130=1,L130=0),"B",IF(AND(K130=0,L130=1),"C"))))</f>
        <v>D</v>
      </c>
      <c r="N130">
        <v>0</v>
      </c>
      <c r="O130">
        <v>0</v>
      </c>
      <c r="P130">
        <v>0</v>
      </c>
      <c r="Q130">
        <v>0</v>
      </c>
      <c r="U130">
        <v>49</v>
      </c>
      <c r="AI130">
        <f>41/58</f>
        <v>0.7068965517241379</v>
      </c>
    </row>
    <row r="131" spans="1:35" x14ac:dyDescent="0.25">
      <c r="A131" t="s">
        <v>312</v>
      </c>
      <c r="B131" t="s">
        <v>309</v>
      </c>
      <c r="C131" t="s">
        <v>313</v>
      </c>
      <c r="D131" t="s">
        <v>46</v>
      </c>
      <c r="E131" t="s">
        <v>284</v>
      </c>
      <c r="F131" t="s">
        <v>48</v>
      </c>
      <c r="G131" t="s">
        <v>57</v>
      </c>
      <c r="H131">
        <v>1</v>
      </c>
      <c r="I131">
        <v>5</v>
      </c>
      <c r="J131">
        <v>2.5</v>
      </c>
      <c r="K131">
        <v>0</v>
      </c>
      <c r="L131">
        <v>0</v>
      </c>
      <c r="M131" t="str">
        <f t="shared" si="4"/>
        <v>D</v>
      </c>
      <c r="N131">
        <v>0</v>
      </c>
      <c r="O131">
        <v>0</v>
      </c>
      <c r="P131">
        <v>1</v>
      </c>
      <c r="Q131">
        <v>0</v>
      </c>
      <c r="R131" t="s">
        <v>311</v>
      </c>
      <c r="U131">
        <v>64</v>
      </c>
    </row>
    <row r="132" spans="1:35" x14ac:dyDescent="0.25">
      <c r="A132" t="s">
        <v>332</v>
      </c>
      <c r="B132" t="s">
        <v>335</v>
      </c>
      <c r="C132" t="s">
        <v>333</v>
      </c>
      <c r="D132" t="s">
        <v>46</v>
      </c>
      <c r="E132" t="s">
        <v>284</v>
      </c>
      <c r="F132" t="s">
        <v>48</v>
      </c>
      <c r="G132" t="s">
        <v>57</v>
      </c>
      <c r="H132">
        <v>1</v>
      </c>
      <c r="I132">
        <v>9</v>
      </c>
      <c r="J132">
        <v>1.5</v>
      </c>
      <c r="K132">
        <v>0</v>
      </c>
      <c r="L132">
        <v>0</v>
      </c>
      <c r="M132" t="str">
        <f t="shared" si="4"/>
        <v>D</v>
      </c>
      <c r="N132">
        <v>0</v>
      </c>
      <c r="O132">
        <v>0</v>
      </c>
      <c r="P132">
        <v>1</v>
      </c>
      <c r="Q132">
        <v>0</v>
      </c>
      <c r="U132">
        <v>69</v>
      </c>
    </row>
    <row r="133" spans="1:35" x14ac:dyDescent="0.25">
      <c r="A133" t="s">
        <v>177</v>
      </c>
      <c r="B133" t="s">
        <v>174</v>
      </c>
      <c r="C133" t="s">
        <v>178</v>
      </c>
      <c r="D133" t="s">
        <v>46</v>
      </c>
      <c r="E133" t="s">
        <v>156</v>
      </c>
      <c r="F133" t="s">
        <v>48</v>
      </c>
      <c r="G133" t="s">
        <v>57</v>
      </c>
      <c r="H133">
        <v>1</v>
      </c>
      <c r="I133">
        <v>4</v>
      </c>
      <c r="J133">
        <v>2</v>
      </c>
      <c r="K133">
        <v>0</v>
      </c>
      <c r="L133">
        <v>0</v>
      </c>
      <c r="M133" t="str">
        <f t="shared" si="4"/>
        <v>D</v>
      </c>
      <c r="N133">
        <v>0</v>
      </c>
      <c r="O133">
        <v>0</v>
      </c>
      <c r="P133">
        <v>0</v>
      </c>
      <c r="Q133">
        <v>1</v>
      </c>
      <c r="R133" t="s">
        <v>176</v>
      </c>
      <c r="U133">
        <v>27</v>
      </c>
    </row>
    <row r="134" spans="1:35" x14ac:dyDescent="0.25">
      <c r="A134" t="s">
        <v>628</v>
      </c>
      <c r="B134" t="s">
        <v>626</v>
      </c>
      <c r="C134" t="s">
        <v>629</v>
      </c>
      <c r="D134" t="s">
        <v>46</v>
      </c>
      <c r="E134" t="s">
        <v>156</v>
      </c>
      <c r="F134" t="s">
        <v>613</v>
      </c>
      <c r="G134" t="s">
        <v>57</v>
      </c>
      <c r="H134">
        <v>2</v>
      </c>
      <c r="I134">
        <v>11</v>
      </c>
      <c r="J134">
        <v>5.5</v>
      </c>
      <c r="K134">
        <v>0</v>
      </c>
      <c r="L134">
        <v>0</v>
      </c>
      <c r="M134" t="str">
        <f t="shared" si="4"/>
        <v>D</v>
      </c>
      <c r="N134">
        <v>1</v>
      </c>
      <c r="O134">
        <v>1</v>
      </c>
      <c r="P134">
        <v>1</v>
      </c>
      <c r="Q134">
        <v>0</v>
      </c>
      <c r="S134">
        <v>48</v>
      </c>
      <c r="T134">
        <v>11</v>
      </c>
      <c r="U134">
        <v>137</v>
      </c>
      <c r="V134">
        <v>4</v>
      </c>
    </row>
    <row r="135" spans="1:35" x14ac:dyDescent="0.25">
      <c r="A135" t="s">
        <v>502</v>
      </c>
      <c r="B135" t="s">
        <v>499</v>
      </c>
      <c r="C135" t="s">
        <v>503</v>
      </c>
      <c r="D135" t="s">
        <v>46</v>
      </c>
      <c r="E135" t="s">
        <v>156</v>
      </c>
      <c r="F135" t="s">
        <v>501</v>
      </c>
      <c r="G135" t="s">
        <v>57</v>
      </c>
      <c r="H135">
        <v>4</v>
      </c>
      <c r="I135">
        <v>1</v>
      </c>
      <c r="J135">
        <v>0.5</v>
      </c>
      <c r="K135">
        <v>0</v>
      </c>
      <c r="L135">
        <v>0</v>
      </c>
      <c r="M135" t="str">
        <f t="shared" si="4"/>
        <v>D</v>
      </c>
      <c r="N135">
        <v>1</v>
      </c>
      <c r="O135">
        <v>1</v>
      </c>
      <c r="P135">
        <v>1</v>
      </c>
      <c r="Q135">
        <v>0</v>
      </c>
      <c r="S135">
        <v>31</v>
      </c>
      <c r="T135">
        <v>111</v>
      </c>
      <c r="U135">
        <v>107</v>
      </c>
      <c r="V135">
        <v>42</v>
      </c>
    </row>
    <row r="136" spans="1:35" x14ac:dyDescent="0.25">
      <c r="A136" t="s">
        <v>262</v>
      </c>
      <c r="B136" t="s">
        <v>260</v>
      </c>
      <c r="C136" t="s">
        <v>263</v>
      </c>
      <c r="D136" t="s">
        <v>46</v>
      </c>
      <c r="E136" t="s">
        <v>156</v>
      </c>
      <c r="F136" t="s">
        <v>48</v>
      </c>
      <c r="G136" t="s">
        <v>57</v>
      </c>
      <c r="H136">
        <v>1</v>
      </c>
      <c r="I136">
        <v>23</v>
      </c>
      <c r="J136">
        <v>0.5</v>
      </c>
      <c r="K136">
        <v>0</v>
      </c>
      <c r="L136">
        <v>0</v>
      </c>
      <c r="M136" t="str">
        <f t="shared" si="4"/>
        <v>D</v>
      </c>
      <c r="N136">
        <v>0</v>
      </c>
      <c r="O136">
        <v>0</v>
      </c>
      <c r="P136">
        <v>1</v>
      </c>
      <c r="Q136">
        <v>0</v>
      </c>
      <c r="U136">
        <v>54</v>
      </c>
    </row>
    <row r="137" spans="1:35" x14ac:dyDescent="0.25">
      <c r="A137" t="s">
        <v>144</v>
      </c>
      <c r="B137" t="s">
        <v>141</v>
      </c>
      <c r="C137" t="s">
        <v>145</v>
      </c>
      <c r="D137" t="s">
        <v>46</v>
      </c>
      <c r="E137" t="s">
        <v>47</v>
      </c>
      <c r="F137" t="s">
        <v>48</v>
      </c>
      <c r="G137" t="s">
        <v>57</v>
      </c>
      <c r="H137">
        <v>1</v>
      </c>
      <c r="I137">
        <v>17</v>
      </c>
      <c r="J137">
        <v>0.5</v>
      </c>
      <c r="K137">
        <v>0</v>
      </c>
      <c r="L137">
        <v>0</v>
      </c>
      <c r="M137" t="str">
        <f t="shared" si="4"/>
        <v>D</v>
      </c>
      <c r="N137">
        <v>1</v>
      </c>
      <c r="O137">
        <v>1</v>
      </c>
      <c r="P137">
        <v>1</v>
      </c>
      <c r="Q137">
        <v>0</v>
      </c>
      <c r="R137" t="s">
        <v>143</v>
      </c>
      <c r="U137">
        <v>20</v>
      </c>
    </row>
    <row r="138" spans="1:35" x14ac:dyDescent="0.25">
      <c r="A138" t="s">
        <v>78</v>
      </c>
      <c r="B138" t="s">
        <v>75</v>
      </c>
      <c r="C138" t="s">
        <v>79</v>
      </c>
      <c r="D138" t="s">
        <v>46</v>
      </c>
      <c r="E138" t="s">
        <v>47</v>
      </c>
      <c r="F138" t="s">
        <v>48</v>
      </c>
      <c r="G138" t="s">
        <v>57</v>
      </c>
      <c r="H138">
        <v>1</v>
      </c>
      <c r="I138">
        <v>5</v>
      </c>
      <c r="J138">
        <v>2.5</v>
      </c>
      <c r="K138">
        <v>0</v>
      </c>
      <c r="L138">
        <v>0</v>
      </c>
      <c r="M138" t="str">
        <f t="shared" si="4"/>
        <v>D</v>
      </c>
      <c r="N138">
        <v>1</v>
      </c>
      <c r="O138">
        <v>1</v>
      </c>
      <c r="P138">
        <v>1</v>
      </c>
      <c r="Q138">
        <v>1</v>
      </c>
      <c r="R138" t="s">
        <v>77</v>
      </c>
      <c r="U138">
        <v>6</v>
      </c>
    </row>
    <row r="145" spans="13:14" x14ac:dyDescent="0.25">
      <c r="M145">
        <f>COUNTIF(M1:M138,"A")</f>
        <v>80</v>
      </c>
      <c r="N145" t="s">
        <v>1088</v>
      </c>
    </row>
    <row r="146" spans="13:14" x14ac:dyDescent="0.25">
      <c r="M146">
        <f>COUNTIF(M1:M138,"B")</f>
        <v>1</v>
      </c>
      <c r="N146" t="s">
        <v>1089</v>
      </c>
    </row>
    <row r="147" spans="13:14" x14ac:dyDescent="0.25">
      <c r="M147">
        <f>COUNTIF(M1:M138,"C")</f>
        <v>4</v>
      </c>
      <c r="N147" t="s">
        <v>1090</v>
      </c>
    </row>
    <row r="148" spans="13:14" x14ac:dyDescent="0.25">
      <c r="M148">
        <f>COUNTIF(M1:M138,"D")</f>
        <v>52</v>
      </c>
      <c r="N148" t="s">
        <v>1091</v>
      </c>
    </row>
    <row r="149" spans="13:14" x14ac:dyDescent="0.25">
      <c r="M149">
        <f>SUM(M145,M148)</f>
        <v>132</v>
      </c>
      <c r="N149" t="s">
        <v>1092</v>
      </c>
    </row>
    <row r="150" spans="13:14" x14ac:dyDescent="0.25">
      <c r="M150">
        <f>SUM(M145:M148)</f>
        <v>137</v>
      </c>
      <c r="N150" t="s">
        <v>1093</v>
      </c>
    </row>
    <row r="151" spans="13:14" x14ac:dyDescent="0.25">
      <c r="M151">
        <f>M149/M150</f>
        <v>0.96350364963503654</v>
      </c>
      <c r="N151" t="s">
        <v>1094</v>
      </c>
    </row>
    <row r="152" spans="13:14" x14ac:dyDescent="0.25">
      <c r="M152">
        <f>(((M145+M146)/M150)*((M147+M145)/M150))</f>
        <v>0.36251265384410469</v>
      </c>
      <c r="N152" t="s">
        <v>1095</v>
      </c>
    </row>
    <row r="153" spans="13:14" x14ac:dyDescent="0.25">
      <c r="M153">
        <f>(((M146+M148)/M150)*(M147+M148)/M150)</f>
        <v>0.15813309180030904</v>
      </c>
      <c r="N153" t="s">
        <v>1096</v>
      </c>
    </row>
    <row r="154" spans="13:14" x14ac:dyDescent="0.25">
      <c r="M154">
        <f>SUM(M152:M153)</f>
        <v>0.52064574564441379</v>
      </c>
      <c r="N154" t="s">
        <v>1097</v>
      </c>
    </row>
    <row r="155" spans="13:14" x14ac:dyDescent="0.25">
      <c r="M155">
        <f>M151-M154</f>
        <v>0.44285790399062275</v>
      </c>
      <c r="N155" t="s">
        <v>1098</v>
      </c>
    </row>
    <row r="156" spans="13:14" x14ac:dyDescent="0.25">
      <c r="M156">
        <f>1-M154</f>
        <v>0.47935425435558621</v>
      </c>
      <c r="N156" t="s">
        <v>1099</v>
      </c>
    </row>
    <row r="157" spans="13:14" x14ac:dyDescent="0.25">
      <c r="M157">
        <f>M155/M156</f>
        <v>0.92386351005890854</v>
      </c>
      <c r="N157" t="s">
        <v>1100</v>
      </c>
    </row>
    <row r="165" spans="11:57" x14ac:dyDescent="0.25">
      <c r="AB165" t="s">
        <v>1283</v>
      </c>
    </row>
    <row r="166" spans="11:57" x14ac:dyDescent="0.25">
      <c r="T166" s="6"/>
      <c r="U166" t="s">
        <v>14</v>
      </c>
      <c r="V166" t="s">
        <v>34</v>
      </c>
      <c r="AB166" t="s">
        <v>1086</v>
      </c>
      <c r="AC166" t="s">
        <v>1061</v>
      </c>
      <c r="AD166" t="s">
        <v>1</v>
      </c>
      <c r="AE166" t="s">
        <v>2</v>
      </c>
      <c r="AF166" t="s">
        <v>3</v>
      </c>
      <c r="AG166" t="s">
        <v>4</v>
      </c>
      <c r="AH166" t="s">
        <v>5</v>
      </c>
      <c r="AI166" t="s">
        <v>6</v>
      </c>
      <c r="AJ166" t="s">
        <v>7</v>
      </c>
      <c r="AK166" t="s">
        <v>8</v>
      </c>
      <c r="AL166" t="s">
        <v>9</v>
      </c>
      <c r="AM166" t="s">
        <v>10</v>
      </c>
      <c r="AN166" t="s">
        <v>11</v>
      </c>
      <c r="AO166" t="s">
        <v>12</v>
      </c>
      <c r="AP166" t="s">
        <v>13</v>
      </c>
      <c r="AQ166" t="s">
        <v>14</v>
      </c>
      <c r="AR166" t="s">
        <v>15</v>
      </c>
      <c r="AS166" t="s">
        <v>16</v>
      </c>
      <c r="AT166" t="s">
        <v>17</v>
      </c>
      <c r="AU166" t="s">
        <v>29</v>
      </c>
      <c r="AV166" t="s">
        <v>30</v>
      </c>
      <c r="AW166" t="s">
        <v>31</v>
      </c>
      <c r="AX166" t="s">
        <v>32</v>
      </c>
      <c r="AY166" t="s">
        <v>33</v>
      </c>
      <c r="AZ166" t="s">
        <v>34</v>
      </c>
      <c r="BA166" t="s">
        <v>35</v>
      </c>
      <c r="BB166" t="s">
        <v>36</v>
      </c>
      <c r="BC166" t="s">
        <v>37</v>
      </c>
      <c r="BD166" t="s">
        <v>38</v>
      </c>
      <c r="BE166" t="s">
        <v>40</v>
      </c>
    </row>
    <row r="167" spans="11:57" x14ac:dyDescent="0.25">
      <c r="P167" t="s">
        <v>1103</v>
      </c>
      <c r="V167">
        <v>0</v>
      </c>
      <c r="W167" t="str">
        <f t="shared" ref="W167:W218" si="5">IF(AND(U167=0,V167=0),"D",IF(AND(U167=1,V167=1),"A",IF(AND(U167=1,V167=0),"B",IF(AND(U167=0,V167=1),"C"))))</f>
        <v>D</v>
      </c>
      <c r="AB167" t="s">
        <v>569</v>
      </c>
      <c r="AC167" t="s">
        <v>757</v>
      </c>
      <c r="AD167" t="s">
        <v>758</v>
      </c>
      <c r="AE167" t="s">
        <v>663</v>
      </c>
      <c r="AF167" t="s">
        <v>156</v>
      </c>
      <c r="AG167" t="s">
        <v>358</v>
      </c>
      <c r="AH167" t="s">
        <v>57</v>
      </c>
      <c r="AI167">
        <v>3</v>
      </c>
      <c r="AJ167">
        <v>6</v>
      </c>
      <c r="AK167">
        <v>3</v>
      </c>
      <c r="AN167">
        <v>1</v>
      </c>
      <c r="AO167">
        <v>1</v>
      </c>
      <c r="AP167">
        <v>1</v>
      </c>
      <c r="AU167">
        <v>0</v>
      </c>
      <c r="AV167">
        <v>1</v>
      </c>
      <c r="AW167">
        <v>1</v>
      </c>
      <c r="AX167">
        <v>1</v>
      </c>
      <c r="AY167">
        <v>1</v>
      </c>
      <c r="AZ167">
        <v>0</v>
      </c>
      <c r="BA167">
        <v>1</v>
      </c>
      <c r="BB167">
        <v>1</v>
      </c>
      <c r="BC167">
        <v>1</v>
      </c>
      <c r="BD167">
        <v>0</v>
      </c>
      <c r="BE167">
        <v>44</v>
      </c>
    </row>
    <row r="168" spans="11:57" x14ac:dyDescent="0.25">
      <c r="K168" t="s">
        <v>1279</v>
      </c>
      <c r="L168" t="s">
        <v>1280</v>
      </c>
      <c r="P168" t="s">
        <v>1281</v>
      </c>
      <c r="U168">
        <v>0</v>
      </c>
      <c r="V168">
        <v>0</v>
      </c>
      <c r="W168" t="str">
        <f t="shared" si="5"/>
        <v>D</v>
      </c>
      <c r="AB168" t="s">
        <v>611</v>
      </c>
      <c r="AC168" t="s">
        <v>824</v>
      </c>
      <c r="AD168" t="s">
        <v>825</v>
      </c>
      <c r="AE168" t="s">
        <v>663</v>
      </c>
      <c r="AF168" t="s">
        <v>156</v>
      </c>
      <c r="AG168" t="s">
        <v>613</v>
      </c>
      <c r="AH168" t="s">
        <v>57</v>
      </c>
      <c r="AI168">
        <v>2</v>
      </c>
      <c r="AJ168">
        <v>1</v>
      </c>
      <c r="AK168">
        <v>0.5</v>
      </c>
      <c r="AL168">
        <v>1</v>
      </c>
      <c r="AM168">
        <v>1</v>
      </c>
      <c r="AQ168">
        <v>0</v>
      </c>
      <c r="AR168">
        <v>1</v>
      </c>
      <c r="AS168">
        <v>1</v>
      </c>
      <c r="AT168">
        <v>1</v>
      </c>
      <c r="AU168">
        <v>0</v>
      </c>
      <c r="AV168">
        <v>1</v>
      </c>
      <c r="AW168">
        <v>0</v>
      </c>
      <c r="AX168">
        <v>0</v>
      </c>
      <c r="AY168">
        <v>1</v>
      </c>
      <c r="AZ168">
        <v>0</v>
      </c>
      <c r="BA168">
        <v>1</v>
      </c>
      <c r="BB168">
        <v>1</v>
      </c>
      <c r="BC168">
        <v>1</v>
      </c>
      <c r="BD168">
        <v>1</v>
      </c>
      <c r="BE168">
        <v>45</v>
      </c>
    </row>
    <row r="169" spans="11:57" x14ac:dyDescent="0.25">
      <c r="K169">
        <f>COUNTIF(K2:K138,1)</f>
        <v>81</v>
      </c>
      <c r="L169">
        <f>COUNTIF(L2:L138,1)</f>
        <v>84</v>
      </c>
      <c r="P169" t="s">
        <v>1282</v>
      </c>
      <c r="U169">
        <v>1</v>
      </c>
      <c r="V169">
        <v>1</v>
      </c>
      <c r="W169" t="str">
        <f t="shared" si="5"/>
        <v>A</v>
      </c>
      <c r="AB169" t="s">
        <v>622</v>
      </c>
      <c r="AC169" t="s">
        <v>816</v>
      </c>
      <c r="AD169" t="s">
        <v>817</v>
      </c>
      <c r="AE169" t="s">
        <v>663</v>
      </c>
      <c r="AF169" t="s">
        <v>156</v>
      </c>
      <c r="AG169" t="s">
        <v>613</v>
      </c>
      <c r="AH169" t="s">
        <v>57</v>
      </c>
      <c r="AI169">
        <v>2</v>
      </c>
      <c r="AJ169">
        <v>7</v>
      </c>
      <c r="AK169">
        <v>3.5</v>
      </c>
      <c r="AL169">
        <v>1</v>
      </c>
      <c r="AM169">
        <v>1</v>
      </c>
      <c r="AQ169">
        <v>1</v>
      </c>
      <c r="AR169">
        <v>1</v>
      </c>
      <c r="AS169">
        <v>1</v>
      </c>
      <c r="AT169">
        <v>1</v>
      </c>
      <c r="AU169">
        <v>0</v>
      </c>
      <c r="AV169">
        <v>1</v>
      </c>
      <c r="AW169">
        <v>0</v>
      </c>
      <c r="AX169">
        <v>0</v>
      </c>
      <c r="AY169">
        <v>1</v>
      </c>
      <c r="AZ169">
        <v>1</v>
      </c>
      <c r="BA169">
        <v>1</v>
      </c>
      <c r="BB169">
        <v>1</v>
      </c>
      <c r="BC169">
        <v>0</v>
      </c>
      <c r="BD169">
        <v>0</v>
      </c>
      <c r="BE169">
        <v>47</v>
      </c>
    </row>
    <row r="170" spans="11:57" x14ac:dyDescent="0.25">
      <c r="K170">
        <f>COUNTIF(K2:K138,0)</f>
        <v>56</v>
      </c>
      <c r="L170">
        <f>COUNTIF(L2:L138,0)</f>
        <v>53</v>
      </c>
      <c r="U170">
        <v>0</v>
      </c>
      <c r="V170">
        <v>0</v>
      </c>
      <c r="W170" t="str">
        <f t="shared" si="5"/>
        <v>D</v>
      </c>
      <c r="AB170" t="s">
        <v>626</v>
      </c>
      <c r="AC170" t="s">
        <v>820</v>
      </c>
      <c r="AD170" t="s">
        <v>821</v>
      </c>
      <c r="AE170" t="s">
        <v>663</v>
      </c>
      <c r="AF170" t="s">
        <v>156</v>
      </c>
      <c r="AG170" t="s">
        <v>613</v>
      </c>
      <c r="AH170" t="s">
        <v>57</v>
      </c>
      <c r="AI170">
        <v>2</v>
      </c>
      <c r="AJ170">
        <v>11</v>
      </c>
      <c r="AK170">
        <v>5.5</v>
      </c>
      <c r="AL170">
        <v>1</v>
      </c>
      <c r="AM170">
        <v>1</v>
      </c>
      <c r="AQ170">
        <v>0</v>
      </c>
      <c r="AR170">
        <v>1</v>
      </c>
      <c r="AS170">
        <v>1</v>
      </c>
      <c r="AT170">
        <v>1</v>
      </c>
      <c r="AU170">
        <v>0</v>
      </c>
      <c r="AV170">
        <v>1</v>
      </c>
      <c r="AW170">
        <v>0</v>
      </c>
      <c r="AX170">
        <v>0</v>
      </c>
      <c r="AY170">
        <v>1</v>
      </c>
      <c r="AZ170">
        <v>0</v>
      </c>
      <c r="BA170">
        <v>1</v>
      </c>
      <c r="BB170">
        <v>1</v>
      </c>
      <c r="BC170">
        <v>1</v>
      </c>
      <c r="BD170">
        <v>0</v>
      </c>
      <c r="BE170">
        <v>48</v>
      </c>
    </row>
    <row r="171" spans="11:57" x14ac:dyDescent="0.25">
      <c r="U171">
        <v>1</v>
      </c>
      <c r="V171">
        <v>1</v>
      </c>
      <c r="W171" t="str">
        <f t="shared" si="5"/>
        <v>A</v>
      </c>
      <c r="AB171" t="s">
        <v>634</v>
      </c>
      <c r="AC171" t="s">
        <v>795</v>
      </c>
      <c r="AD171" t="s">
        <v>796</v>
      </c>
      <c r="AE171" t="s">
        <v>663</v>
      </c>
      <c r="AF171" t="s">
        <v>156</v>
      </c>
      <c r="AG171" t="s">
        <v>613</v>
      </c>
      <c r="AH171" t="s">
        <v>57</v>
      </c>
      <c r="AI171">
        <v>2</v>
      </c>
      <c r="AJ171">
        <v>17</v>
      </c>
      <c r="AK171">
        <v>8.5</v>
      </c>
      <c r="AL171">
        <v>1</v>
      </c>
      <c r="AM171">
        <v>1</v>
      </c>
      <c r="AQ171">
        <v>1</v>
      </c>
      <c r="AR171">
        <v>1</v>
      </c>
      <c r="AS171">
        <v>1</v>
      </c>
      <c r="AT171">
        <v>1</v>
      </c>
      <c r="AU171">
        <v>0</v>
      </c>
      <c r="AV171">
        <v>1</v>
      </c>
      <c r="AW171">
        <v>0</v>
      </c>
      <c r="AX171">
        <v>0</v>
      </c>
      <c r="AY171">
        <v>1</v>
      </c>
      <c r="AZ171">
        <v>1</v>
      </c>
      <c r="BA171">
        <v>0</v>
      </c>
      <c r="BB171">
        <v>1</v>
      </c>
      <c r="BC171">
        <v>1</v>
      </c>
      <c r="BD171">
        <v>0</v>
      </c>
      <c r="BE171">
        <v>50</v>
      </c>
    </row>
    <row r="172" spans="11:57" x14ac:dyDescent="0.25">
      <c r="U172">
        <v>1</v>
      </c>
      <c r="V172">
        <v>1</v>
      </c>
      <c r="W172" t="str">
        <f t="shared" si="5"/>
        <v>A</v>
      </c>
      <c r="AB172" t="s">
        <v>640</v>
      </c>
      <c r="AC172" t="s">
        <v>735</v>
      </c>
      <c r="AD172" t="s">
        <v>736</v>
      </c>
      <c r="AE172" t="s">
        <v>663</v>
      </c>
      <c r="AF172" t="s">
        <v>156</v>
      </c>
      <c r="AG172" t="s">
        <v>613</v>
      </c>
      <c r="AH172" t="s">
        <v>57</v>
      </c>
      <c r="AI172">
        <v>2</v>
      </c>
      <c r="AJ172">
        <v>20</v>
      </c>
      <c r="AK172">
        <v>10</v>
      </c>
      <c r="AL172">
        <v>1</v>
      </c>
      <c r="AM172">
        <v>1</v>
      </c>
      <c r="AQ172">
        <v>1</v>
      </c>
      <c r="AR172">
        <v>1</v>
      </c>
      <c r="AS172">
        <v>1</v>
      </c>
      <c r="AT172">
        <v>1</v>
      </c>
      <c r="AU172">
        <v>0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0</v>
      </c>
      <c r="BB172">
        <v>1</v>
      </c>
      <c r="BC172">
        <v>1</v>
      </c>
      <c r="BD172">
        <v>0</v>
      </c>
      <c r="BE172">
        <v>51</v>
      </c>
    </row>
    <row r="173" spans="11:57" x14ac:dyDescent="0.25">
      <c r="U173">
        <v>1</v>
      </c>
      <c r="V173">
        <v>1</v>
      </c>
      <c r="W173" t="str">
        <f t="shared" si="5"/>
        <v>A</v>
      </c>
      <c r="AB173" t="s">
        <v>644</v>
      </c>
      <c r="AC173" t="s">
        <v>879</v>
      </c>
      <c r="AD173" t="s">
        <v>880</v>
      </c>
      <c r="AE173" t="s">
        <v>663</v>
      </c>
      <c r="AF173" t="s">
        <v>156</v>
      </c>
      <c r="AG173" t="s">
        <v>613</v>
      </c>
      <c r="AH173" t="s">
        <v>57</v>
      </c>
      <c r="AI173">
        <v>2</v>
      </c>
      <c r="AJ173">
        <v>23</v>
      </c>
      <c r="AK173">
        <v>11.5</v>
      </c>
      <c r="AL173">
        <v>1</v>
      </c>
      <c r="AM173">
        <v>1</v>
      </c>
      <c r="AQ173">
        <v>1</v>
      </c>
      <c r="AR173">
        <v>1</v>
      </c>
      <c r="AS173">
        <v>1</v>
      </c>
      <c r="AT173">
        <v>1</v>
      </c>
      <c r="AU173">
        <v>0</v>
      </c>
      <c r="AV173">
        <v>1</v>
      </c>
      <c r="AW173">
        <v>0</v>
      </c>
      <c r="AX173">
        <v>0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0</v>
      </c>
      <c r="BE173">
        <v>52</v>
      </c>
    </row>
    <row r="174" spans="11:57" x14ac:dyDescent="0.25">
      <c r="AB174" t="s">
        <v>359</v>
      </c>
      <c r="AC174" t="s">
        <v>882</v>
      </c>
      <c r="AD174" t="s">
        <v>883</v>
      </c>
      <c r="AE174" t="s">
        <v>663</v>
      </c>
      <c r="AF174" t="s">
        <v>284</v>
      </c>
      <c r="AG174" t="s">
        <v>358</v>
      </c>
      <c r="AH174" t="s">
        <v>57</v>
      </c>
      <c r="AI174">
        <v>3</v>
      </c>
      <c r="AJ174">
        <v>1</v>
      </c>
      <c r="AK174">
        <v>0.5</v>
      </c>
      <c r="AN174">
        <v>1</v>
      </c>
      <c r="AO174">
        <v>1</v>
      </c>
      <c r="AP174">
        <v>1</v>
      </c>
      <c r="AU174">
        <v>1</v>
      </c>
      <c r="AV174">
        <v>1</v>
      </c>
      <c r="AW174">
        <v>1</v>
      </c>
      <c r="AX174">
        <v>0</v>
      </c>
      <c r="AY174">
        <v>1</v>
      </c>
      <c r="AZ174">
        <v>1</v>
      </c>
      <c r="BA174">
        <v>0</v>
      </c>
      <c r="BB174">
        <v>1</v>
      </c>
      <c r="BC174">
        <v>1</v>
      </c>
      <c r="BD174">
        <v>0</v>
      </c>
      <c r="BE174">
        <v>1</v>
      </c>
    </row>
    <row r="175" spans="11:57" x14ac:dyDescent="0.25">
      <c r="AB175" t="s">
        <v>361</v>
      </c>
      <c r="AC175" t="s">
        <v>945</v>
      </c>
      <c r="AD175" t="s">
        <v>946</v>
      </c>
      <c r="AE175" t="s">
        <v>663</v>
      </c>
      <c r="AF175" t="s">
        <v>284</v>
      </c>
      <c r="AG175" t="s">
        <v>358</v>
      </c>
      <c r="AH175" t="s">
        <v>57</v>
      </c>
      <c r="AI175">
        <v>3</v>
      </c>
      <c r="AJ175">
        <v>2</v>
      </c>
      <c r="AK175">
        <v>1</v>
      </c>
      <c r="AN175">
        <v>1</v>
      </c>
      <c r="AO175">
        <v>1</v>
      </c>
      <c r="AP175">
        <v>1</v>
      </c>
      <c r="AU175">
        <v>1</v>
      </c>
      <c r="AV175">
        <v>1</v>
      </c>
      <c r="AW175">
        <v>0</v>
      </c>
      <c r="AX175">
        <v>0</v>
      </c>
      <c r="AY175">
        <v>1</v>
      </c>
      <c r="AZ175">
        <v>0</v>
      </c>
      <c r="BA175">
        <v>0</v>
      </c>
      <c r="BB175">
        <v>0</v>
      </c>
      <c r="BC175">
        <v>1</v>
      </c>
      <c r="BD175">
        <v>0</v>
      </c>
      <c r="BE175">
        <v>2</v>
      </c>
    </row>
    <row r="176" spans="11:57" x14ac:dyDescent="0.25">
      <c r="AB176" t="s">
        <v>367</v>
      </c>
      <c r="AC176" t="s">
        <v>1051</v>
      </c>
      <c r="AD176" t="s">
        <v>1052</v>
      </c>
      <c r="AE176" t="s">
        <v>663</v>
      </c>
      <c r="AF176" t="s">
        <v>284</v>
      </c>
      <c r="AG176" t="s">
        <v>358</v>
      </c>
      <c r="AH176" t="s">
        <v>57</v>
      </c>
      <c r="AI176">
        <v>3</v>
      </c>
      <c r="AJ176">
        <v>3</v>
      </c>
      <c r="AK176">
        <v>1.5</v>
      </c>
      <c r="AN176">
        <v>1</v>
      </c>
      <c r="AO176">
        <v>1</v>
      </c>
      <c r="AP176">
        <v>1</v>
      </c>
      <c r="AU176">
        <v>1</v>
      </c>
      <c r="AV176">
        <v>1</v>
      </c>
      <c r="AW176">
        <v>0</v>
      </c>
      <c r="AX176">
        <v>0</v>
      </c>
      <c r="AY176">
        <v>1</v>
      </c>
      <c r="AZ176">
        <v>1</v>
      </c>
      <c r="BA176">
        <v>0</v>
      </c>
      <c r="BB176">
        <v>1</v>
      </c>
      <c r="BC176">
        <v>1</v>
      </c>
      <c r="BD176">
        <v>0</v>
      </c>
      <c r="BE176">
        <v>3</v>
      </c>
    </row>
    <row r="177" spans="28:57" x14ac:dyDescent="0.25">
      <c r="AB177" t="s">
        <v>371</v>
      </c>
      <c r="AC177" t="s">
        <v>661</v>
      </c>
      <c r="AD177" t="s">
        <v>662</v>
      </c>
      <c r="AE177" t="s">
        <v>663</v>
      </c>
      <c r="AF177" t="s">
        <v>284</v>
      </c>
      <c r="AG177" t="s">
        <v>358</v>
      </c>
      <c r="AH177" t="s">
        <v>57</v>
      </c>
      <c r="AI177">
        <v>3</v>
      </c>
      <c r="AJ177">
        <v>4</v>
      </c>
      <c r="AK177">
        <v>2</v>
      </c>
      <c r="AN177">
        <v>1</v>
      </c>
      <c r="AO177">
        <v>1</v>
      </c>
      <c r="AP177">
        <v>1</v>
      </c>
      <c r="AU177">
        <v>1</v>
      </c>
      <c r="AV177">
        <v>1</v>
      </c>
      <c r="AW177">
        <v>0</v>
      </c>
      <c r="AX177">
        <v>0</v>
      </c>
      <c r="AY177">
        <v>1</v>
      </c>
      <c r="AZ177">
        <v>0</v>
      </c>
      <c r="BA177">
        <v>0</v>
      </c>
      <c r="BB177">
        <v>1</v>
      </c>
      <c r="BC177">
        <v>1</v>
      </c>
      <c r="BD177">
        <v>0</v>
      </c>
      <c r="BE177">
        <v>4</v>
      </c>
    </row>
    <row r="178" spans="28:57" x14ac:dyDescent="0.25">
      <c r="AB178" t="s">
        <v>373</v>
      </c>
      <c r="AC178" t="s">
        <v>688</v>
      </c>
      <c r="AD178" t="s">
        <v>689</v>
      </c>
      <c r="AE178" t="s">
        <v>663</v>
      </c>
      <c r="AF178" t="s">
        <v>284</v>
      </c>
      <c r="AG178" t="s">
        <v>358</v>
      </c>
      <c r="AH178" t="s">
        <v>57</v>
      </c>
      <c r="AI178">
        <v>3</v>
      </c>
      <c r="AJ178">
        <v>5</v>
      </c>
      <c r="AK178">
        <v>2.5</v>
      </c>
      <c r="AN178">
        <v>1</v>
      </c>
      <c r="AO178">
        <v>1</v>
      </c>
      <c r="AP178">
        <v>1</v>
      </c>
      <c r="AU178">
        <v>1</v>
      </c>
      <c r="AV178">
        <v>1</v>
      </c>
      <c r="AW178">
        <v>1</v>
      </c>
      <c r="AX178">
        <v>0</v>
      </c>
      <c r="AY178">
        <v>1</v>
      </c>
      <c r="AZ178">
        <v>0</v>
      </c>
      <c r="BA178">
        <v>1</v>
      </c>
      <c r="BB178">
        <v>1</v>
      </c>
      <c r="BC178">
        <v>1</v>
      </c>
      <c r="BD178">
        <v>0</v>
      </c>
      <c r="BE178">
        <v>5</v>
      </c>
    </row>
    <row r="179" spans="28:57" x14ac:dyDescent="0.25">
      <c r="AB179" t="s">
        <v>379</v>
      </c>
      <c r="AC179" t="s">
        <v>987</v>
      </c>
      <c r="AD179" t="s">
        <v>988</v>
      </c>
      <c r="AE179" t="s">
        <v>663</v>
      </c>
      <c r="AF179" t="s">
        <v>284</v>
      </c>
      <c r="AG179" t="s">
        <v>358</v>
      </c>
      <c r="AH179" t="s">
        <v>57</v>
      </c>
      <c r="AI179">
        <v>3</v>
      </c>
      <c r="AJ179">
        <v>6</v>
      </c>
      <c r="AK179">
        <v>3</v>
      </c>
      <c r="AN179">
        <v>1</v>
      </c>
      <c r="AO179">
        <v>1</v>
      </c>
      <c r="AP179">
        <v>1</v>
      </c>
      <c r="AU179">
        <v>1</v>
      </c>
      <c r="AV179">
        <v>1</v>
      </c>
      <c r="AW179">
        <v>1</v>
      </c>
      <c r="AX179">
        <v>0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0</v>
      </c>
      <c r="BE179">
        <v>6</v>
      </c>
    </row>
    <row r="180" spans="28:57" x14ac:dyDescent="0.25">
      <c r="AB180" t="s">
        <v>381</v>
      </c>
      <c r="AC180" t="s">
        <v>697</v>
      </c>
      <c r="AD180" t="s">
        <v>698</v>
      </c>
      <c r="AE180" t="s">
        <v>663</v>
      </c>
      <c r="AF180" t="s">
        <v>284</v>
      </c>
      <c r="AG180" t="s">
        <v>358</v>
      </c>
      <c r="AH180" t="s">
        <v>57</v>
      </c>
      <c r="AI180">
        <v>3</v>
      </c>
      <c r="AJ180">
        <v>7</v>
      </c>
      <c r="AK180">
        <v>3.5</v>
      </c>
      <c r="AN180">
        <v>1</v>
      </c>
      <c r="AO180">
        <v>1</v>
      </c>
      <c r="AP180">
        <v>1</v>
      </c>
      <c r="AU180">
        <v>1</v>
      </c>
      <c r="AV180">
        <v>1</v>
      </c>
      <c r="AW180">
        <v>1</v>
      </c>
      <c r="AX180">
        <v>0</v>
      </c>
      <c r="AY180">
        <v>1</v>
      </c>
      <c r="AZ180">
        <v>0</v>
      </c>
      <c r="BA180">
        <v>1</v>
      </c>
      <c r="BB180">
        <v>1</v>
      </c>
      <c r="BC180">
        <v>1</v>
      </c>
      <c r="BD180">
        <v>0</v>
      </c>
      <c r="BE180">
        <v>7</v>
      </c>
    </row>
    <row r="181" spans="28:57" x14ac:dyDescent="0.25">
      <c r="AB181" t="s">
        <v>385</v>
      </c>
      <c r="AC181" t="s">
        <v>892</v>
      </c>
      <c r="AD181" t="s">
        <v>893</v>
      </c>
      <c r="AE181" t="s">
        <v>663</v>
      </c>
      <c r="AF181" t="s">
        <v>284</v>
      </c>
      <c r="AG181" t="s">
        <v>358</v>
      </c>
      <c r="AH181" t="s">
        <v>57</v>
      </c>
      <c r="AI181">
        <v>3</v>
      </c>
      <c r="AJ181">
        <v>8</v>
      </c>
      <c r="AK181">
        <v>4</v>
      </c>
      <c r="AN181">
        <v>1</v>
      </c>
      <c r="AO181">
        <v>1</v>
      </c>
      <c r="AP181">
        <v>1</v>
      </c>
      <c r="AU181">
        <v>1</v>
      </c>
      <c r="AV181">
        <v>1</v>
      </c>
      <c r="AW181">
        <v>0</v>
      </c>
      <c r="AX181">
        <v>0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0</v>
      </c>
      <c r="BE181">
        <v>8</v>
      </c>
    </row>
    <row r="182" spans="28:57" x14ac:dyDescent="0.25">
      <c r="AB182" t="s">
        <v>391</v>
      </c>
      <c r="AC182" t="s">
        <v>695</v>
      </c>
      <c r="AD182" t="s">
        <v>696</v>
      </c>
      <c r="AE182" t="s">
        <v>663</v>
      </c>
      <c r="AF182" t="s">
        <v>284</v>
      </c>
      <c r="AG182" t="s">
        <v>358</v>
      </c>
      <c r="AH182" t="s">
        <v>57</v>
      </c>
      <c r="AI182">
        <v>3</v>
      </c>
      <c r="AJ182">
        <v>9</v>
      </c>
      <c r="AK182">
        <v>4.5</v>
      </c>
      <c r="AN182">
        <v>1</v>
      </c>
      <c r="AO182">
        <v>1</v>
      </c>
      <c r="AP182">
        <v>1</v>
      </c>
      <c r="AU182">
        <v>1</v>
      </c>
      <c r="AV182">
        <v>1</v>
      </c>
      <c r="AW182">
        <v>1</v>
      </c>
      <c r="AX182">
        <v>0</v>
      </c>
      <c r="AY182">
        <v>1</v>
      </c>
      <c r="AZ182">
        <v>0</v>
      </c>
      <c r="BA182">
        <v>1</v>
      </c>
      <c r="BB182">
        <v>1</v>
      </c>
      <c r="BC182">
        <v>1</v>
      </c>
      <c r="BD182">
        <v>0</v>
      </c>
      <c r="BE182">
        <v>9</v>
      </c>
    </row>
    <row r="183" spans="28:57" x14ac:dyDescent="0.25">
      <c r="AB183" t="s">
        <v>393</v>
      </c>
      <c r="AC183" t="s">
        <v>835</v>
      </c>
      <c r="AD183" t="s">
        <v>836</v>
      </c>
      <c r="AE183" t="s">
        <v>663</v>
      </c>
      <c r="AF183" t="s">
        <v>284</v>
      </c>
      <c r="AG183" t="s">
        <v>358</v>
      </c>
      <c r="AH183" t="s">
        <v>57</v>
      </c>
      <c r="AI183">
        <v>3</v>
      </c>
      <c r="AJ183">
        <v>10</v>
      </c>
      <c r="AK183">
        <v>5</v>
      </c>
      <c r="AN183">
        <v>1</v>
      </c>
      <c r="AO183">
        <v>1</v>
      </c>
      <c r="AP183">
        <v>1</v>
      </c>
      <c r="AU183">
        <v>1</v>
      </c>
      <c r="AV183">
        <v>1</v>
      </c>
      <c r="AW183">
        <v>0</v>
      </c>
      <c r="AX183">
        <v>0</v>
      </c>
      <c r="AY183">
        <v>1</v>
      </c>
      <c r="AZ183">
        <v>1</v>
      </c>
      <c r="BA183">
        <v>0</v>
      </c>
      <c r="BB183">
        <v>1</v>
      </c>
      <c r="BC183">
        <v>1</v>
      </c>
      <c r="BD183">
        <v>0</v>
      </c>
      <c r="BE183">
        <v>10</v>
      </c>
    </row>
    <row r="184" spans="28:57" x14ac:dyDescent="0.25">
      <c r="AB184" t="s">
        <v>397</v>
      </c>
      <c r="AC184" t="s">
        <v>975</v>
      </c>
      <c r="AD184" t="s">
        <v>976</v>
      </c>
      <c r="AE184" t="s">
        <v>663</v>
      </c>
      <c r="AF184" t="s">
        <v>284</v>
      </c>
      <c r="AG184" t="s">
        <v>358</v>
      </c>
      <c r="AH184" t="s">
        <v>57</v>
      </c>
      <c r="AI184">
        <v>3</v>
      </c>
      <c r="AJ184">
        <v>11</v>
      </c>
      <c r="AK184">
        <v>5.5</v>
      </c>
      <c r="AN184">
        <v>1</v>
      </c>
      <c r="AO184">
        <v>1</v>
      </c>
      <c r="AP184">
        <v>1</v>
      </c>
      <c r="AU184">
        <v>1</v>
      </c>
      <c r="AV184">
        <v>1</v>
      </c>
      <c r="AW184">
        <v>1</v>
      </c>
      <c r="AX184">
        <v>0</v>
      </c>
      <c r="AY184">
        <v>1</v>
      </c>
      <c r="AZ184">
        <v>0</v>
      </c>
      <c r="BA184">
        <v>1</v>
      </c>
      <c r="BB184">
        <v>1</v>
      </c>
      <c r="BC184">
        <v>1</v>
      </c>
      <c r="BD184">
        <v>0</v>
      </c>
      <c r="BE184">
        <v>11</v>
      </c>
    </row>
    <row r="185" spans="28:57" x14ac:dyDescent="0.25">
      <c r="AB185" t="s">
        <v>401</v>
      </c>
      <c r="AC185" t="s">
        <v>763</v>
      </c>
      <c r="AD185" t="s">
        <v>764</v>
      </c>
      <c r="AE185" t="s">
        <v>663</v>
      </c>
      <c r="AF185" t="s">
        <v>284</v>
      </c>
      <c r="AG185" t="s">
        <v>358</v>
      </c>
      <c r="AH185" t="s">
        <v>57</v>
      </c>
      <c r="AI185">
        <v>3</v>
      </c>
      <c r="AJ185">
        <v>12</v>
      </c>
      <c r="AK185">
        <v>6</v>
      </c>
      <c r="AN185">
        <v>1</v>
      </c>
      <c r="AO185">
        <v>1</v>
      </c>
      <c r="AP185">
        <v>1</v>
      </c>
      <c r="AU185">
        <v>1</v>
      </c>
      <c r="AV185">
        <v>1</v>
      </c>
      <c r="AW185">
        <v>1</v>
      </c>
      <c r="AX185">
        <v>0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0</v>
      </c>
      <c r="BE185">
        <v>12</v>
      </c>
    </row>
    <row r="186" spans="28:57" x14ac:dyDescent="0.25">
      <c r="AB186" t="s">
        <v>405</v>
      </c>
      <c r="AC186" t="s">
        <v>856</v>
      </c>
      <c r="AD186" t="s">
        <v>857</v>
      </c>
      <c r="AE186" t="s">
        <v>663</v>
      </c>
      <c r="AF186" t="s">
        <v>284</v>
      </c>
      <c r="AG186" t="s">
        <v>358</v>
      </c>
      <c r="AH186" t="s">
        <v>57</v>
      </c>
      <c r="AI186">
        <v>3</v>
      </c>
      <c r="AJ186">
        <v>13</v>
      </c>
      <c r="AK186">
        <v>6.5</v>
      </c>
      <c r="AN186">
        <v>1</v>
      </c>
      <c r="AO186">
        <v>1</v>
      </c>
      <c r="AP186">
        <v>1</v>
      </c>
      <c r="AU186">
        <v>1</v>
      </c>
      <c r="AV186">
        <v>1</v>
      </c>
      <c r="AW186">
        <v>1</v>
      </c>
      <c r="AX186">
        <v>0</v>
      </c>
      <c r="AY186">
        <v>1</v>
      </c>
      <c r="AZ186">
        <v>0</v>
      </c>
      <c r="BA186">
        <v>1</v>
      </c>
      <c r="BB186">
        <v>1</v>
      </c>
      <c r="BC186">
        <v>1</v>
      </c>
      <c r="BD186">
        <v>0</v>
      </c>
      <c r="BE186">
        <v>13</v>
      </c>
    </row>
    <row r="187" spans="28:57" x14ac:dyDescent="0.25">
      <c r="AB187" t="s">
        <v>411</v>
      </c>
      <c r="AC187" t="s">
        <v>1049</v>
      </c>
      <c r="AD187" t="s">
        <v>1050</v>
      </c>
      <c r="AE187" t="s">
        <v>663</v>
      </c>
      <c r="AF187" t="s">
        <v>284</v>
      </c>
      <c r="AG187" t="s">
        <v>358</v>
      </c>
      <c r="AH187" t="s">
        <v>57</v>
      </c>
      <c r="AI187">
        <v>3</v>
      </c>
      <c r="AJ187">
        <v>14</v>
      </c>
      <c r="AK187">
        <v>7</v>
      </c>
      <c r="AN187">
        <v>1</v>
      </c>
      <c r="AO187">
        <v>1</v>
      </c>
      <c r="AP187">
        <v>1</v>
      </c>
      <c r="AU187">
        <v>1</v>
      </c>
      <c r="AV187">
        <v>1</v>
      </c>
      <c r="AW187">
        <v>1</v>
      </c>
      <c r="AX187">
        <v>0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0</v>
      </c>
      <c r="BE187">
        <v>14</v>
      </c>
    </row>
    <row r="188" spans="28:57" x14ac:dyDescent="0.25">
      <c r="AB188" t="s">
        <v>413</v>
      </c>
      <c r="AC188" t="s">
        <v>743</v>
      </c>
      <c r="AD188" t="s">
        <v>744</v>
      </c>
      <c r="AE188" t="s">
        <v>663</v>
      </c>
      <c r="AF188" t="s">
        <v>284</v>
      </c>
      <c r="AG188" t="s">
        <v>358</v>
      </c>
      <c r="AH188" t="s">
        <v>57</v>
      </c>
      <c r="AI188">
        <v>3</v>
      </c>
      <c r="AJ188">
        <v>15</v>
      </c>
      <c r="AK188">
        <v>7.5</v>
      </c>
      <c r="AN188">
        <v>1</v>
      </c>
      <c r="AO188">
        <v>1</v>
      </c>
      <c r="AP188">
        <v>1</v>
      </c>
      <c r="AU188">
        <v>1</v>
      </c>
      <c r="AV188">
        <v>1</v>
      </c>
      <c r="AW188">
        <v>0</v>
      </c>
      <c r="AX188">
        <v>0</v>
      </c>
      <c r="AY188">
        <v>1</v>
      </c>
      <c r="AZ188">
        <v>1</v>
      </c>
      <c r="BA188">
        <v>0</v>
      </c>
      <c r="BB188">
        <v>1</v>
      </c>
      <c r="BC188">
        <v>1</v>
      </c>
      <c r="BD188">
        <v>0</v>
      </c>
      <c r="BE188">
        <v>15</v>
      </c>
    </row>
    <row r="189" spans="28:57" x14ac:dyDescent="0.25">
      <c r="AB189" t="s">
        <v>420</v>
      </c>
      <c r="AC189" t="s">
        <v>786</v>
      </c>
      <c r="AD189" t="s">
        <v>787</v>
      </c>
      <c r="AE189" t="s">
        <v>663</v>
      </c>
      <c r="AF189" t="s">
        <v>284</v>
      </c>
      <c r="AG189" t="s">
        <v>358</v>
      </c>
      <c r="AH189" t="s">
        <v>57</v>
      </c>
      <c r="AI189">
        <v>3</v>
      </c>
      <c r="AJ189">
        <v>16</v>
      </c>
      <c r="AK189">
        <v>8</v>
      </c>
      <c r="AN189">
        <v>1</v>
      </c>
      <c r="AO189">
        <v>1</v>
      </c>
      <c r="AP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0</v>
      </c>
      <c r="BA189">
        <v>1</v>
      </c>
      <c r="BB189">
        <v>1</v>
      </c>
      <c r="BC189">
        <v>1</v>
      </c>
      <c r="BD189">
        <v>0</v>
      </c>
      <c r="BE189">
        <v>16</v>
      </c>
    </row>
    <row r="190" spans="28:57" x14ac:dyDescent="0.25">
      <c r="AB190" t="s">
        <v>424</v>
      </c>
      <c r="AC190" t="s">
        <v>999</v>
      </c>
      <c r="AD190" t="s">
        <v>1000</v>
      </c>
      <c r="AE190" t="s">
        <v>663</v>
      </c>
      <c r="AF190" t="s">
        <v>284</v>
      </c>
      <c r="AG190" t="s">
        <v>358</v>
      </c>
      <c r="AH190" t="s">
        <v>57</v>
      </c>
      <c r="AI190">
        <v>3</v>
      </c>
      <c r="AJ190">
        <v>17</v>
      </c>
      <c r="AK190">
        <v>8.5</v>
      </c>
      <c r="AN190">
        <v>1</v>
      </c>
      <c r="AO190">
        <v>1</v>
      </c>
      <c r="AP190">
        <v>1</v>
      </c>
      <c r="AU190">
        <v>1</v>
      </c>
      <c r="AV190">
        <v>1</v>
      </c>
      <c r="AW190">
        <v>1</v>
      </c>
      <c r="AX190">
        <v>0</v>
      </c>
      <c r="AY190">
        <v>1</v>
      </c>
      <c r="AZ190">
        <v>0</v>
      </c>
      <c r="BA190">
        <v>1</v>
      </c>
      <c r="BB190">
        <v>1</v>
      </c>
      <c r="BC190">
        <v>1</v>
      </c>
      <c r="BD190">
        <v>0</v>
      </c>
      <c r="BE190">
        <v>17</v>
      </c>
    </row>
    <row r="191" spans="28:57" x14ac:dyDescent="0.25">
      <c r="AB191" t="s">
        <v>428</v>
      </c>
      <c r="AC191" t="s">
        <v>775</v>
      </c>
      <c r="AD191" t="s">
        <v>776</v>
      </c>
      <c r="AE191" t="s">
        <v>663</v>
      </c>
      <c r="AF191" t="s">
        <v>284</v>
      </c>
      <c r="AG191" t="s">
        <v>358</v>
      </c>
      <c r="AH191" t="s">
        <v>57</v>
      </c>
      <c r="AI191">
        <v>3</v>
      </c>
      <c r="AJ191">
        <v>18</v>
      </c>
      <c r="AK191">
        <v>9</v>
      </c>
      <c r="AN191">
        <v>1</v>
      </c>
      <c r="AO191">
        <v>1</v>
      </c>
      <c r="AP191">
        <v>1</v>
      </c>
      <c r="AU191">
        <v>1</v>
      </c>
      <c r="AV191">
        <v>1</v>
      </c>
      <c r="AW191">
        <v>1</v>
      </c>
      <c r="AX191">
        <v>0</v>
      </c>
      <c r="AY191">
        <v>1</v>
      </c>
      <c r="AZ191">
        <v>1</v>
      </c>
      <c r="BA191">
        <v>0</v>
      </c>
      <c r="BB191">
        <v>0</v>
      </c>
      <c r="BC191">
        <v>1</v>
      </c>
      <c r="BD191">
        <v>0</v>
      </c>
      <c r="BE191">
        <v>18</v>
      </c>
    </row>
    <row r="192" spans="28:57" x14ac:dyDescent="0.25">
      <c r="AB192" t="s">
        <v>431</v>
      </c>
      <c r="AC192" t="s">
        <v>797</v>
      </c>
      <c r="AD192" t="s">
        <v>798</v>
      </c>
      <c r="AE192" t="s">
        <v>663</v>
      </c>
      <c r="AF192" t="s">
        <v>284</v>
      </c>
      <c r="AG192" t="s">
        <v>358</v>
      </c>
      <c r="AH192" t="s">
        <v>57</v>
      </c>
      <c r="AI192">
        <v>3</v>
      </c>
      <c r="AJ192">
        <v>19</v>
      </c>
      <c r="AK192">
        <v>9.5</v>
      </c>
      <c r="AN192">
        <v>1</v>
      </c>
      <c r="AO192">
        <v>1</v>
      </c>
      <c r="AP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19</v>
      </c>
    </row>
    <row r="193" spans="21:57" x14ac:dyDescent="0.25">
      <c r="AB193" t="s">
        <v>439</v>
      </c>
      <c r="AC193" t="s">
        <v>962</v>
      </c>
      <c r="AD193" t="s">
        <v>963</v>
      </c>
      <c r="AE193" t="s">
        <v>663</v>
      </c>
      <c r="AF193" t="s">
        <v>284</v>
      </c>
      <c r="AG193" t="s">
        <v>358</v>
      </c>
      <c r="AH193" t="s">
        <v>57</v>
      </c>
      <c r="AI193">
        <v>3</v>
      </c>
      <c r="AJ193">
        <v>20</v>
      </c>
      <c r="AK193">
        <v>10</v>
      </c>
      <c r="AN193">
        <v>1</v>
      </c>
      <c r="AO193">
        <v>1</v>
      </c>
      <c r="AP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0</v>
      </c>
      <c r="BA193">
        <v>1</v>
      </c>
      <c r="BB193">
        <v>1</v>
      </c>
      <c r="BC193">
        <v>1</v>
      </c>
      <c r="BD193">
        <v>0</v>
      </c>
      <c r="BE193">
        <v>20</v>
      </c>
    </row>
    <row r="194" spans="21:57" x14ac:dyDescent="0.25">
      <c r="AB194" t="s">
        <v>443</v>
      </c>
      <c r="AC194" t="s">
        <v>1025</v>
      </c>
      <c r="AD194" t="s">
        <v>1026</v>
      </c>
      <c r="AE194" t="s">
        <v>663</v>
      </c>
      <c r="AF194" t="s">
        <v>284</v>
      </c>
      <c r="AG194" t="s">
        <v>358</v>
      </c>
      <c r="AH194" t="s">
        <v>57</v>
      </c>
      <c r="AI194">
        <v>3</v>
      </c>
      <c r="AJ194">
        <v>21</v>
      </c>
      <c r="AK194">
        <v>10.5</v>
      </c>
      <c r="AN194">
        <v>1</v>
      </c>
      <c r="AO194">
        <v>1</v>
      </c>
      <c r="AP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0</v>
      </c>
      <c r="BE194">
        <v>21</v>
      </c>
    </row>
    <row r="195" spans="21:57" x14ac:dyDescent="0.25">
      <c r="AB195" t="s">
        <v>447</v>
      </c>
      <c r="AC195" t="s">
        <v>972</v>
      </c>
      <c r="AD195" t="s">
        <v>446</v>
      </c>
      <c r="AE195" t="s">
        <v>663</v>
      </c>
      <c r="AF195" t="s">
        <v>284</v>
      </c>
      <c r="AG195" t="s">
        <v>358</v>
      </c>
      <c r="AH195" t="s">
        <v>57</v>
      </c>
      <c r="AI195">
        <v>3</v>
      </c>
      <c r="AJ195">
        <v>22</v>
      </c>
      <c r="AK195">
        <v>11</v>
      </c>
      <c r="AN195">
        <v>1</v>
      </c>
      <c r="AO195">
        <v>1</v>
      </c>
      <c r="AP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0</v>
      </c>
      <c r="BA195">
        <v>1</v>
      </c>
      <c r="BB195">
        <v>1</v>
      </c>
      <c r="BC195">
        <v>1</v>
      </c>
      <c r="BD195">
        <v>1</v>
      </c>
      <c r="BE195">
        <v>22</v>
      </c>
    </row>
    <row r="196" spans="21:57" x14ac:dyDescent="0.25">
      <c r="AB196" t="s">
        <v>451</v>
      </c>
      <c r="AC196" t="s">
        <v>937</v>
      </c>
      <c r="AD196" t="s">
        <v>938</v>
      </c>
      <c r="AE196" t="s">
        <v>663</v>
      </c>
      <c r="AF196" t="s">
        <v>284</v>
      </c>
      <c r="AG196" t="s">
        <v>358</v>
      </c>
      <c r="AH196" t="s">
        <v>57</v>
      </c>
      <c r="AI196">
        <v>3</v>
      </c>
      <c r="AJ196">
        <v>23</v>
      </c>
      <c r="AK196">
        <v>11.5</v>
      </c>
      <c r="AN196">
        <v>1</v>
      </c>
      <c r="AO196">
        <v>0</v>
      </c>
      <c r="AP196">
        <v>1</v>
      </c>
      <c r="AU196">
        <v>1</v>
      </c>
      <c r="AV196">
        <v>0</v>
      </c>
      <c r="AW196">
        <v>1</v>
      </c>
      <c r="AX196">
        <v>0</v>
      </c>
      <c r="AY196">
        <v>1</v>
      </c>
      <c r="AZ196">
        <v>0</v>
      </c>
      <c r="BA196">
        <v>1</v>
      </c>
      <c r="BB196">
        <v>1</v>
      </c>
      <c r="BC196">
        <v>1</v>
      </c>
      <c r="BD196">
        <v>0</v>
      </c>
      <c r="BE196">
        <v>23</v>
      </c>
    </row>
    <row r="197" spans="21:57" x14ac:dyDescent="0.25">
      <c r="AB197" t="s">
        <v>453</v>
      </c>
      <c r="AC197" t="s">
        <v>949</v>
      </c>
      <c r="AD197" t="s">
        <v>950</v>
      </c>
      <c r="AE197" t="s">
        <v>663</v>
      </c>
      <c r="AF197" t="s">
        <v>284</v>
      </c>
      <c r="AG197" t="s">
        <v>358</v>
      </c>
      <c r="AH197" t="s">
        <v>57</v>
      </c>
      <c r="AI197">
        <v>3</v>
      </c>
      <c r="AJ197">
        <v>24</v>
      </c>
      <c r="AK197">
        <v>12</v>
      </c>
      <c r="AN197">
        <v>1</v>
      </c>
      <c r="AO197">
        <v>1</v>
      </c>
      <c r="AP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0</v>
      </c>
      <c r="BE197">
        <v>24</v>
      </c>
    </row>
    <row r="198" spans="21:57" x14ac:dyDescent="0.25">
      <c r="AB198" t="s">
        <v>457</v>
      </c>
      <c r="AC198" t="s">
        <v>672</v>
      </c>
      <c r="AD198" t="s">
        <v>673</v>
      </c>
      <c r="AE198" t="s">
        <v>663</v>
      </c>
      <c r="AF198" t="s">
        <v>284</v>
      </c>
      <c r="AG198" t="s">
        <v>358</v>
      </c>
      <c r="AH198" t="s">
        <v>57</v>
      </c>
      <c r="AI198">
        <v>3</v>
      </c>
      <c r="AJ198">
        <v>25</v>
      </c>
      <c r="AK198">
        <v>12.5</v>
      </c>
      <c r="AN198">
        <v>1</v>
      </c>
      <c r="AO198">
        <v>1</v>
      </c>
      <c r="AP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25</v>
      </c>
    </row>
    <row r="199" spans="21:57" x14ac:dyDescent="0.25">
      <c r="AB199" t="s">
        <v>463</v>
      </c>
      <c r="AC199" t="s">
        <v>818</v>
      </c>
      <c r="AD199" t="s">
        <v>819</v>
      </c>
      <c r="AE199" t="s">
        <v>663</v>
      </c>
      <c r="AF199" t="s">
        <v>284</v>
      </c>
      <c r="AG199" t="s">
        <v>358</v>
      </c>
      <c r="AH199" t="s">
        <v>57</v>
      </c>
      <c r="AI199">
        <v>3</v>
      </c>
      <c r="AJ199">
        <v>26</v>
      </c>
      <c r="AK199">
        <v>13</v>
      </c>
      <c r="AN199">
        <v>1</v>
      </c>
      <c r="AO199">
        <v>1</v>
      </c>
      <c r="AP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0</v>
      </c>
      <c r="BE199">
        <v>26</v>
      </c>
    </row>
    <row r="200" spans="21:57" x14ac:dyDescent="0.25">
      <c r="AB200" t="s">
        <v>470</v>
      </c>
      <c r="AC200" t="s">
        <v>979</v>
      </c>
      <c r="AD200" t="s">
        <v>980</v>
      </c>
      <c r="AE200" t="s">
        <v>663</v>
      </c>
      <c r="AF200" t="s">
        <v>284</v>
      </c>
      <c r="AG200" t="s">
        <v>358</v>
      </c>
      <c r="AH200" t="s">
        <v>57</v>
      </c>
      <c r="AI200">
        <v>3</v>
      </c>
      <c r="AJ200">
        <v>27</v>
      </c>
      <c r="AK200">
        <v>13.5</v>
      </c>
      <c r="AN200">
        <v>1</v>
      </c>
      <c r="AO200">
        <v>1</v>
      </c>
      <c r="AP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0</v>
      </c>
      <c r="BE200">
        <v>27</v>
      </c>
    </row>
    <row r="201" spans="21:57" x14ac:dyDescent="0.25">
      <c r="AB201" t="s">
        <v>474</v>
      </c>
      <c r="AC201" t="s">
        <v>890</v>
      </c>
      <c r="AD201" t="s">
        <v>891</v>
      </c>
      <c r="AE201" t="s">
        <v>663</v>
      </c>
      <c r="AF201" t="s">
        <v>284</v>
      </c>
      <c r="AG201" t="s">
        <v>358</v>
      </c>
      <c r="AH201" t="s">
        <v>57</v>
      </c>
      <c r="AI201">
        <v>3</v>
      </c>
      <c r="AJ201">
        <v>28</v>
      </c>
      <c r="AK201">
        <v>14</v>
      </c>
      <c r="AN201">
        <v>1</v>
      </c>
      <c r="AO201">
        <v>1</v>
      </c>
      <c r="AP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0</v>
      </c>
      <c r="BE201">
        <v>28</v>
      </c>
    </row>
    <row r="202" spans="21:57" x14ac:dyDescent="0.25">
      <c r="AB202" t="s">
        <v>476</v>
      </c>
      <c r="AC202" t="s">
        <v>723</v>
      </c>
      <c r="AD202" t="s">
        <v>724</v>
      </c>
      <c r="AE202" t="s">
        <v>663</v>
      </c>
      <c r="AF202" t="s">
        <v>284</v>
      </c>
      <c r="AG202" t="s">
        <v>358</v>
      </c>
      <c r="AH202" t="s">
        <v>57</v>
      </c>
      <c r="AI202">
        <v>3</v>
      </c>
      <c r="AJ202">
        <v>29</v>
      </c>
      <c r="AK202">
        <v>14.5</v>
      </c>
      <c r="AN202">
        <v>1</v>
      </c>
      <c r="AO202">
        <v>1</v>
      </c>
      <c r="AP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0</v>
      </c>
      <c r="BE202">
        <v>29</v>
      </c>
    </row>
    <row r="203" spans="21:57" x14ac:dyDescent="0.25">
      <c r="AB203" t="s">
        <v>482</v>
      </c>
      <c r="AC203" t="s">
        <v>919</v>
      </c>
      <c r="AD203" t="s">
        <v>920</v>
      </c>
      <c r="AE203" t="s">
        <v>663</v>
      </c>
      <c r="AF203" t="s">
        <v>284</v>
      </c>
      <c r="AG203" t="s">
        <v>358</v>
      </c>
      <c r="AH203" t="s">
        <v>57</v>
      </c>
      <c r="AI203">
        <v>3</v>
      </c>
      <c r="AJ203">
        <v>30</v>
      </c>
      <c r="AK203">
        <v>15</v>
      </c>
      <c r="AN203">
        <v>1</v>
      </c>
      <c r="AO203">
        <v>0</v>
      </c>
      <c r="AP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0</v>
      </c>
      <c r="BA203">
        <v>1</v>
      </c>
      <c r="BB203">
        <v>1</v>
      </c>
      <c r="BC203">
        <v>1</v>
      </c>
      <c r="BD203">
        <v>0</v>
      </c>
      <c r="BE203">
        <v>30</v>
      </c>
    </row>
    <row r="204" spans="21:57" x14ac:dyDescent="0.25">
      <c r="U204">
        <v>0</v>
      </c>
      <c r="V204">
        <v>0</v>
      </c>
      <c r="W204" t="str">
        <f t="shared" si="5"/>
        <v>D</v>
      </c>
      <c r="AB204" t="s">
        <v>499</v>
      </c>
      <c r="AC204" t="s">
        <v>977</v>
      </c>
      <c r="AD204" t="s">
        <v>978</v>
      </c>
      <c r="AE204" t="s">
        <v>663</v>
      </c>
      <c r="AF204" t="s">
        <v>156</v>
      </c>
      <c r="AG204" t="s">
        <v>501</v>
      </c>
      <c r="AH204" t="s">
        <v>57</v>
      </c>
      <c r="AI204">
        <v>4</v>
      </c>
      <c r="AJ204">
        <v>1</v>
      </c>
      <c r="AK204">
        <v>0.5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0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0</v>
      </c>
      <c r="BA204">
        <v>1</v>
      </c>
      <c r="BB204">
        <v>1</v>
      </c>
      <c r="BC204">
        <v>1</v>
      </c>
      <c r="BD204">
        <v>0</v>
      </c>
      <c r="BE204">
        <v>31</v>
      </c>
    </row>
    <row r="205" spans="21:57" x14ac:dyDescent="0.25">
      <c r="U205">
        <v>1</v>
      </c>
      <c r="V205">
        <v>1</v>
      </c>
      <c r="W205" t="str">
        <f t="shared" si="5"/>
        <v>A</v>
      </c>
      <c r="AB205" t="s">
        <v>504</v>
      </c>
      <c r="AC205" t="s">
        <v>1038</v>
      </c>
      <c r="AD205" t="s">
        <v>1039</v>
      </c>
      <c r="AE205" t="s">
        <v>663</v>
      </c>
      <c r="AF205" t="s">
        <v>156</v>
      </c>
      <c r="AG205" t="s">
        <v>501</v>
      </c>
      <c r="AH205" t="s">
        <v>57</v>
      </c>
      <c r="AI205">
        <v>4</v>
      </c>
      <c r="AJ205">
        <v>2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0</v>
      </c>
      <c r="BE205">
        <v>32</v>
      </c>
    </row>
    <row r="206" spans="21:57" x14ac:dyDescent="0.25">
      <c r="U206">
        <v>1</v>
      </c>
      <c r="V206">
        <v>1</v>
      </c>
      <c r="W206" t="str">
        <f t="shared" si="5"/>
        <v>A</v>
      </c>
      <c r="AB206" t="s">
        <v>508</v>
      </c>
      <c r="AC206" t="s">
        <v>729</v>
      </c>
      <c r="AD206" t="s">
        <v>730</v>
      </c>
      <c r="AE206" t="s">
        <v>663</v>
      </c>
      <c r="AF206" t="s">
        <v>156</v>
      </c>
      <c r="AG206" t="s">
        <v>501</v>
      </c>
      <c r="AH206" t="s">
        <v>57</v>
      </c>
      <c r="AI206">
        <v>4</v>
      </c>
      <c r="AJ206">
        <v>3</v>
      </c>
      <c r="AK206">
        <v>1.5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0</v>
      </c>
      <c r="BE206">
        <v>33</v>
      </c>
    </row>
    <row r="207" spans="21:57" x14ac:dyDescent="0.25">
      <c r="U207">
        <v>0</v>
      </c>
      <c r="V207">
        <v>0</v>
      </c>
      <c r="W207" t="str">
        <f t="shared" si="5"/>
        <v>D</v>
      </c>
      <c r="AB207" t="s">
        <v>513</v>
      </c>
      <c r="AC207" t="s">
        <v>875</v>
      </c>
      <c r="AD207" t="s">
        <v>876</v>
      </c>
      <c r="AE207" t="s">
        <v>663</v>
      </c>
      <c r="AF207" t="s">
        <v>156</v>
      </c>
      <c r="AG207" t="s">
        <v>501</v>
      </c>
      <c r="AH207" t="s">
        <v>57</v>
      </c>
      <c r="AI207">
        <v>4</v>
      </c>
      <c r="AJ207">
        <v>4</v>
      </c>
      <c r="AK207">
        <v>2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0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0</v>
      </c>
      <c r="BA207">
        <v>1</v>
      </c>
      <c r="BB207">
        <v>1</v>
      </c>
      <c r="BC207">
        <v>1</v>
      </c>
      <c r="BD207">
        <v>0</v>
      </c>
      <c r="BE207">
        <v>34</v>
      </c>
    </row>
    <row r="208" spans="21:57" x14ac:dyDescent="0.25">
      <c r="U208">
        <v>1</v>
      </c>
      <c r="V208">
        <v>0</v>
      </c>
      <c r="W208" t="str">
        <f t="shared" si="5"/>
        <v>B</v>
      </c>
      <c r="AB208" t="s">
        <v>517</v>
      </c>
      <c r="AC208" t="s">
        <v>1015</v>
      </c>
      <c r="AD208" t="s">
        <v>1016</v>
      </c>
      <c r="AE208" t="s">
        <v>663</v>
      </c>
      <c r="AF208" t="s">
        <v>156</v>
      </c>
      <c r="AG208" t="s">
        <v>501</v>
      </c>
      <c r="AH208" t="s">
        <v>57</v>
      </c>
      <c r="AI208">
        <v>4</v>
      </c>
      <c r="AJ208">
        <v>5</v>
      </c>
      <c r="AK208">
        <v>2.5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0</v>
      </c>
      <c r="BA208">
        <v>1</v>
      </c>
      <c r="BB208">
        <v>1</v>
      </c>
      <c r="BC208">
        <v>1</v>
      </c>
      <c r="BD208">
        <v>0</v>
      </c>
      <c r="BE208">
        <v>35</v>
      </c>
    </row>
    <row r="209" spans="21:57" x14ac:dyDescent="0.25">
      <c r="U209">
        <v>0</v>
      </c>
      <c r="V209">
        <v>0</v>
      </c>
      <c r="W209" t="str">
        <f t="shared" si="5"/>
        <v>D</v>
      </c>
      <c r="AB209" t="s">
        <v>523</v>
      </c>
      <c r="AC209" t="s">
        <v>769</v>
      </c>
      <c r="AD209" t="s">
        <v>770</v>
      </c>
      <c r="AE209" t="s">
        <v>663</v>
      </c>
      <c r="AF209" t="s">
        <v>156</v>
      </c>
      <c r="AG209" t="s">
        <v>501</v>
      </c>
      <c r="AH209" t="s">
        <v>57</v>
      </c>
      <c r="AI209">
        <v>4</v>
      </c>
      <c r="AJ209">
        <v>6</v>
      </c>
      <c r="AK209">
        <v>3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0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0</v>
      </c>
      <c r="BA209">
        <v>1</v>
      </c>
      <c r="BB209">
        <v>1</v>
      </c>
      <c r="BC209">
        <v>1</v>
      </c>
      <c r="BD209">
        <v>0</v>
      </c>
      <c r="BE209">
        <v>36</v>
      </c>
    </row>
    <row r="210" spans="21:57" x14ac:dyDescent="0.25">
      <c r="U210">
        <v>0</v>
      </c>
      <c r="V210">
        <v>1</v>
      </c>
      <c r="W210" t="str">
        <f t="shared" si="5"/>
        <v>C</v>
      </c>
      <c r="AB210" t="s">
        <v>527</v>
      </c>
      <c r="AC210" t="s">
        <v>1021</v>
      </c>
      <c r="AD210" t="s">
        <v>1022</v>
      </c>
      <c r="AE210" t="s">
        <v>663</v>
      </c>
      <c r="AF210" t="s">
        <v>156</v>
      </c>
      <c r="AG210" t="s">
        <v>501</v>
      </c>
      <c r="AH210" t="s">
        <v>57</v>
      </c>
      <c r="AI210">
        <v>4</v>
      </c>
      <c r="AJ210">
        <v>7</v>
      </c>
      <c r="AK210">
        <v>3.5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0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0</v>
      </c>
      <c r="AZ210">
        <v>1</v>
      </c>
      <c r="BA210">
        <v>1</v>
      </c>
      <c r="BB210">
        <v>1</v>
      </c>
      <c r="BC210">
        <v>1</v>
      </c>
      <c r="BD210">
        <v>0</v>
      </c>
      <c r="BE210">
        <v>37</v>
      </c>
    </row>
    <row r="211" spans="21:57" x14ac:dyDescent="0.25">
      <c r="U211">
        <v>0</v>
      </c>
      <c r="V211">
        <v>0</v>
      </c>
      <c r="W211" t="str">
        <f t="shared" si="5"/>
        <v>D</v>
      </c>
      <c r="AB211" t="s">
        <v>530</v>
      </c>
      <c r="AC211" t="s">
        <v>725</v>
      </c>
      <c r="AD211" t="s">
        <v>726</v>
      </c>
      <c r="AE211" t="s">
        <v>663</v>
      </c>
      <c r="AF211" t="s">
        <v>156</v>
      </c>
      <c r="AG211" t="s">
        <v>501</v>
      </c>
      <c r="AH211" t="s">
        <v>57</v>
      </c>
      <c r="AI211">
        <v>4</v>
      </c>
      <c r="AJ211">
        <v>9</v>
      </c>
      <c r="AK211">
        <v>4.5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0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0</v>
      </c>
      <c r="BA211">
        <v>1</v>
      </c>
      <c r="BB211">
        <v>1</v>
      </c>
      <c r="BC211">
        <v>1</v>
      </c>
      <c r="BD211">
        <v>0</v>
      </c>
      <c r="BE211">
        <v>38</v>
      </c>
    </row>
    <row r="212" spans="21:57" x14ac:dyDescent="0.25">
      <c r="U212">
        <v>1</v>
      </c>
      <c r="V212">
        <v>1</v>
      </c>
      <c r="W212" t="str">
        <f t="shared" si="5"/>
        <v>A</v>
      </c>
      <c r="AB212" t="s">
        <v>534</v>
      </c>
      <c r="AC212" t="s">
        <v>869</v>
      </c>
      <c r="AD212" t="s">
        <v>870</v>
      </c>
      <c r="AE212" t="s">
        <v>663</v>
      </c>
      <c r="AF212" t="s">
        <v>156</v>
      </c>
      <c r="AG212" t="s">
        <v>501</v>
      </c>
      <c r="AH212" t="s">
        <v>57</v>
      </c>
      <c r="AI212">
        <v>4</v>
      </c>
      <c r="AJ212">
        <v>10</v>
      </c>
      <c r="AK212">
        <v>5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0</v>
      </c>
      <c r="BE212">
        <v>39</v>
      </c>
    </row>
    <row r="213" spans="21:57" x14ac:dyDescent="0.25">
      <c r="U213">
        <v>1</v>
      </c>
      <c r="V213">
        <v>1</v>
      </c>
      <c r="W213" t="str">
        <f t="shared" si="5"/>
        <v>A</v>
      </c>
      <c r="AB213" t="s">
        <v>538</v>
      </c>
      <c r="AC213" t="s">
        <v>852</v>
      </c>
      <c r="AD213" t="s">
        <v>853</v>
      </c>
      <c r="AE213" t="s">
        <v>663</v>
      </c>
      <c r="AF213" t="s">
        <v>156</v>
      </c>
      <c r="AG213" t="s">
        <v>501</v>
      </c>
      <c r="AH213" t="s">
        <v>57</v>
      </c>
      <c r="AI213">
        <v>4</v>
      </c>
      <c r="AJ213">
        <v>11</v>
      </c>
      <c r="AK213">
        <v>5.5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0</v>
      </c>
      <c r="BE213">
        <v>40</v>
      </c>
    </row>
    <row r="214" spans="21:57" x14ac:dyDescent="0.25">
      <c r="U214">
        <v>0</v>
      </c>
      <c r="V214">
        <v>0</v>
      </c>
      <c r="W214" t="str">
        <f t="shared" si="5"/>
        <v>D</v>
      </c>
      <c r="AB214" t="s">
        <v>544</v>
      </c>
      <c r="AC214" t="s">
        <v>921</v>
      </c>
      <c r="AD214" t="s">
        <v>922</v>
      </c>
      <c r="AE214" t="s">
        <v>663</v>
      </c>
      <c r="AF214" t="s">
        <v>156</v>
      </c>
      <c r="AG214" t="s">
        <v>501</v>
      </c>
      <c r="AH214" t="s">
        <v>57</v>
      </c>
      <c r="AI214">
        <v>4</v>
      </c>
      <c r="AJ214">
        <v>12</v>
      </c>
      <c r="AK214">
        <v>6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0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0</v>
      </c>
      <c r="BA214">
        <v>1</v>
      </c>
      <c r="BB214">
        <v>1</v>
      </c>
      <c r="BC214">
        <v>1</v>
      </c>
      <c r="BD214">
        <v>0</v>
      </c>
      <c r="BE214">
        <v>41</v>
      </c>
    </row>
    <row r="215" spans="21:57" x14ac:dyDescent="0.25">
      <c r="AB215" t="s">
        <v>561</v>
      </c>
      <c r="AC215" t="s">
        <v>1040</v>
      </c>
      <c r="AD215" t="s">
        <v>560</v>
      </c>
      <c r="AE215" t="s">
        <v>663</v>
      </c>
      <c r="AF215" t="s">
        <v>156</v>
      </c>
      <c r="AG215" t="s">
        <v>358</v>
      </c>
      <c r="AH215" t="s">
        <v>57</v>
      </c>
      <c r="AI215">
        <v>3</v>
      </c>
      <c r="AJ215">
        <v>1</v>
      </c>
      <c r="AK215">
        <v>0.5</v>
      </c>
      <c r="AN215">
        <v>1</v>
      </c>
      <c r="AO215">
        <v>1</v>
      </c>
      <c r="AP215">
        <v>1</v>
      </c>
      <c r="AU215">
        <v>1</v>
      </c>
      <c r="AV215">
        <v>1</v>
      </c>
      <c r="AW215">
        <v>0</v>
      </c>
      <c r="AX215">
        <v>1</v>
      </c>
      <c r="AY215">
        <v>1</v>
      </c>
      <c r="AZ215">
        <v>1</v>
      </c>
      <c r="BA215">
        <v>0</v>
      </c>
      <c r="BB215">
        <v>1</v>
      </c>
      <c r="BC215">
        <v>1</v>
      </c>
      <c r="BD215">
        <v>0</v>
      </c>
      <c r="BE215">
        <v>42</v>
      </c>
    </row>
    <row r="216" spans="21:57" x14ac:dyDescent="0.25">
      <c r="AB216" t="s">
        <v>565</v>
      </c>
      <c r="AC216" t="s">
        <v>784</v>
      </c>
      <c r="AD216" t="s">
        <v>785</v>
      </c>
      <c r="AE216" t="s">
        <v>663</v>
      </c>
      <c r="AF216" t="s">
        <v>156</v>
      </c>
      <c r="AG216" t="s">
        <v>358</v>
      </c>
      <c r="AH216" t="s">
        <v>57</v>
      </c>
      <c r="AI216">
        <v>3</v>
      </c>
      <c r="AJ216">
        <v>4</v>
      </c>
      <c r="AK216">
        <v>2</v>
      </c>
      <c r="AN216">
        <v>1</v>
      </c>
      <c r="AO216">
        <v>1</v>
      </c>
      <c r="AP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0</v>
      </c>
      <c r="BE216">
        <v>43</v>
      </c>
    </row>
    <row r="217" spans="21:57" x14ac:dyDescent="0.25">
      <c r="U217">
        <v>0</v>
      </c>
      <c r="V217">
        <v>0</v>
      </c>
      <c r="W217" t="str">
        <f t="shared" si="5"/>
        <v>D</v>
      </c>
      <c r="AB217" t="s">
        <v>620</v>
      </c>
      <c r="AC217" t="s">
        <v>1057</v>
      </c>
      <c r="AD217" t="s">
        <v>1058</v>
      </c>
      <c r="AE217" t="s">
        <v>663</v>
      </c>
      <c r="AF217" t="s">
        <v>156</v>
      </c>
      <c r="AG217" t="s">
        <v>613</v>
      </c>
      <c r="AH217" t="s">
        <v>57</v>
      </c>
      <c r="AI217">
        <v>2</v>
      </c>
      <c r="AJ217">
        <v>4</v>
      </c>
      <c r="AK217">
        <v>2</v>
      </c>
      <c r="AL217">
        <v>1</v>
      </c>
      <c r="AM217">
        <v>1</v>
      </c>
      <c r="AQ217">
        <v>0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0</v>
      </c>
      <c r="AX217">
        <v>0</v>
      </c>
      <c r="AY217">
        <v>1</v>
      </c>
      <c r="AZ217">
        <v>0</v>
      </c>
      <c r="BA217">
        <v>1</v>
      </c>
      <c r="BB217">
        <v>1</v>
      </c>
      <c r="BC217">
        <v>1</v>
      </c>
      <c r="BD217">
        <v>0</v>
      </c>
      <c r="BE217">
        <v>46</v>
      </c>
    </row>
    <row r="218" spans="21:57" x14ac:dyDescent="0.25">
      <c r="U218">
        <v>0</v>
      </c>
      <c r="V218">
        <v>0</v>
      </c>
      <c r="W218" t="str">
        <f t="shared" si="5"/>
        <v>D</v>
      </c>
      <c r="AB218" t="s">
        <v>632</v>
      </c>
      <c r="AC218" t="s">
        <v>881</v>
      </c>
      <c r="AD218" t="s">
        <v>631</v>
      </c>
      <c r="AE218" t="s">
        <v>663</v>
      </c>
      <c r="AF218" t="s">
        <v>156</v>
      </c>
      <c r="AG218" t="s">
        <v>613</v>
      </c>
      <c r="AH218" t="s">
        <v>57</v>
      </c>
      <c r="AI218">
        <v>2</v>
      </c>
      <c r="AJ218">
        <v>14</v>
      </c>
      <c r="AK218">
        <v>7</v>
      </c>
      <c r="AL218">
        <v>1</v>
      </c>
      <c r="AM218">
        <v>1</v>
      </c>
      <c r="AQ218">
        <v>0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0</v>
      </c>
      <c r="AX218">
        <v>0</v>
      </c>
      <c r="AY218">
        <v>1</v>
      </c>
      <c r="AZ218">
        <v>0</v>
      </c>
      <c r="BA218">
        <v>1</v>
      </c>
      <c r="BB218">
        <v>1</v>
      </c>
      <c r="BC218">
        <v>1</v>
      </c>
      <c r="BD218">
        <v>0</v>
      </c>
      <c r="BE218">
        <v>49</v>
      </c>
    </row>
    <row r="219" spans="21:57" x14ac:dyDescent="0.25">
      <c r="W219">
        <f>COUNTIF(W75:W212,"A")</f>
        <v>7</v>
      </c>
      <c r="X219" t="s">
        <v>1088</v>
      </c>
      <c r="Y219" t="s">
        <v>1088</v>
      </c>
    </row>
    <row r="220" spans="21:57" x14ac:dyDescent="0.25">
      <c r="W220">
        <f>COUNTIF(W75:W212,"B")</f>
        <v>1</v>
      </c>
      <c r="X220" t="s">
        <v>1089</v>
      </c>
      <c r="Y220" t="s">
        <v>1089</v>
      </c>
    </row>
    <row r="221" spans="21:57" x14ac:dyDescent="0.25">
      <c r="W221">
        <f>COUNTIF(W75:W212,"C")</f>
        <v>1</v>
      </c>
      <c r="X221" t="s">
        <v>1090</v>
      </c>
      <c r="Y221" t="s">
        <v>1090</v>
      </c>
    </row>
    <row r="222" spans="21:57" x14ac:dyDescent="0.25">
      <c r="W222">
        <f>COUNTIF(W75:W212,"D")</f>
        <v>7</v>
      </c>
      <c r="X222" t="s">
        <v>1091</v>
      </c>
      <c r="Y222" t="s">
        <v>1091</v>
      </c>
    </row>
    <row r="223" spans="21:57" x14ac:dyDescent="0.25">
      <c r="W223">
        <f>SUM(W219,W222)</f>
        <v>14</v>
      </c>
      <c r="X223" t="s">
        <v>1092</v>
      </c>
      <c r="Y223" t="s">
        <v>1092</v>
      </c>
    </row>
    <row r="224" spans="21:57" x14ac:dyDescent="0.25">
      <c r="W224">
        <f>SUM(W219:W222)</f>
        <v>16</v>
      </c>
      <c r="X224" t="s">
        <v>1093</v>
      </c>
      <c r="Y224" t="s">
        <v>1093</v>
      </c>
    </row>
    <row r="225" spans="23:25" x14ac:dyDescent="0.25">
      <c r="W225">
        <f>W223/W224</f>
        <v>0.875</v>
      </c>
      <c r="X225" t="s">
        <v>1094</v>
      </c>
      <c r="Y225" t="s">
        <v>1094</v>
      </c>
    </row>
    <row r="226" spans="23:25" x14ac:dyDescent="0.25">
      <c r="W226">
        <f>(((W219+W220)/W224)*((W221+W219)/W224))</f>
        <v>0.25</v>
      </c>
      <c r="X226" t="s">
        <v>1095</v>
      </c>
      <c r="Y226" t="s">
        <v>1095</v>
      </c>
    </row>
    <row r="227" spans="23:25" x14ac:dyDescent="0.25">
      <c r="W227">
        <f>(((W220+W222)/W224)*(W221+W222)/W224)</f>
        <v>0.25</v>
      </c>
      <c r="X227" t="s">
        <v>1096</v>
      </c>
      <c r="Y227" t="s">
        <v>1096</v>
      </c>
    </row>
    <row r="228" spans="23:25" x14ac:dyDescent="0.25">
      <c r="W228">
        <f>SUM(W226:W227)</f>
        <v>0.5</v>
      </c>
      <c r="X228" t="s">
        <v>1097</v>
      </c>
      <c r="Y228" t="s">
        <v>1097</v>
      </c>
    </row>
    <row r="229" spans="23:25" x14ac:dyDescent="0.25">
      <c r="W229">
        <f>W225-W228</f>
        <v>0.375</v>
      </c>
      <c r="X229" t="s">
        <v>1098</v>
      </c>
      <c r="Y229" t="s">
        <v>1098</v>
      </c>
    </row>
    <row r="230" spans="23:25" x14ac:dyDescent="0.25">
      <c r="W230">
        <f>1-W228</f>
        <v>0.5</v>
      </c>
      <c r="X230" t="s">
        <v>1099</v>
      </c>
      <c r="Y230" t="s">
        <v>1099</v>
      </c>
    </row>
    <row r="231" spans="23:25" x14ac:dyDescent="0.25">
      <c r="W231">
        <f>W229/W230</f>
        <v>0.75</v>
      </c>
      <c r="X231" t="s">
        <v>1100</v>
      </c>
      <c r="Y231" t="s">
        <v>1100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2AEF-6060-46A9-A261-AEB2D54E8B91}">
  <dimension ref="A1:AL102"/>
  <sheetViews>
    <sheetView topLeftCell="A61" workbookViewId="0">
      <selection activeCell="AI45" sqref="AI45:AL59"/>
    </sheetView>
  </sheetViews>
  <sheetFormatPr defaultRowHeight="15" x14ac:dyDescent="0.25"/>
  <cols>
    <col min="26" max="26" width="39" bestFit="1" customWidth="1"/>
  </cols>
  <sheetData>
    <row r="1" spans="1:21" x14ac:dyDescent="0.25">
      <c r="A1" t="s">
        <v>1060</v>
      </c>
      <c r="B1" t="s">
        <v>1061</v>
      </c>
      <c r="C1" t="s">
        <v>1</v>
      </c>
      <c r="D1" t="s">
        <v>2</v>
      </c>
      <c r="E1" t="s">
        <v>41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23</v>
      </c>
      <c r="L1" t="s">
        <v>14</v>
      </c>
    </row>
    <row r="2" spans="1:21" x14ac:dyDescent="0.25">
      <c r="A2" t="s">
        <v>709</v>
      </c>
      <c r="B2" t="s">
        <v>1011</v>
      </c>
      <c r="C2" t="s">
        <v>1012</v>
      </c>
      <c r="D2" t="s">
        <v>1062</v>
      </c>
      <c r="E2">
        <v>33</v>
      </c>
      <c r="F2" t="s">
        <v>284</v>
      </c>
      <c r="G2" t="s">
        <v>613</v>
      </c>
      <c r="H2" t="s">
        <v>57</v>
      </c>
      <c r="I2">
        <v>2</v>
      </c>
      <c r="J2">
        <v>1</v>
      </c>
      <c r="K2">
        <v>0</v>
      </c>
      <c r="L2">
        <v>0</v>
      </c>
      <c r="N2" t="str">
        <f t="shared" ref="N2:N37" si="0">IF(AND(L2=0,K2=0),"D",IF(AND(L2=1,K2=1),"A",IF(AND(L2=1,K2=0),"B",IF(AND(L2=0,K2=1),"C"))))</f>
        <v>D</v>
      </c>
    </row>
    <row r="3" spans="1:21" x14ac:dyDescent="0.25">
      <c r="A3" t="s">
        <v>682</v>
      </c>
      <c r="B3" t="s">
        <v>773</v>
      </c>
      <c r="C3" t="s">
        <v>774</v>
      </c>
      <c r="D3" t="s">
        <v>1062</v>
      </c>
      <c r="E3">
        <v>34</v>
      </c>
      <c r="F3" t="s">
        <v>284</v>
      </c>
      <c r="G3" t="s">
        <v>613</v>
      </c>
      <c r="H3" t="s">
        <v>57</v>
      </c>
      <c r="I3">
        <v>2</v>
      </c>
      <c r="J3">
        <v>2</v>
      </c>
      <c r="K3">
        <v>1</v>
      </c>
      <c r="L3">
        <v>1</v>
      </c>
      <c r="N3" t="str">
        <f t="shared" si="0"/>
        <v>A</v>
      </c>
    </row>
    <row r="4" spans="1:21" x14ac:dyDescent="0.25">
      <c r="A4" t="s">
        <v>909</v>
      </c>
      <c r="B4" t="s">
        <v>955</v>
      </c>
      <c r="C4" t="s">
        <v>956</v>
      </c>
      <c r="D4" t="s">
        <v>1062</v>
      </c>
      <c r="E4">
        <v>35</v>
      </c>
      <c r="F4" t="s">
        <v>284</v>
      </c>
      <c r="G4" t="s">
        <v>613</v>
      </c>
      <c r="H4" t="s">
        <v>57</v>
      </c>
      <c r="I4">
        <v>2</v>
      </c>
      <c r="J4">
        <v>3</v>
      </c>
      <c r="K4">
        <v>0</v>
      </c>
      <c r="L4">
        <v>1</v>
      </c>
      <c r="N4" t="str">
        <f t="shared" si="0"/>
        <v>B</v>
      </c>
    </row>
    <row r="5" spans="1:21" x14ac:dyDescent="0.25">
      <c r="A5" t="s">
        <v>692</v>
      </c>
      <c r="B5" t="s">
        <v>931</v>
      </c>
      <c r="C5" t="s">
        <v>932</v>
      </c>
      <c r="D5" t="s">
        <v>1062</v>
      </c>
      <c r="E5">
        <v>36</v>
      </c>
      <c r="F5" t="s">
        <v>284</v>
      </c>
      <c r="G5" t="s">
        <v>613</v>
      </c>
      <c r="H5" t="s">
        <v>57</v>
      </c>
      <c r="I5">
        <v>2</v>
      </c>
      <c r="J5">
        <v>5</v>
      </c>
      <c r="K5">
        <v>0</v>
      </c>
      <c r="L5">
        <v>1</v>
      </c>
      <c r="N5" t="str">
        <f t="shared" si="0"/>
        <v>B</v>
      </c>
    </row>
    <row r="6" spans="1:21" x14ac:dyDescent="0.25">
      <c r="A6" t="s">
        <v>951</v>
      </c>
      <c r="B6" t="s">
        <v>812</v>
      </c>
      <c r="C6" t="s">
        <v>813</v>
      </c>
      <c r="D6" t="s">
        <v>1062</v>
      </c>
      <c r="E6">
        <v>37</v>
      </c>
      <c r="F6" t="s">
        <v>284</v>
      </c>
      <c r="G6" t="s">
        <v>613</v>
      </c>
      <c r="H6" t="s">
        <v>57</v>
      </c>
      <c r="I6">
        <v>2</v>
      </c>
      <c r="J6">
        <v>6</v>
      </c>
      <c r="K6">
        <v>1</v>
      </c>
      <c r="L6">
        <v>1</v>
      </c>
      <c r="N6" t="str">
        <f t="shared" si="0"/>
        <v>A</v>
      </c>
    </row>
    <row r="7" spans="1:21" x14ac:dyDescent="0.25">
      <c r="A7" t="s">
        <v>668</v>
      </c>
      <c r="B7" t="s">
        <v>830</v>
      </c>
      <c r="C7" t="s">
        <v>831</v>
      </c>
      <c r="D7" t="s">
        <v>1062</v>
      </c>
      <c r="E7">
        <v>38</v>
      </c>
      <c r="F7" t="s">
        <v>284</v>
      </c>
      <c r="G7" t="s">
        <v>613</v>
      </c>
      <c r="H7" t="s">
        <v>57</v>
      </c>
      <c r="I7">
        <v>2</v>
      </c>
      <c r="J7">
        <v>7</v>
      </c>
      <c r="K7">
        <v>1</v>
      </c>
      <c r="L7">
        <v>1</v>
      </c>
      <c r="N7" t="str">
        <f t="shared" si="0"/>
        <v>A</v>
      </c>
    </row>
    <row r="8" spans="1:21" x14ac:dyDescent="0.25">
      <c r="A8" t="s">
        <v>960</v>
      </c>
      <c r="B8" t="s">
        <v>755</v>
      </c>
      <c r="C8" t="s">
        <v>756</v>
      </c>
      <c r="D8" t="s">
        <v>1062</v>
      </c>
      <c r="E8">
        <v>39</v>
      </c>
      <c r="F8" t="s">
        <v>284</v>
      </c>
      <c r="G8" t="s">
        <v>613</v>
      </c>
      <c r="H8" t="s">
        <v>57</v>
      </c>
      <c r="I8">
        <v>2</v>
      </c>
      <c r="J8">
        <v>8</v>
      </c>
      <c r="K8">
        <v>0</v>
      </c>
      <c r="L8">
        <v>1</v>
      </c>
      <c r="N8" t="str">
        <f t="shared" si="0"/>
        <v>B</v>
      </c>
    </row>
    <row r="9" spans="1:21" x14ac:dyDescent="0.25">
      <c r="A9" t="s">
        <v>805</v>
      </c>
      <c r="B9" t="s">
        <v>808</v>
      </c>
      <c r="C9" t="s">
        <v>809</v>
      </c>
      <c r="D9" t="s">
        <v>1062</v>
      </c>
      <c r="E9">
        <v>40</v>
      </c>
      <c r="F9" t="s">
        <v>284</v>
      </c>
      <c r="G9" t="s">
        <v>613</v>
      </c>
      <c r="H9" t="s">
        <v>57</v>
      </c>
      <c r="I9">
        <v>2</v>
      </c>
      <c r="J9">
        <v>9</v>
      </c>
      <c r="K9">
        <v>1</v>
      </c>
      <c r="L9">
        <v>1</v>
      </c>
      <c r="N9" t="str">
        <f t="shared" si="0"/>
        <v>A</v>
      </c>
    </row>
    <row r="10" spans="1:21" x14ac:dyDescent="0.25">
      <c r="A10" t="s">
        <v>860</v>
      </c>
      <c r="B10" t="s">
        <v>801</v>
      </c>
      <c r="C10" t="s">
        <v>802</v>
      </c>
      <c r="D10" t="s">
        <v>1062</v>
      </c>
      <c r="E10">
        <v>41</v>
      </c>
      <c r="F10" t="s">
        <v>284</v>
      </c>
      <c r="G10" t="s">
        <v>613</v>
      </c>
      <c r="H10" t="s">
        <v>57</v>
      </c>
      <c r="I10">
        <v>2</v>
      </c>
      <c r="J10">
        <v>10</v>
      </c>
      <c r="K10">
        <v>0</v>
      </c>
      <c r="L10">
        <v>1</v>
      </c>
      <c r="N10" t="str">
        <f t="shared" si="0"/>
        <v>B</v>
      </c>
      <c r="T10">
        <f>COUNTA(L2:L75)</f>
        <v>74</v>
      </c>
      <c r="U10">
        <f>T10-U11</f>
        <v>74</v>
      </c>
    </row>
    <row r="11" spans="1:21" x14ac:dyDescent="0.25">
      <c r="A11" t="s">
        <v>837</v>
      </c>
      <c r="B11" t="s">
        <v>850</v>
      </c>
      <c r="C11" t="s">
        <v>851</v>
      </c>
      <c r="D11" t="s">
        <v>1062</v>
      </c>
      <c r="E11">
        <v>42</v>
      </c>
      <c r="F11" t="s">
        <v>284</v>
      </c>
      <c r="G11" t="s">
        <v>613</v>
      </c>
      <c r="H11" t="s">
        <v>57</v>
      </c>
      <c r="I11">
        <v>2</v>
      </c>
      <c r="J11">
        <v>11</v>
      </c>
      <c r="K11">
        <v>1</v>
      </c>
      <c r="L11">
        <v>1</v>
      </c>
      <c r="N11" t="str">
        <f t="shared" si="0"/>
        <v>A</v>
      </c>
      <c r="T11">
        <f>COUNTBLANK(L2:L75)</f>
        <v>0</v>
      </c>
      <c r="U11">
        <f>T11*2</f>
        <v>0</v>
      </c>
    </row>
    <row r="12" spans="1:21" x14ac:dyDescent="0.25">
      <c r="A12" t="s">
        <v>747</v>
      </c>
      <c r="B12" t="s">
        <v>1017</v>
      </c>
      <c r="C12" t="s">
        <v>1018</v>
      </c>
      <c r="D12" t="s">
        <v>1062</v>
      </c>
      <c r="E12">
        <v>43</v>
      </c>
      <c r="F12" t="s">
        <v>284</v>
      </c>
      <c r="G12" t="s">
        <v>613</v>
      </c>
      <c r="H12" t="s">
        <v>57</v>
      </c>
      <c r="I12">
        <v>2</v>
      </c>
      <c r="J12">
        <v>12</v>
      </c>
      <c r="K12">
        <v>0</v>
      </c>
      <c r="L12">
        <v>1</v>
      </c>
      <c r="N12" t="str">
        <f t="shared" si="0"/>
        <v>B</v>
      </c>
    </row>
    <row r="13" spans="1:21" x14ac:dyDescent="0.25">
      <c r="A13" t="s">
        <v>717</v>
      </c>
      <c r="B13" t="s">
        <v>1023</v>
      </c>
      <c r="C13" t="s">
        <v>1024</v>
      </c>
      <c r="D13" t="s">
        <v>1062</v>
      </c>
      <c r="E13">
        <v>44</v>
      </c>
      <c r="F13" t="s">
        <v>284</v>
      </c>
      <c r="G13" t="s">
        <v>613</v>
      </c>
      <c r="H13" t="s">
        <v>57</v>
      </c>
      <c r="I13">
        <v>2</v>
      </c>
      <c r="J13">
        <v>13</v>
      </c>
      <c r="K13">
        <v>0</v>
      </c>
      <c r="L13">
        <v>1</v>
      </c>
      <c r="N13" t="str">
        <f t="shared" si="0"/>
        <v>B</v>
      </c>
      <c r="T13" t="e" vm="1">
        <f>_xleta.COUNT</f>
        <v>#VALUE!</v>
      </c>
    </row>
    <row r="14" spans="1:21" x14ac:dyDescent="0.25">
      <c r="A14" t="s">
        <v>867</v>
      </c>
      <c r="B14" t="s">
        <v>896</v>
      </c>
      <c r="C14" t="s">
        <v>897</v>
      </c>
      <c r="D14" t="s">
        <v>1062</v>
      </c>
      <c r="E14">
        <v>45</v>
      </c>
      <c r="F14" t="s">
        <v>284</v>
      </c>
      <c r="G14" t="s">
        <v>613</v>
      </c>
      <c r="H14" t="s">
        <v>57</v>
      </c>
      <c r="I14">
        <v>2</v>
      </c>
      <c r="J14">
        <v>14</v>
      </c>
      <c r="K14">
        <v>1</v>
      </c>
      <c r="L14">
        <v>1</v>
      </c>
      <c r="N14" t="str">
        <f t="shared" si="0"/>
        <v>A</v>
      </c>
    </row>
    <row r="15" spans="1:21" x14ac:dyDescent="0.25">
      <c r="A15" t="s">
        <v>983</v>
      </c>
      <c r="B15" t="s">
        <v>749</v>
      </c>
      <c r="C15" t="s">
        <v>750</v>
      </c>
      <c r="D15" t="s">
        <v>1062</v>
      </c>
      <c r="E15">
        <v>46</v>
      </c>
      <c r="F15" t="s">
        <v>284</v>
      </c>
      <c r="G15" t="s">
        <v>613</v>
      </c>
      <c r="H15" t="s">
        <v>57</v>
      </c>
      <c r="I15">
        <v>2</v>
      </c>
      <c r="J15">
        <v>15</v>
      </c>
      <c r="K15">
        <v>1</v>
      </c>
      <c r="L15">
        <v>1</v>
      </c>
      <c r="N15" t="str">
        <f t="shared" si="0"/>
        <v>A</v>
      </c>
    </row>
    <row r="16" spans="1:21" x14ac:dyDescent="0.25">
      <c r="A16" t="s">
        <v>767</v>
      </c>
      <c r="B16" t="s">
        <v>777</v>
      </c>
      <c r="C16" t="s">
        <v>778</v>
      </c>
      <c r="D16" t="s">
        <v>1062</v>
      </c>
      <c r="E16">
        <v>47</v>
      </c>
      <c r="F16" t="s">
        <v>284</v>
      </c>
      <c r="G16" t="s">
        <v>613</v>
      </c>
      <c r="H16" t="s">
        <v>57</v>
      </c>
      <c r="I16">
        <v>2</v>
      </c>
      <c r="J16">
        <v>16</v>
      </c>
      <c r="K16">
        <v>0</v>
      </c>
      <c r="L16">
        <v>1</v>
      </c>
      <c r="N16" t="str">
        <f t="shared" si="0"/>
        <v>B</v>
      </c>
    </row>
    <row r="17" spans="1:14" x14ac:dyDescent="0.25">
      <c r="A17" t="s">
        <v>1053</v>
      </c>
      <c r="B17" t="s">
        <v>1055</v>
      </c>
      <c r="C17" t="s">
        <v>1056</v>
      </c>
      <c r="D17" t="s">
        <v>1062</v>
      </c>
      <c r="E17">
        <v>48</v>
      </c>
      <c r="F17" t="s">
        <v>284</v>
      </c>
      <c r="G17" t="s">
        <v>613</v>
      </c>
      <c r="H17" t="s">
        <v>57</v>
      </c>
      <c r="I17">
        <v>2</v>
      </c>
      <c r="J17">
        <v>17</v>
      </c>
      <c r="K17">
        <v>1</v>
      </c>
      <c r="L17">
        <v>1</v>
      </c>
      <c r="N17" t="str">
        <f t="shared" si="0"/>
        <v>A</v>
      </c>
    </row>
    <row r="18" spans="1:14" x14ac:dyDescent="0.25">
      <c r="A18" t="s">
        <v>970</v>
      </c>
      <c r="B18" t="s">
        <v>894</v>
      </c>
      <c r="C18" t="s">
        <v>895</v>
      </c>
      <c r="D18" t="s">
        <v>1062</v>
      </c>
      <c r="E18">
        <v>123</v>
      </c>
      <c r="F18" t="s">
        <v>284</v>
      </c>
      <c r="G18" t="s">
        <v>501</v>
      </c>
      <c r="H18" t="s">
        <v>57</v>
      </c>
      <c r="I18">
        <v>5</v>
      </c>
      <c r="J18">
        <v>1</v>
      </c>
      <c r="K18">
        <v>1</v>
      </c>
      <c r="L18">
        <v>1</v>
      </c>
      <c r="N18" t="str">
        <f t="shared" si="0"/>
        <v>A</v>
      </c>
    </row>
    <row r="19" spans="1:14" x14ac:dyDescent="0.25">
      <c r="A19" t="s">
        <v>865</v>
      </c>
      <c r="B19" t="s">
        <v>884</v>
      </c>
      <c r="C19" t="s">
        <v>885</v>
      </c>
      <c r="D19" t="s">
        <v>1062</v>
      </c>
      <c r="E19">
        <v>124</v>
      </c>
      <c r="F19" t="s">
        <v>284</v>
      </c>
      <c r="G19" t="s">
        <v>501</v>
      </c>
      <c r="H19" t="s">
        <v>57</v>
      </c>
      <c r="I19">
        <v>5</v>
      </c>
      <c r="J19">
        <v>2</v>
      </c>
      <c r="K19">
        <v>0</v>
      </c>
      <c r="L19">
        <v>0</v>
      </c>
      <c r="N19" t="str">
        <f t="shared" si="0"/>
        <v>D</v>
      </c>
    </row>
    <row r="20" spans="1:14" x14ac:dyDescent="0.25">
      <c r="A20" t="s">
        <v>1005</v>
      </c>
      <c r="B20" t="s">
        <v>810</v>
      </c>
      <c r="C20" t="s">
        <v>811</v>
      </c>
      <c r="D20" t="s">
        <v>1062</v>
      </c>
      <c r="E20">
        <v>125</v>
      </c>
      <c r="F20" t="s">
        <v>284</v>
      </c>
      <c r="G20" t="s">
        <v>501</v>
      </c>
      <c r="H20" t="s">
        <v>57</v>
      </c>
      <c r="I20">
        <v>5</v>
      </c>
      <c r="J20">
        <v>3</v>
      </c>
      <c r="K20">
        <v>1</v>
      </c>
      <c r="L20">
        <v>1</v>
      </c>
      <c r="N20" t="str">
        <f t="shared" si="0"/>
        <v>A</v>
      </c>
    </row>
    <row r="21" spans="1:14" x14ac:dyDescent="0.25">
      <c r="A21" t="s">
        <v>828</v>
      </c>
      <c r="B21" t="s">
        <v>991</v>
      </c>
      <c r="C21" t="s">
        <v>992</v>
      </c>
      <c r="D21" t="s">
        <v>1062</v>
      </c>
      <c r="E21">
        <v>126</v>
      </c>
      <c r="F21" t="s">
        <v>284</v>
      </c>
      <c r="G21" t="s">
        <v>501</v>
      </c>
      <c r="H21" t="s">
        <v>57</v>
      </c>
      <c r="I21">
        <v>5</v>
      </c>
      <c r="J21">
        <v>4</v>
      </c>
      <c r="K21">
        <v>0</v>
      </c>
      <c r="L21">
        <v>1</v>
      </c>
      <c r="N21" t="str">
        <f t="shared" si="0"/>
        <v>B</v>
      </c>
    </row>
    <row r="22" spans="1:14" x14ac:dyDescent="0.25">
      <c r="A22" t="s">
        <v>877</v>
      </c>
      <c r="B22" t="s">
        <v>674</v>
      </c>
      <c r="C22" t="s">
        <v>675</v>
      </c>
      <c r="D22" t="s">
        <v>1062</v>
      </c>
      <c r="E22">
        <v>127</v>
      </c>
      <c r="F22" t="s">
        <v>284</v>
      </c>
      <c r="G22" t="s">
        <v>501</v>
      </c>
      <c r="H22" t="s">
        <v>57</v>
      </c>
      <c r="I22">
        <v>5</v>
      </c>
      <c r="J22">
        <v>5</v>
      </c>
      <c r="K22">
        <v>0</v>
      </c>
      <c r="L22">
        <v>1</v>
      </c>
      <c r="N22" t="str">
        <f t="shared" si="0"/>
        <v>B</v>
      </c>
    </row>
    <row r="23" spans="1:14" x14ac:dyDescent="0.25">
      <c r="A23" t="s">
        <v>1059</v>
      </c>
      <c r="B23" t="s">
        <v>690</v>
      </c>
      <c r="C23" t="s">
        <v>691</v>
      </c>
      <c r="D23" t="s">
        <v>1062</v>
      </c>
      <c r="E23">
        <v>128</v>
      </c>
      <c r="F23" t="s">
        <v>284</v>
      </c>
      <c r="G23" t="s">
        <v>501</v>
      </c>
      <c r="H23" t="s">
        <v>57</v>
      </c>
      <c r="I23">
        <v>5</v>
      </c>
      <c r="J23">
        <v>6</v>
      </c>
      <c r="K23">
        <v>1</v>
      </c>
      <c r="L23">
        <v>1</v>
      </c>
      <c r="N23" t="str">
        <f t="shared" si="0"/>
        <v>A</v>
      </c>
    </row>
    <row r="24" spans="1:14" x14ac:dyDescent="0.25">
      <c r="A24" t="s">
        <v>803</v>
      </c>
      <c r="B24" t="s">
        <v>943</v>
      </c>
      <c r="C24" t="s">
        <v>944</v>
      </c>
      <c r="D24" t="s">
        <v>1062</v>
      </c>
      <c r="E24">
        <v>27</v>
      </c>
      <c r="F24" t="s">
        <v>47</v>
      </c>
      <c r="G24" t="s">
        <v>613</v>
      </c>
      <c r="H24" t="s">
        <v>57</v>
      </c>
      <c r="I24">
        <v>2</v>
      </c>
      <c r="J24">
        <v>1</v>
      </c>
      <c r="K24">
        <v>0</v>
      </c>
      <c r="L24">
        <v>1</v>
      </c>
      <c r="N24" t="str">
        <f t="shared" si="0"/>
        <v>B</v>
      </c>
    </row>
    <row r="25" spans="1:14" x14ac:dyDescent="0.25">
      <c r="A25" t="s">
        <v>719</v>
      </c>
      <c r="B25" t="s">
        <v>935</v>
      </c>
      <c r="C25" t="s">
        <v>936</v>
      </c>
      <c r="D25" t="s">
        <v>1062</v>
      </c>
      <c r="E25">
        <v>28</v>
      </c>
      <c r="F25" t="s">
        <v>47</v>
      </c>
      <c r="G25" t="s">
        <v>613</v>
      </c>
      <c r="H25" t="s">
        <v>57</v>
      </c>
      <c r="I25">
        <v>2</v>
      </c>
      <c r="J25">
        <v>2</v>
      </c>
      <c r="K25">
        <v>1</v>
      </c>
      <c r="L25">
        <v>1</v>
      </c>
      <c r="N25" t="str">
        <f t="shared" si="0"/>
        <v>A</v>
      </c>
    </row>
    <row r="26" spans="1:14" x14ac:dyDescent="0.25">
      <c r="A26" t="s">
        <v>911</v>
      </c>
      <c r="B26" t="s">
        <v>799</v>
      </c>
      <c r="C26" t="s">
        <v>800</v>
      </c>
      <c r="D26" t="s">
        <v>1062</v>
      </c>
      <c r="E26">
        <v>29</v>
      </c>
      <c r="F26" t="s">
        <v>47</v>
      </c>
      <c r="G26" t="s">
        <v>613</v>
      </c>
      <c r="H26" t="s">
        <v>57</v>
      </c>
      <c r="I26">
        <v>2</v>
      </c>
      <c r="J26">
        <v>3</v>
      </c>
      <c r="K26">
        <v>1</v>
      </c>
      <c r="L26">
        <v>1</v>
      </c>
      <c r="N26" t="str">
        <f t="shared" si="0"/>
        <v>A</v>
      </c>
    </row>
    <row r="27" spans="1:14" x14ac:dyDescent="0.25">
      <c r="A27" t="s">
        <v>925</v>
      </c>
      <c r="B27" t="s">
        <v>993</v>
      </c>
      <c r="C27" t="s">
        <v>994</v>
      </c>
      <c r="D27" t="s">
        <v>1062</v>
      </c>
      <c r="E27">
        <v>30</v>
      </c>
      <c r="F27" t="s">
        <v>47</v>
      </c>
      <c r="G27" t="s">
        <v>613</v>
      </c>
      <c r="H27" t="s">
        <v>57</v>
      </c>
      <c r="I27">
        <v>2</v>
      </c>
      <c r="J27">
        <v>4</v>
      </c>
      <c r="K27">
        <v>0</v>
      </c>
      <c r="L27">
        <v>1</v>
      </c>
      <c r="N27" t="str">
        <f t="shared" si="0"/>
        <v>B</v>
      </c>
    </row>
    <row r="28" spans="1:14" x14ac:dyDescent="0.25">
      <c r="A28" t="s">
        <v>907</v>
      </c>
      <c r="B28" t="s">
        <v>1013</v>
      </c>
      <c r="C28" t="s">
        <v>1014</v>
      </c>
      <c r="D28" t="s">
        <v>1062</v>
      </c>
      <c r="E28">
        <v>31</v>
      </c>
      <c r="F28" t="s">
        <v>47</v>
      </c>
      <c r="G28" t="s">
        <v>613</v>
      </c>
      <c r="H28" t="s">
        <v>57</v>
      </c>
      <c r="I28">
        <v>2</v>
      </c>
      <c r="J28">
        <v>5</v>
      </c>
      <c r="K28">
        <v>0</v>
      </c>
      <c r="L28">
        <v>1</v>
      </c>
      <c r="N28" t="str">
        <f t="shared" si="0"/>
        <v>B</v>
      </c>
    </row>
    <row r="29" spans="1:14" x14ac:dyDescent="0.25">
      <c r="A29" t="s">
        <v>917</v>
      </c>
      <c r="B29" t="s">
        <v>953</v>
      </c>
      <c r="C29" t="s">
        <v>954</v>
      </c>
      <c r="D29" t="s">
        <v>1062</v>
      </c>
      <c r="E29">
        <v>32</v>
      </c>
      <c r="F29" t="s">
        <v>47</v>
      </c>
      <c r="G29" t="s">
        <v>613</v>
      </c>
      <c r="H29" t="s">
        <v>57</v>
      </c>
      <c r="I29">
        <v>2</v>
      </c>
      <c r="J29">
        <v>6</v>
      </c>
      <c r="K29">
        <v>1</v>
      </c>
      <c r="L29">
        <v>1</v>
      </c>
      <c r="N29" t="str">
        <f t="shared" si="0"/>
        <v>A</v>
      </c>
    </row>
    <row r="30" spans="1:14" x14ac:dyDescent="0.25">
      <c r="A30" t="s">
        <v>862</v>
      </c>
      <c r="B30" t="s">
        <v>959</v>
      </c>
      <c r="C30" t="s">
        <v>863</v>
      </c>
      <c r="D30" t="s">
        <v>1062</v>
      </c>
      <c r="E30">
        <v>103</v>
      </c>
      <c r="F30" t="s">
        <v>47</v>
      </c>
      <c r="G30" t="s">
        <v>501</v>
      </c>
      <c r="H30" t="s">
        <v>57</v>
      </c>
      <c r="I30">
        <v>4</v>
      </c>
      <c r="J30">
        <v>1</v>
      </c>
      <c r="K30">
        <v>0</v>
      </c>
      <c r="L30">
        <v>1</v>
      </c>
      <c r="N30" t="str">
        <f t="shared" si="0"/>
        <v>B</v>
      </c>
    </row>
    <row r="31" spans="1:14" x14ac:dyDescent="0.25">
      <c r="A31" t="s">
        <v>781</v>
      </c>
      <c r="B31" t="s">
        <v>1009</v>
      </c>
      <c r="C31" t="s">
        <v>1010</v>
      </c>
      <c r="D31" t="s">
        <v>1062</v>
      </c>
      <c r="E31">
        <v>104</v>
      </c>
      <c r="F31" t="s">
        <v>47</v>
      </c>
      <c r="G31" t="s">
        <v>501</v>
      </c>
      <c r="H31" t="s">
        <v>57</v>
      </c>
      <c r="I31">
        <v>4</v>
      </c>
      <c r="J31">
        <v>2</v>
      </c>
      <c r="K31">
        <v>1</v>
      </c>
      <c r="L31">
        <v>1</v>
      </c>
      <c r="N31" t="str">
        <f t="shared" si="0"/>
        <v>A</v>
      </c>
    </row>
    <row r="32" spans="1:14" x14ac:dyDescent="0.25">
      <c r="A32" t="s">
        <v>745</v>
      </c>
      <c r="B32" t="s">
        <v>966</v>
      </c>
      <c r="C32" t="s">
        <v>967</v>
      </c>
      <c r="D32" t="s">
        <v>1062</v>
      </c>
      <c r="E32">
        <v>105</v>
      </c>
      <c r="F32" t="s">
        <v>47</v>
      </c>
      <c r="G32" t="s">
        <v>501</v>
      </c>
      <c r="H32" t="s">
        <v>57</v>
      </c>
      <c r="I32">
        <v>4</v>
      </c>
      <c r="J32">
        <v>3</v>
      </c>
      <c r="K32">
        <v>1</v>
      </c>
      <c r="L32">
        <v>1</v>
      </c>
      <c r="N32" t="str">
        <f t="shared" si="0"/>
        <v>A</v>
      </c>
    </row>
    <row r="33" spans="1:38" x14ac:dyDescent="0.25">
      <c r="A33" t="s">
        <v>731</v>
      </c>
      <c r="B33" t="s">
        <v>964</v>
      </c>
      <c r="C33" t="s">
        <v>965</v>
      </c>
      <c r="D33" t="s">
        <v>1062</v>
      </c>
      <c r="E33">
        <v>106</v>
      </c>
      <c r="F33" t="s">
        <v>47</v>
      </c>
      <c r="G33" t="s">
        <v>501</v>
      </c>
      <c r="H33" t="s">
        <v>57</v>
      </c>
      <c r="I33">
        <v>4</v>
      </c>
      <c r="J33">
        <v>4</v>
      </c>
      <c r="K33">
        <v>0</v>
      </c>
      <c r="L33">
        <v>1</v>
      </c>
      <c r="N33" t="str">
        <f t="shared" si="0"/>
        <v>B</v>
      </c>
    </row>
    <row r="34" spans="1:38" x14ac:dyDescent="0.25">
      <c r="A34" t="s">
        <v>1029</v>
      </c>
      <c r="B34" t="s">
        <v>788</v>
      </c>
      <c r="C34" t="s">
        <v>789</v>
      </c>
      <c r="D34" t="s">
        <v>1062</v>
      </c>
      <c r="E34">
        <v>107</v>
      </c>
      <c r="F34" t="s">
        <v>47</v>
      </c>
      <c r="G34" t="s">
        <v>501</v>
      </c>
      <c r="H34" t="s">
        <v>57</v>
      </c>
      <c r="I34">
        <v>4</v>
      </c>
      <c r="J34">
        <v>5</v>
      </c>
      <c r="K34">
        <v>1</v>
      </c>
      <c r="L34">
        <v>1</v>
      </c>
      <c r="N34" t="str">
        <f t="shared" si="0"/>
        <v>A</v>
      </c>
    </row>
    <row r="35" spans="1:38" x14ac:dyDescent="0.25">
      <c r="A35" t="s">
        <v>898</v>
      </c>
      <c r="B35" t="s">
        <v>822</v>
      </c>
      <c r="C35" t="s">
        <v>823</v>
      </c>
      <c r="D35" t="s">
        <v>1062</v>
      </c>
      <c r="E35">
        <v>108</v>
      </c>
      <c r="F35" t="s">
        <v>47</v>
      </c>
      <c r="G35" t="s">
        <v>501</v>
      </c>
      <c r="H35" t="s">
        <v>57</v>
      </c>
      <c r="I35">
        <v>4</v>
      </c>
      <c r="J35">
        <v>6</v>
      </c>
      <c r="K35">
        <v>0</v>
      </c>
      <c r="L35">
        <v>1</v>
      </c>
      <c r="N35" t="str">
        <f t="shared" si="0"/>
        <v>B</v>
      </c>
    </row>
    <row r="36" spans="1:38" x14ac:dyDescent="0.25">
      <c r="A36" t="s">
        <v>989</v>
      </c>
      <c r="B36" t="s">
        <v>670</v>
      </c>
      <c r="C36" t="s">
        <v>671</v>
      </c>
      <c r="D36" t="s">
        <v>1062</v>
      </c>
      <c r="E36">
        <v>109</v>
      </c>
      <c r="F36" t="s">
        <v>47</v>
      </c>
      <c r="G36" t="s">
        <v>501</v>
      </c>
      <c r="H36" t="s">
        <v>57</v>
      </c>
      <c r="I36">
        <v>4</v>
      </c>
      <c r="J36">
        <v>7</v>
      </c>
      <c r="K36">
        <v>1</v>
      </c>
      <c r="L36">
        <v>1</v>
      </c>
      <c r="N36" t="str">
        <f t="shared" si="0"/>
        <v>A</v>
      </c>
    </row>
    <row r="37" spans="1:38" x14ac:dyDescent="0.25">
      <c r="A37" t="s">
        <v>814</v>
      </c>
      <c r="B37" t="s">
        <v>886</v>
      </c>
      <c r="C37" t="s">
        <v>887</v>
      </c>
      <c r="D37" t="s">
        <v>1062</v>
      </c>
      <c r="E37">
        <v>110</v>
      </c>
      <c r="F37" t="s">
        <v>47</v>
      </c>
      <c r="G37" t="s">
        <v>501</v>
      </c>
      <c r="H37" t="s">
        <v>57</v>
      </c>
      <c r="I37">
        <v>4</v>
      </c>
      <c r="J37">
        <v>8</v>
      </c>
      <c r="K37">
        <v>0</v>
      </c>
      <c r="L37">
        <v>1</v>
      </c>
      <c r="N37" t="str">
        <f t="shared" si="0"/>
        <v>B</v>
      </c>
    </row>
    <row r="38" spans="1:38" x14ac:dyDescent="0.25">
      <c r="A38" t="s">
        <v>615</v>
      </c>
      <c r="B38" t="s">
        <v>824</v>
      </c>
      <c r="C38" t="s">
        <v>825</v>
      </c>
      <c r="D38" t="s">
        <v>1062</v>
      </c>
      <c r="E38">
        <v>1</v>
      </c>
      <c r="F38" t="s">
        <v>156</v>
      </c>
      <c r="G38" t="s">
        <v>613</v>
      </c>
      <c r="H38" t="s">
        <v>57</v>
      </c>
      <c r="I38">
        <v>2</v>
      </c>
      <c r="J38">
        <v>1</v>
      </c>
      <c r="K38">
        <v>0</v>
      </c>
      <c r="L38">
        <v>0</v>
      </c>
      <c r="M38" t="str">
        <f t="shared" ref="M38:M75" si="1">IF(AND(L38=0,K38=0),"D",IF(AND(L38=1,K38=1),"A",IF(AND(L38=1,K38=0),"B",IF(AND(L38=0,K38=1),"C"))))</f>
        <v>D</v>
      </c>
    </row>
    <row r="39" spans="1:38" x14ac:dyDescent="0.25">
      <c r="A39" t="s">
        <v>705</v>
      </c>
      <c r="B39" t="s">
        <v>871</v>
      </c>
      <c r="C39" t="s">
        <v>872</v>
      </c>
      <c r="D39" t="s">
        <v>1062</v>
      </c>
      <c r="E39">
        <v>2</v>
      </c>
      <c r="F39" t="s">
        <v>156</v>
      </c>
      <c r="G39" t="s">
        <v>613</v>
      </c>
      <c r="H39" t="s">
        <v>57</v>
      </c>
      <c r="I39">
        <v>2</v>
      </c>
      <c r="J39">
        <v>2</v>
      </c>
      <c r="K39">
        <v>1</v>
      </c>
      <c r="L39">
        <v>1</v>
      </c>
      <c r="M39" t="str">
        <f t="shared" si="1"/>
        <v>A</v>
      </c>
    </row>
    <row r="40" spans="1:38" x14ac:dyDescent="0.25">
      <c r="A40" t="s">
        <v>759</v>
      </c>
      <c r="B40" t="s">
        <v>929</v>
      </c>
      <c r="C40" t="s">
        <v>930</v>
      </c>
      <c r="D40" t="s">
        <v>1062</v>
      </c>
      <c r="E40">
        <v>3</v>
      </c>
      <c r="F40" t="s">
        <v>156</v>
      </c>
      <c r="G40" t="s">
        <v>613</v>
      </c>
      <c r="H40" t="s">
        <v>57</v>
      </c>
      <c r="I40">
        <v>2</v>
      </c>
      <c r="J40">
        <v>3</v>
      </c>
      <c r="K40">
        <v>1</v>
      </c>
      <c r="L40">
        <v>1</v>
      </c>
      <c r="M40" t="str">
        <f t="shared" si="1"/>
        <v>A</v>
      </c>
    </row>
    <row r="41" spans="1:38" x14ac:dyDescent="0.25">
      <c r="A41" t="s">
        <v>618</v>
      </c>
      <c r="B41" t="s">
        <v>1057</v>
      </c>
      <c r="C41" t="s">
        <v>1058</v>
      </c>
      <c r="D41" t="s">
        <v>1062</v>
      </c>
      <c r="E41">
        <v>4</v>
      </c>
      <c r="F41" t="s">
        <v>156</v>
      </c>
      <c r="G41" t="s">
        <v>613</v>
      </c>
      <c r="H41" t="s">
        <v>57</v>
      </c>
      <c r="I41">
        <v>2</v>
      </c>
      <c r="J41">
        <v>4</v>
      </c>
      <c r="K41">
        <v>0</v>
      </c>
      <c r="L41">
        <v>0</v>
      </c>
      <c r="M41" t="str">
        <f t="shared" si="1"/>
        <v>D</v>
      </c>
    </row>
    <row r="42" spans="1:38" x14ac:dyDescent="0.25">
      <c r="A42" t="s">
        <v>761</v>
      </c>
      <c r="B42" t="s">
        <v>1027</v>
      </c>
      <c r="C42" t="s">
        <v>1028</v>
      </c>
      <c r="D42" t="s">
        <v>1062</v>
      </c>
      <c r="E42">
        <v>5</v>
      </c>
      <c r="F42" t="s">
        <v>156</v>
      </c>
      <c r="G42" t="s">
        <v>613</v>
      </c>
      <c r="H42" t="s">
        <v>57</v>
      </c>
      <c r="I42">
        <v>2</v>
      </c>
      <c r="J42">
        <v>5</v>
      </c>
      <c r="K42">
        <v>0</v>
      </c>
      <c r="L42">
        <v>0</v>
      </c>
      <c r="M42" t="str">
        <f t="shared" si="1"/>
        <v>D</v>
      </c>
    </row>
    <row r="43" spans="1:38" x14ac:dyDescent="0.25">
      <c r="A43" t="s">
        <v>1044</v>
      </c>
      <c r="B43" t="s">
        <v>703</v>
      </c>
      <c r="C43" t="s">
        <v>704</v>
      </c>
      <c r="D43" t="s">
        <v>1062</v>
      </c>
      <c r="E43">
        <v>6</v>
      </c>
      <c r="F43" t="s">
        <v>156</v>
      </c>
      <c r="G43" t="s">
        <v>613</v>
      </c>
      <c r="H43" t="s">
        <v>57</v>
      </c>
      <c r="I43">
        <v>2</v>
      </c>
      <c r="J43">
        <v>6</v>
      </c>
      <c r="K43">
        <v>1</v>
      </c>
      <c r="L43">
        <v>1</v>
      </c>
      <c r="M43" t="str">
        <f t="shared" si="1"/>
        <v>A</v>
      </c>
    </row>
    <row r="44" spans="1:38" x14ac:dyDescent="0.25">
      <c r="A44" t="s">
        <v>624</v>
      </c>
      <c r="B44" t="s">
        <v>816</v>
      </c>
      <c r="C44" t="s">
        <v>817</v>
      </c>
      <c r="D44" t="s">
        <v>1062</v>
      </c>
      <c r="E44">
        <v>7</v>
      </c>
      <c r="F44" t="s">
        <v>156</v>
      </c>
      <c r="G44" t="s">
        <v>613</v>
      </c>
      <c r="H44" t="s">
        <v>57</v>
      </c>
      <c r="I44">
        <v>2</v>
      </c>
      <c r="J44">
        <v>7</v>
      </c>
      <c r="K44">
        <v>1</v>
      </c>
      <c r="L44">
        <v>1</v>
      </c>
      <c r="M44" t="str">
        <f t="shared" si="1"/>
        <v>A</v>
      </c>
    </row>
    <row r="45" spans="1:38" x14ac:dyDescent="0.25">
      <c r="A45" t="s">
        <v>826</v>
      </c>
      <c r="B45" t="s">
        <v>684</v>
      </c>
      <c r="C45" t="s">
        <v>685</v>
      </c>
      <c r="D45" t="s">
        <v>1062</v>
      </c>
      <c r="E45">
        <v>8</v>
      </c>
      <c r="F45" t="s">
        <v>156</v>
      </c>
      <c r="G45" t="s">
        <v>613</v>
      </c>
      <c r="H45" t="s">
        <v>57</v>
      </c>
      <c r="I45">
        <v>2</v>
      </c>
      <c r="J45">
        <v>8</v>
      </c>
      <c r="K45">
        <v>0</v>
      </c>
      <c r="L45">
        <v>0</v>
      </c>
      <c r="M45" t="str">
        <f t="shared" si="1"/>
        <v>D</v>
      </c>
      <c r="AJ45" t="s">
        <v>1106</v>
      </c>
    </row>
    <row r="46" spans="1:38" x14ac:dyDescent="0.25">
      <c r="A46" t="s">
        <v>1031</v>
      </c>
      <c r="B46" t="s">
        <v>973</v>
      </c>
      <c r="C46" t="s">
        <v>974</v>
      </c>
      <c r="D46" t="s">
        <v>1062</v>
      </c>
      <c r="E46">
        <v>9</v>
      </c>
      <c r="F46" t="s">
        <v>156</v>
      </c>
      <c r="G46" t="s">
        <v>613</v>
      </c>
      <c r="H46" t="s">
        <v>57</v>
      </c>
      <c r="I46">
        <v>2</v>
      </c>
      <c r="J46">
        <v>9</v>
      </c>
      <c r="K46">
        <v>0</v>
      </c>
      <c r="L46">
        <v>0</v>
      </c>
      <c r="M46" t="str">
        <f t="shared" si="1"/>
        <v>D</v>
      </c>
      <c r="AJ46" t="s">
        <v>284</v>
      </c>
      <c r="AK46" t="s">
        <v>47</v>
      </c>
      <c r="AL46" t="s">
        <v>156</v>
      </c>
    </row>
    <row r="47" spans="1:38" x14ac:dyDescent="0.25">
      <c r="A47" t="s">
        <v>751</v>
      </c>
      <c r="B47" t="s">
        <v>727</v>
      </c>
      <c r="C47" t="s">
        <v>728</v>
      </c>
      <c r="D47" t="s">
        <v>1062</v>
      </c>
      <c r="E47">
        <v>10</v>
      </c>
      <c r="F47" t="s">
        <v>156</v>
      </c>
      <c r="G47" t="s">
        <v>613</v>
      </c>
      <c r="H47" t="s">
        <v>57</v>
      </c>
      <c r="I47">
        <v>2</v>
      </c>
      <c r="J47">
        <v>10</v>
      </c>
      <c r="K47">
        <v>1</v>
      </c>
      <c r="L47">
        <v>1</v>
      </c>
      <c r="M47" t="str">
        <f t="shared" si="1"/>
        <v>A</v>
      </c>
      <c r="Z47" t="s">
        <v>1063</v>
      </c>
      <c r="AA47" t="s">
        <v>1064</v>
      </c>
      <c r="AB47" t="s">
        <v>1065</v>
      </c>
      <c r="AC47" t="s">
        <v>1066</v>
      </c>
      <c r="AI47" t="s">
        <v>1088</v>
      </c>
      <c r="AJ47">
        <v>11</v>
      </c>
      <c r="AK47">
        <v>7</v>
      </c>
      <c r="AL47">
        <v>20</v>
      </c>
    </row>
    <row r="48" spans="1:38" x14ac:dyDescent="0.25">
      <c r="A48" t="s">
        <v>628</v>
      </c>
      <c r="B48" t="s">
        <v>820</v>
      </c>
      <c r="C48" t="s">
        <v>821</v>
      </c>
      <c r="D48" t="s">
        <v>1062</v>
      </c>
      <c r="E48">
        <v>11</v>
      </c>
      <c r="F48" t="s">
        <v>156</v>
      </c>
      <c r="G48" t="s">
        <v>613</v>
      </c>
      <c r="H48" t="s">
        <v>57</v>
      </c>
      <c r="I48">
        <v>2</v>
      </c>
      <c r="J48">
        <v>11</v>
      </c>
      <c r="K48">
        <v>0</v>
      </c>
      <c r="L48">
        <v>0</v>
      </c>
      <c r="M48" t="str">
        <f t="shared" si="1"/>
        <v>D</v>
      </c>
      <c r="Z48" t="s">
        <v>1067</v>
      </c>
      <c r="AA48">
        <v>0.32698649099999999</v>
      </c>
      <c r="AB48">
        <v>89.181286549999996</v>
      </c>
      <c r="AC48">
        <v>684</v>
      </c>
      <c r="AI48" t="s">
        <v>1089</v>
      </c>
      <c r="AJ48">
        <v>9</v>
      </c>
      <c r="AK48">
        <v>7</v>
      </c>
      <c r="AL48">
        <v>1</v>
      </c>
    </row>
    <row r="49" spans="1:38" x14ac:dyDescent="0.25">
      <c r="A49" t="s">
        <v>680</v>
      </c>
      <c r="B49" t="s">
        <v>1003</v>
      </c>
      <c r="C49" t="s">
        <v>1004</v>
      </c>
      <c r="D49" t="s">
        <v>1062</v>
      </c>
      <c r="E49">
        <v>12</v>
      </c>
      <c r="F49" t="s">
        <v>156</v>
      </c>
      <c r="G49" t="s">
        <v>613</v>
      </c>
      <c r="H49" t="s">
        <v>57</v>
      </c>
      <c r="I49">
        <v>2</v>
      </c>
      <c r="J49">
        <v>12</v>
      </c>
      <c r="K49">
        <v>1</v>
      </c>
      <c r="L49">
        <v>1</v>
      </c>
      <c r="M49" t="str">
        <f t="shared" si="1"/>
        <v>A</v>
      </c>
      <c r="Z49" t="s">
        <v>1068</v>
      </c>
      <c r="AB49">
        <v>100</v>
      </c>
      <c r="AC49">
        <v>75</v>
      </c>
      <c r="AI49" t="s">
        <v>1090</v>
      </c>
      <c r="AJ49">
        <v>0</v>
      </c>
      <c r="AK49">
        <v>0</v>
      </c>
      <c r="AL49">
        <v>0</v>
      </c>
    </row>
    <row r="50" spans="1:38" x14ac:dyDescent="0.25">
      <c r="A50" t="s">
        <v>981</v>
      </c>
      <c r="B50" t="s">
        <v>903</v>
      </c>
      <c r="C50" t="s">
        <v>904</v>
      </c>
      <c r="D50" t="s">
        <v>1062</v>
      </c>
      <c r="E50">
        <v>13</v>
      </c>
      <c r="F50" t="s">
        <v>156</v>
      </c>
      <c r="G50" t="s">
        <v>613</v>
      </c>
      <c r="H50" t="s">
        <v>57</v>
      </c>
      <c r="I50">
        <v>2</v>
      </c>
      <c r="J50">
        <v>13</v>
      </c>
      <c r="K50">
        <v>1</v>
      </c>
      <c r="L50">
        <v>1</v>
      </c>
      <c r="M50" t="str">
        <f t="shared" si="1"/>
        <v>A</v>
      </c>
      <c r="Z50" t="s">
        <v>1069</v>
      </c>
      <c r="AB50">
        <v>100</v>
      </c>
      <c r="AC50">
        <v>75</v>
      </c>
      <c r="AI50" t="s">
        <v>1091</v>
      </c>
      <c r="AJ50">
        <v>2</v>
      </c>
      <c r="AK50">
        <v>0</v>
      </c>
      <c r="AL50">
        <v>17</v>
      </c>
    </row>
    <row r="51" spans="1:38" x14ac:dyDescent="0.25">
      <c r="A51" t="s">
        <v>630</v>
      </c>
      <c r="B51" t="s">
        <v>881</v>
      </c>
      <c r="C51" t="s">
        <v>631</v>
      </c>
      <c r="D51" t="s">
        <v>1062</v>
      </c>
      <c r="E51">
        <v>14</v>
      </c>
      <c r="F51" t="s">
        <v>156</v>
      </c>
      <c r="G51" t="s">
        <v>613</v>
      </c>
      <c r="H51" t="s">
        <v>57</v>
      </c>
      <c r="I51">
        <v>2</v>
      </c>
      <c r="J51">
        <v>14</v>
      </c>
      <c r="K51">
        <v>0</v>
      </c>
      <c r="L51">
        <v>0</v>
      </c>
      <c r="M51" t="str">
        <f t="shared" si="1"/>
        <v>D</v>
      </c>
      <c r="Z51" t="s">
        <v>1070</v>
      </c>
      <c r="AA51">
        <v>0</v>
      </c>
      <c r="AB51">
        <v>78.205128209999998</v>
      </c>
      <c r="AC51">
        <v>78</v>
      </c>
      <c r="AI51" t="s">
        <v>1092</v>
      </c>
      <c r="AJ51">
        <v>13</v>
      </c>
      <c r="AK51">
        <v>7</v>
      </c>
      <c r="AL51">
        <v>37</v>
      </c>
    </row>
    <row r="52" spans="1:38" x14ac:dyDescent="0.25">
      <c r="A52" t="s">
        <v>844</v>
      </c>
      <c r="B52" t="s">
        <v>913</v>
      </c>
      <c r="C52" t="s">
        <v>914</v>
      </c>
      <c r="D52" t="s">
        <v>1062</v>
      </c>
      <c r="E52">
        <v>15</v>
      </c>
      <c r="F52" t="s">
        <v>156</v>
      </c>
      <c r="G52" t="s">
        <v>613</v>
      </c>
      <c r="H52" t="s">
        <v>57</v>
      </c>
      <c r="I52">
        <v>2</v>
      </c>
      <c r="J52">
        <v>15</v>
      </c>
      <c r="K52">
        <v>1</v>
      </c>
      <c r="L52">
        <v>1</v>
      </c>
      <c r="M52" t="str">
        <f t="shared" si="1"/>
        <v>A</v>
      </c>
      <c r="Z52" t="s">
        <v>1071</v>
      </c>
      <c r="AA52">
        <v>0.168949772</v>
      </c>
      <c r="AB52">
        <v>82.051282049999998</v>
      </c>
      <c r="AC52">
        <v>78</v>
      </c>
      <c r="AI52" t="s">
        <v>1093</v>
      </c>
      <c r="AJ52">
        <v>22</v>
      </c>
      <c r="AK52">
        <v>14</v>
      </c>
      <c r="AL52">
        <v>38</v>
      </c>
    </row>
    <row r="53" spans="1:38" x14ac:dyDescent="0.25">
      <c r="A53" t="s">
        <v>927</v>
      </c>
      <c r="B53" t="s">
        <v>968</v>
      </c>
      <c r="C53" t="s">
        <v>969</v>
      </c>
      <c r="D53" t="s">
        <v>1062</v>
      </c>
      <c r="E53">
        <v>16</v>
      </c>
      <c r="F53" t="s">
        <v>156</v>
      </c>
      <c r="G53" t="s">
        <v>613</v>
      </c>
      <c r="H53" t="s">
        <v>57</v>
      </c>
      <c r="I53">
        <v>2</v>
      </c>
      <c r="J53">
        <v>16</v>
      </c>
      <c r="K53">
        <v>0</v>
      </c>
      <c r="L53">
        <v>0</v>
      </c>
      <c r="M53" t="str">
        <f t="shared" si="1"/>
        <v>D</v>
      </c>
      <c r="Z53" t="s">
        <v>1072</v>
      </c>
      <c r="AA53">
        <v>0</v>
      </c>
      <c r="AB53">
        <v>98.717948719999995</v>
      </c>
      <c r="AC53">
        <v>78</v>
      </c>
      <c r="AI53" t="s">
        <v>1094</v>
      </c>
      <c r="AJ53">
        <v>0.59090909090909094</v>
      </c>
      <c r="AK53">
        <v>0.5</v>
      </c>
      <c r="AL53">
        <v>0.97368421052631582</v>
      </c>
    </row>
    <row r="54" spans="1:38" x14ac:dyDescent="0.25">
      <c r="A54" t="s">
        <v>636</v>
      </c>
      <c r="B54" t="s">
        <v>795</v>
      </c>
      <c r="C54" t="s">
        <v>796</v>
      </c>
      <c r="D54" t="s">
        <v>1062</v>
      </c>
      <c r="E54">
        <v>17</v>
      </c>
      <c r="F54" t="s">
        <v>156</v>
      </c>
      <c r="G54" t="s">
        <v>613</v>
      </c>
      <c r="H54" t="s">
        <v>57</v>
      </c>
      <c r="I54">
        <v>2</v>
      </c>
      <c r="J54">
        <v>17</v>
      </c>
      <c r="K54">
        <v>1</v>
      </c>
      <c r="L54">
        <v>1</v>
      </c>
      <c r="M54" t="str">
        <f t="shared" si="1"/>
        <v>A</v>
      </c>
      <c r="Z54" t="s">
        <v>1073</v>
      </c>
      <c r="AA54">
        <v>0.51682176099999999</v>
      </c>
      <c r="AB54">
        <v>76</v>
      </c>
      <c r="AC54">
        <v>75</v>
      </c>
      <c r="AI54" t="s">
        <v>1095</v>
      </c>
      <c r="AJ54">
        <v>0.45454545454545453</v>
      </c>
      <c r="AK54">
        <v>0.5</v>
      </c>
      <c r="AL54">
        <v>0.29085872576177285</v>
      </c>
    </row>
    <row r="55" spans="1:38" x14ac:dyDescent="0.25">
      <c r="A55" t="s">
        <v>905</v>
      </c>
      <c r="B55" t="s">
        <v>1035</v>
      </c>
      <c r="C55" t="s">
        <v>906</v>
      </c>
      <c r="D55" t="s">
        <v>1062</v>
      </c>
      <c r="E55">
        <v>18</v>
      </c>
      <c r="F55" t="s">
        <v>156</v>
      </c>
      <c r="G55" t="s">
        <v>613</v>
      </c>
      <c r="H55" t="s">
        <v>57</v>
      </c>
      <c r="I55">
        <v>2</v>
      </c>
      <c r="J55">
        <v>18</v>
      </c>
      <c r="K55">
        <v>0</v>
      </c>
      <c r="L55">
        <v>0</v>
      </c>
      <c r="M55" t="str">
        <f t="shared" si="1"/>
        <v>D</v>
      </c>
      <c r="Z55" t="s">
        <v>1074</v>
      </c>
      <c r="AA55">
        <v>0</v>
      </c>
      <c r="AB55">
        <v>85.333333330000002</v>
      </c>
      <c r="AC55">
        <v>75</v>
      </c>
      <c r="AI55" t="s">
        <v>1096</v>
      </c>
      <c r="AJ55">
        <v>4.5454545454545456E-2</v>
      </c>
      <c r="AK55">
        <v>0</v>
      </c>
      <c r="AL55">
        <v>0.21191135734072022</v>
      </c>
    </row>
    <row r="56" spans="1:38" x14ac:dyDescent="0.25">
      <c r="A56" t="s">
        <v>792</v>
      </c>
      <c r="B56" t="s">
        <v>888</v>
      </c>
      <c r="C56" t="s">
        <v>889</v>
      </c>
      <c r="D56" t="s">
        <v>1062</v>
      </c>
      <c r="E56">
        <v>19</v>
      </c>
      <c r="F56" t="s">
        <v>156</v>
      </c>
      <c r="G56" t="s">
        <v>613</v>
      </c>
      <c r="H56" t="s">
        <v>57</v>
      </c>
      <c r="I56">
        <v>2</v>
      </c>
      <c r="J56">
        <v>19</v>
      </c>
      <c r="K56">
        <v>1</v>
      </c>
      <c r="L56">
        <v>1</v>
      </c>
      <c r="M56" t="str">
        <f t="shared" si="1"/>
        <v>A</v>
      </c>
      <c r="Z56" t="s">
        <v>1075</v>
      </c>
      <c r="AA56">
        <v>0</v>
      </c>
      <c r="AB56">
        <v>93.333333330000002</v>
      </c>
      <c r="AC56">
        <v>75</v>
      </c>
      <c r="AI56" t="s">
        <v>1097</v>
      </c>
      <c r="AJ56">
        <v>0.5</v>
      </c>
      <c r="AK56">
        <v>0.5</v>
      </c>
      <c r="AL56">
        <v>0.50277008310249305</v>
      </c>
    </row>
    <row r="57" spans="1:38" x14ac:dyDescent="0.25">
      <c r="A57" t="s">
        <v>638</v>
      </c>
      <c r="B57" t="s">
        <v>735</v>
      </c>
      <c r="C57" t="s">
        <v>736</v>
      </c>
      <c r="D57" t="s">
        <v>1062</v>
      </c>
      <c r="E57">
        <v>20</v>
      </c>
      <c r="F57" t="s">
        <v>156</v>
      </c>
      <c r="G57" t="s">
        <v>613</v>
      </c>
      <c r="H57" t="s">
        <v>57</v>
      </c>
      <c r="I57">
        <v>2</v>
      </c>
      <c r="J57">
        <v>20</v>
      </c>
      <c r="K57">
        <v>1</v>
      </c>
      <c r="L57">
        <v>1</v>
      </c>
      <c r="M57" t="str">
        <f t="shared" si="1"/>
        <v>A</v>
      </c>
      <c r="Z57" t="s">
        <v>1076</v>
      </c>
      <c r="AA57">
        <v>0</v>
      </c>
      <c r="AB57">
        <v>89.333333330000002</v>
      </c>
      <c r="AC57">
        <v>75</v>
      </c>
      <c r="AI57" t="s">
        <v>1098</v>
      </c>
      <c r="AJ57">
        <v>9.0909090909090939E-2</v>
      </c>
      <c r="AK57">
        <v>0</v>
      </c>
      <c r="AL57">
        <v>0.47091412742382277</v>
      </c>
    </row>
    <row r="58" spans="1:38" x14ac:dyDescent="0.25">
      <c r="A58" t="s">
        <v>711</v>
      </c>
      <c r="B58" t="s">
        <v>923</v>
      </c>
      <c r="C58" t="s">
        <v>924</v>
      </c>
      <c r="D58" t="s">
        <v>1062</v>
      </c>
      <c r="E58">
        <v>21</v>
      </c>
      <c r="F58" t="s">
        <v>156</v>
      </c>
      <c r="G58" t="s">
        <v>613</v>
      </c>
      <c r="H58" t="s">
        <v>57</v>
      </c>
      <c r="I58">
        <v>2</v>
      </c>
      <c r="J58">
        <v>21</v>
      </c>
      <c r="K58">
        <v>0</v>
      </c>
      <c r="L58">
        <v>1</v>
      </c>
      <c r="M58" t="str">
        <f t="shared" si="1"/>
        <v>B</v>
      </c>
      <c r="Z58" t="s">
        <v>1077</v>
      </c>
      <c r="AA58">
        <v>7.8020932000000001E-2</v>
      </c>
      <c r="AB58">
        <v>81.372549019999994</v>
      </c>
      <c r="AC58">
        <v>102</v>
      </c>
      <c r="AI58" t="s">
        <v>1099</v>
      </c>
      <c r="AJ58">
        <v>0.5</v>
      </c>
      <c r="AK58">
        <v>0.5</v>
      </c>
      <c r="AL58">
        <v>0.49722991689750695</v>
      </c>
    </row>
    <row r="59" spans="1:38" x14ac:dyDescent="0.25">
      <c r="A59" t="s">
        <v>843</v>
      </c>
      <c r="B59" t="s">
        <v>733</v>
      </c>
      <c r="C59" t="s">
        <v>734</v>
      </c>
      <c r="D59" t="s">
        <v>1062</v>
      </c>
      <c r="E59">
        <v>22</v>
      </c>
      <c r="F59" t="s">
        <v>156</v>
      </c>
      <c r="G59" t="s">
        <v>613</v>
      </c>
      <c r="H59" t="s">
        <v>57</v>
      </c>
      <c r="I59">
        <v>2</v>
      </c>
      <c r="J59">
        <v>22</v>
      </c>
      <c r="K59">
        <v>1</v>
      </c>
      <c r="L59">
        <v>1</v>
      </c>
      <c r="M59" t="str">
        <f t="shared" si="1"/>
        <v>A</v>
      </c>
      <c r="Z59" t="s">
        <v>1078</v>
      </c>
      <c r="AA59">
        <v>6.5460809999999994E-2</v>
      </c>
      <c r="AB59">
        <v>70.47619048</v>
      </c>
      <c r="AC59">
        <v>105</v>
      </c>
      <c r="AI59" t="s">
        <v>1100</v>
      </c>
      <c r="AJ59">
        <v>0.18181818181818188</v>
      </c>
      <c r="AK59">
        <v>0</v>
      </c>
      <c r="AL59">
        <v>0.94707520891364905</v>
      </c>
    </row>
    <row r="60" spans="1:38" x14ac:dyDescent="0.25">
      <c r="A60" t="s">
        <v>642</v>
      </c>
      <c r="B60" t="s">
        <v>879</v>
      </c>
      <c r="C60" t="s">
        <v>880</v>
      </c>
      <c r="D60" t="s">
        <v>1062</v>
      </c>
      <c r="E60">
        <v>23</v>
      </c>
      <c r="F60" t="s">
        <v>156</v>
      </c>
      <c r="G60" t="s">
        <v>613</v>
      </c>
      <c r="H60" t="s">
        <v>57</v>
      </c>
      <c r="I60">
        <v>2</v>
      </c>
      <c r="J60">
        <v>23</v>
      </c>
      <c r="K60">
        <v>1</v>
      </c>
      <c r="L60">
        <v>1</v>
      </c>
      <c r="M60" t="str">
        <f t="shared" si="1"/>
        <v>A</v>
      </c>
      <c r="Z60" t="s">
        <v>1079</v>
      </c>
      <c r="AA60">
        <v>0.485714286</v>
      </c>
      <c r="AB60">
        <v>96.296296299999995</v>
      </c>
      <c r="AC60">
        <v>54</v>
      </c>
    </row>
    <row r="61" spans="1:38" x14ac:dyDescent="0.25">
      <c r="A61" t="s">
        <v>901</v>
      </c>
      <c r="B61" t="s">
        <v>915</v>
      </c>
      <c r="C61" t="s">
        <v>916</v>
      </c>
      <c r="D61" t="s">
        <v>1062</v>
      </c>
      <c r="E61">
        <v>24</v>
      </c>
      <c r="F61" t="s">
        <v>156</v>
      </c>
      <c r="G61" t="s">
        <v>613</v>
      </c>
      <c r="H61" t="s">
        <v>57</v>
      </c>
      <c r="I61">
        <v>2</v>
      </c>
      <c r="J61">
        <v>24</v>
      </c>
      <c r="K61">
        <v>0</v>
      </c>
      <c r="L61">
        <v>0</v>
      </c>
      <c r="M61" t="str">
        <f t="shared" si="1"/>
        <v>D</v>
      </c>
      <c r="Z61" t="s">
        <v>1080</v>
      </c>
      <c r="AA61">
        <v>0</v>
      </c>
      <c r="AB61">
        <v>91.666666669999998</v>
      </c>
      <c r="AC61">
        <v>36</v>
      </c>
    </row>
    <row r="62" spans="1:38" x14ac:dyDescent="0.25">
      <c r="A62" t="s">
        <v>997</v>
      </c>
      <c r="B62" t="s">
        <v>666</v>
      </c>
      <c r="C62" t="s">
        <v>667</v>
      </c>
      <c r="D62" t="s">
        <v>1062</v>
      </c>
      <c r="E62">
        <v>25</v>
      </c>
      <c r="F62" t="s">
        <v>156</v>
      </c>
      <c r="G62" t="s">
        <v>613</v>
      </c>
      <c r="H62" t="s">
        <v>57</v>
      </c>
      <c r="I62">
        <v>2</v>
      </c>
      <c r="J62">
        <v>25</v>
      </c>
      <c r="K62">
        <v>0</v>
      </c>
      <c r="L62">
        <v>0</v>
      </c>
      <c r="M62" t="str">
        <f t="shared" si="1"/>
        <v>D</v>
      </c>
      <c r="Z62" t="s">
        <v>1081</v>
      </c>
      <c r="AB62">
        <v>100</v>
      </c>
      <c r="AC62">
        <v>33</v>
      </c>
    </row>
    <row r="63" spans="1:38" x14ac:dyDescent="0.25">
      <c r="A63" t="s">
        <v>686</v>
      </c>
      <c r="B63" t="s">
        <v>1048</v>
      </c>
      <c r="C63" t="s">
        <v>687</v>
      </c>
      <c r="D63" t="s">
        <v>1062</v>
      </c>
      <c r="E63">
        <v>26</v>
      </c>
      <c r="F63" t="s">
        <v>156</v>
      </c>
      <c r="G63" t="s">
        <v>613</v>
      </c>
      <c r="H63" t="s">
        <v>57</v>
      </c>
      <c r="I63">
        <v>2</v>
      </c>
      <c r="J63">
        <v>26</v>
      </c>
      <c r="K63">
        <v>1</v>
      </c>
      <c r="L63">
        <v>1</v>
      </c>
      <c r="M63" t="str">
        <f t="shared" si="1"/>
        <v>A</v>
      </c>
      <c r="Z63" t="s">
        <v>1082</v>
      </c>
      <c r="AA63">
        <v>0</v>
      </c>
      <c r="AB63">
        <v>93.055555560000002</v>
      </c>
      <c r="AC63">
        <v>72</v>
      </c>
    </row>
    <row r="64" spans="1:38" x14ac:dyDescent="0.25">
      <c r="A64" t="s">
        <v>502</v>
      </c>
      <c r="B64" t="s">
        <v>977</v>
      </c>
      <c r="C64" t="s">
        <v>978</v>
      </c>
      <c r="D64" t="s">
        <v>1062</v>
      </c>
      <c r="E64">
        <v>111</v>
      </c>
      <c r="F64" t="s">
        <v>156</v>
      </c>
      <c r="G64" t="s">
        <v>501</v>
      </c>
      <c r="H64" t="s">
        <v>57</v>
      </c>
      <c r="I64">
        <v>4</v>
      </c>
      <c r="J64">
        <v>1</v>
      </c>
      <c r="K64">
        <v>0</v>
      </c>
      <c r="L64">
        <v>0</v>
      </c>
      <c r="M64" t="str">
        <f t="shared" si="1"/>
        <v>D</v>
      </c>
      <c r="Z64" t="s">
        <v>1083</v>
      </c>
      <c r="AA64">
        <v>0.60983743199999996</v>
      </c>
      <c r="AB64">
        <v>92.307692309999993</v>
      </c>
      <c r="AC64">
        <v>156</v>
      </c>
    </row>
    <row r="65" spans="1:29" x14ac:dyDescent="0.25">
      <c r="A65" t="s">
        <v>506</v>
      </c>
      <c r="B65" t="s">
        <v>1038</v>
      </c>
      <c r="C65" t="s">
        <v>1039</v>
      </c>
      <c r="D65" t="s">
        <v>1062</v>
      </c>
      <c r="E65">
        <v>112</v>
      </c>
      <c r="F65" t="s">
        <v>156</v>
      </c>
      <c r="G65" t="s">
        <v>501</v>
      </c>
      <c r="H65" t="s">
        <v>57</v>
      </c>
      <c r="I65">
        <v>4</v>
      </c>
      <c r="J65">
        <v>2</v>
      </c>
      <c r="K65">
        <v>1</v>
      </c>
      <c r="L65">
        <v>1</v>
      </c>
      <c r="M65" t="str">
        <f t="shared" si="1"/>
        <v>A</v>
      </c>
      <c r="Z65" t="s">
        <v>1084</v>
      </c>
      <c r="AB65">
        <v>100</v>
      </c>
      <c r="AC65">
        <v>18</v>
      </c>
    </row>
    <row r="66" spans="1:29" x14ac:dyDescent="0.25">
      <c r="A66" t="s">
        <v>511</v>
      </c>
      <c r="B66" t="s">
        <v>729</v>
      </c>
      <c r="C66" t="s">
        <v>730</v>
      </c>
      <c r="D66" t="s">
        <v>1062</v>
      </c>
      <c r="E66">
        <v>113</v>
      </c>
      <c r="F66" t="s">
        <v>156</v>
      </c>
      <c r="G66" t="s">
        <v>501</v>
      </c>
      <c r="H66" t="s">
        <v>57</v>
      </c>
      <c r="I66">
        <v>4</v>
      </c>
      <c r="J66">
        <v>3</v>
      </c>
      <c r="K66">
        <v>1</v>
      </c>
      <c r="L66">
        <v>1</v>
      </c>
      <c r="M66" t="str">
        <f t="shared" si="1"/>
        <v>A</v>
      </c>
      <c r="Z66" t="s">
        <v>1085</v>
      </c>
      <c r="AA66">
        <v>0.84745762700000005</v>
      </c>
      <c r="AB66">
        <v>98.148148149999997</v>
      </c>
      <c r="AC66">
        <v>108</v>
      </c>
    </row>
    <row r="67" spans="1:29" x14ac:dyDescent="0.25">
      <c r="A67" t="s">
        <v>515</v>
      </c>
      <c r="B67" t="s">
        <v>875</v>
      </c>
      <c r="C67" t="s">
        <v>876</v>
      </c>
      <c r="D67" t="s">
        <v>1062</v>
      </c>
      <c r="E67">
        <v>114</v>
      </c>
      <c r="F67" t="s">
        <v>156</v>
      </c>
      <c r="G67" t="s">
        <v>501</v>
      </c>
      <c r="H67" t="s">
        <v>57</v>
      </c>
      <c r="I67">
        <v>4</v>
      </c>
      <c r="J67">
        <v>4</v>
      </c>
      <c r="K67">
        <v>0</v>
      </c>
      <c r="L67">
        <v>0</v>
      </c>
      <c r="M67" t="str">
        <f t="shared" si="1"/>
        <v>D</v>
      </c>
    </row>
    <row r="68" spans="1:29" x14ac:dyDescent="0.25">
      <c r="A68" t="s">
        <v>519</v>
      </c>
      <c r="B68" t="s">
        <v>1015</v>
      </c>
      <c r="C68" t="s">
        <v>1016</v>
      </c>
      <c r="D68" t="s">
        <v>1062</v>
      </c>
      <c r="E68">
        <v>115</v>
      </c>
      <c r="F68" t="s">
        <v>156</v>
      </c>
      <c r="G68" t="s">
        <v>501</v>
      </c>
      <c r="H68" t="s">
        <v>57</v>
      </c>
      <c r="I68">
        <v>4</v>
      </c>
      <c r="J68">
        <v>5</v>
      </c>
      <c r="K68">
        <v>1</v>
      </c>
      <c r="L68">
        <v>1</v>
      </c>
      <c r="M68" t="str">
        <f t="shared" si="1"/>
        <v>A</v>
      </c>
    </row>
    <row r="69" spans="1:29" x14ac:dyDescent="0.25">
      <c r="A69" t="s">
        <v>521</v>
      </c>
      <c r="B69" t="s">
        <v>769</v>
      </c>
      <c r="C69" t="s">
        <v>770</v>
      </c>
      <c r="D69" t="s">
        <v>1062</v>
      </c>
      <c r="E69">
        <v>116</v>
      </c>
      <c r="F69" t="s">
        <v>156</v>
      </c>
      <c r="G69" t="s">
        <v>501</v>
      </c>
      <c r="H69" t="s">
        <v>57</v>
      </c>
      <c r="I69">
        <v>4</v>
      </c>
      <c r="J69">
        <v>6</v>
      </c>
      <c r="K69">
        <v>0</v>
      </c>
      <c r="L69">
        <v>0</v>
      </c>
      <c r="M69" t="str">
        <f t="shared" si="1"/>
        <v>D</v>
      </c>
    </row>
    <row r="70" spans="1:29" x14ac:dyDescent="0.25">
      <c r="A70" t="s">
        <v>933</v>
      </c>
      <c r="B70" t="s">
        <v>1021</v>
      </c>
      <c r="C70" t="s">
        <v>1022</v>
      </c>
      <c r="D70" t="s">
        <v>1062</v>
      </c>
      <c r="E70">
        <v>117</v>
      </c>
      <c r="F70" t="s">
        <v>156</v>
      </c>
      <c r="G70" t="s">
        <v>501</v>
      </c>
      <c r="H70" t="s">
        <v>57</v>
      </c>
      <c r="I70">
        <v>4</v>
      </c>
      <c r="J70">
        <v>7</v>
      </c>
      <c r="K70">
        <v>0</v>
      </c>
      <c r="L70">
        <v>0</v>
      </c>
      <c r="M70" t="str">
        <f t="shared" si="1"/>
        <v>D</v>
      </c>
    </row>
    <row r="71" spans="1:29" x14ac:dyDescent="0.25">
      <c r="A71" t="s">
        <v>525</v>
      </c>
      <c r="B71" t="s">
        <v>1007</v>
      </c>
      <c r="C71" t="s">
        <v>1008</v>
      </c>
      <c r="D71" t="s">
        <v>1062</v>
      </c>
      <c r="E71">
        <v>118</v>
      </c>
      <c r="F71" t="s">
        <v>156</v>
      </c>
      <c r="G71" t="s">
        <v>501</v>
      </c>
      <c r="H71" t="s">
        <v>57</v>
      </c>
      <c r="I71">
        <v>4</v>
      </c>
      <c r="J71">
        <v>8</v>
      </c>
      <c r="K71">
        <v>1</v>
      </c>
      <c r="L71">
        <v>1</v>
      </c>
      <c r="M71" t="str">
        <f t="shared" si="1"/>
        <v>A</v>
      </c>
    </row>
    <row r="72" spans="1:29" x14ac:dyDescent="0.25">
      <c r="A72" t="s">
        <v>532</v>
      </c>
      <c r="B72" t="s">
        <v>725</v>
      </c>
      <c r="C72" t="s">
        <v>726</v>
      </c>
      <c r="D72" t="s">
        <v>1062</v>
      </c>
      <c r="E72">
        <v>119</v>
      </c>
      <c r="F72" t="s">
        <v>156</v>
      </c>
      <c r="G72" t="s">
        <v>501</v>
      </c>
      <c r="H72" t="s">
        <v>57</v>
      </c>
      <c r="I72">
        <v>4</v>
      </c>
      <c r="J72">
        <v>9</v>
      </c>
      <c r="K72">
        <v>0</v>
      </c>
      <c r="L72">
        <v>0</v>
      </c>
      <c r="M72" t="str">
        <f t="shared" si="1"/>
        <v>D</v>
      </c>
    </row>
    <row r="73" spans="1:29" x14ac:dyDescent="0.25">
      <c r="A73" t="s">
        <v>536</v>
      </c>
      <c r="B73" t="s">
        <v>869</v>
      </c>
      <c r="C73" t="s">
        <v>870</v>
      </c>
      <c r="D73" t="s">
        <v>1062</v>
      </c>
      <c r="E73">
        <v>120</v>
      </c>
      <c r="F73" t="s">
        <v>156</v>
      </c>
      <c r="G73" t="s">
        <v>501</v>
      </c>
      <c r="H73" t="s">
        <v>57</v>
      </c>
      <c r="I73">
        <v>4</v>
      </c>
      <c r="J73">
        <v>10</v>
      </c>
      <c r="K73">
        <v>1</v>
      </c>
      <c r="L73">
        <v>1</v>
      </c>
      <c r="M73" t="str">
        <f t="shared" si="1"/>
        <v>A</v>
      </c>
    </row>
    <row r="74" spans="1:29" x14ac:dyDescent="0.25">
      <c r="A74" t="s">
        <v>540</v>
      </c>
      <c r="B74" t="s">
        <v>852</v>
      </c>
      <c r="C74" t="s">
        <v>853</v>
      </c>
      <c r="D74" t="s">
        <v>1062</v>
      </c>
      <c r="E74">
        <v>121</v>
      </c>
      <c r="F74" t="s">
        <v>156</v>
      </c>
      <c r="G74" t="s">
        <v>501</v>
      </c>
      <c r="H74" t="s">
        <v>57</v>
      </c>
      <c r="I74">
        <v>4</v>
      </c>
      <c r="J74">
        <v>11</v>
      </c>
      <c r="K74">
        <v>1</v>
      </c>
      <c r="L74">
        <v>1</v>
      </c>
      <c r="M74" t="str">
        <f t="shared" si="1"/>
        <v>A</v>
      </c>
    </row>
    <row r="75" spans="1:29" x14ac:dyDescent="0.25">
      <c r="A75" t="s">
        <v>542</v>
      </c>
      <c r="B75" t="s">
        <v>921</v>
      </c>
      <c r="C75" t="s">
        <v>922</v>
      </c>
      <c r="D75" t="s">
        <v>1062</v>
      </c>
      <c r="E75">
        <v>122</v>
      </c>
      <c r="F75" t="s">
        <v>156</v>
      </c>
      <c r="G75" t="s">
        <v>501</v>
      </c>
      <c r="H75" t="s">
        <v>57</v>
      </c>
      <c r="I75">
        <v>4</v>
      </c>
      <c r="J75">
        <v>12</v>
      </c>
      <c r="K75">
        <v>0</v>
      </c>
      <c r="L75">
        <v>0</v>
      </c>
      <c r="M75" t="str">
        <f t="shared" si="1"/>
        <v>D</v>
      </c>
    </row>
    <row r="78" spans="1:29" x14ac:dyDescent="0.25">
      <c r="M78">
        <f>COUNTIF(M2:M75,"A")</f>
        <v>20</v>
      </c>
      <c r="N78" t="s">
        <v>1088</v>
      </c>
      <c r="AA78" t="s">
        <v>1101</v>
      </c>
      <c r="AB78" t="s">
        <v>1103</v>
      </c>
    </row>
    <row r="79" spans="1:29" x14ac:dyDescent="0.25">
      <c r="M79">
        <f>COUNTIF(M2:M75,"B")</f>
        <v>1</v>
      </c>
      <c r="N79" t="s">
        <v>1089</v>
      </c>
      <c r="Z79" t="s">
        <v>1104</v>
      </c>
      <c r="AA79">
        <v>55</v>
      </c>
      <c r="AB79">
        <v>38</v>
      </c>
    </row>
    <row r="80" spans="1:29" x14ac:dyDescent="0.25">
      <c r="M80">
        <f>COUNTIF(M2:M75,"C")</f>
        <v>0</v>
      </c>
      <c r="N80" t="s">
        <v>1090</v>
      </c>
      <c r="Z80" t="s">
        <v>1105</v>
      </c>
      <c r="AA80">
        <v>19</v>
      </c>
      <c r="AB80">
        <v>36</v>
      </c>
    </row>
    <row r="81" spans="13:28" x14ac:dyDescent="0.25">
      <c r="M81">
        <f>COUNTIF(M2:M75,"D")</f>
        <v>17</v>
      </c>
      <c r="N81" t="s">
        <v>1091</v>
      </c>
      <c r="Z81" t="s">
        <v>1102</v>
      </c>
      <c r="AA81">
        <v>0.7432432432432432</v>
      </c>
      <c r="AB81">
        <v>0.51351351351351349</v>
      </c>
    </row>
    <row r="82" spans="13:28" x14ac:dyDescent="0.25">
      <c r="M82">
        <f>SUM(M78,M81)</f>
        <v>37</v>
      </c>
      <c r="N82" t="s">
        <v>1092</v>
      </c>
    </row>
    <row r="83" spans="13:28" x14ac:dyDescent="0.25">
      <c r="M83">
        <f>SUM(M78:M81)</f>
        <v>38</v>
      </c>
      <c r="N83" t="s">
        <v>1093</v>
      </c>
    </row>
    <row r="84" spans="13:28" x14ac:dyDescent="0.25">
      <c r="M84">
        <f>M82/M83</f>
        <v>0.97368421052631582</v>
      </c>
      <c r="N84" t="s">
        <v>1094</v>
      </c>
    </row>
    <row r="85" spans="13:28" x14ac:dyDescent="0.25">
      <c r="M85">
        <f>(((M78+M79)/M83)*((M80+M78)/M83))</f>
        <v>0.29085872576177285</v>
      </c>
      <c r="N85" t="s">
        <v>1095</v>
      </c>
    </row>
    <row r="86" spans="13:28" x14ac:dyDescent="0.25">
      <c r="M86">
        <f>(((M79+M81)/M83)*(M80+M81)/M83)</f>
        <v>0.21191135734072022</v>
      </c>
      <c r="N86" t="s">
        <v>1096</v>
      </c>
    </row>
    <row r="87" spans="13:28" x14ac:dyDescent="0.25">
      <c r="M87">
        <f>SUM(M85:M86)</f>
        <v>0.50277008310249305</v>
      </c>
      <c r="N87" t="s">
        <v>1097</v>
      </c>
    </row>
    <row r="88" spans="13:28" x14ac:dyDescent="0.25">
      <c r="M88">
        <f>M84-M87</f>
        <v>0.47091412742382277</v>
      </c>
      <c r="N88" t="s">
        <v>1098</v>
      </c>
    </row>
    <row r="89" spans="13:28" x14ac:dyDescent="0.25">
      <c r="M89">
        <f>1-M87</f>
        <v>0.49722991689750695</v>
      </c>
      <c r="N89" t="s">
        <v>1099</v>
      </c>
    </row>
    <row r="90" spans="13:28" x14ac:dyDescent="0.25">
      <c r="M90">
        <f>M88/M89</f>
        <v>0.94707520891364905</v>
      </c>
      <c r="N90" t="s">
        <v>1100</v>
      </c>
    </row>
    <row r="102" ht="13.5" customHeight="1" x14ac:dyDescent="0.25"/>
  </sheetData>
  <sortState xmlns:xlrd2="http://schemas.microsoft.com/office/spreadsheetml/2017/richdata2" ref="A2:M75">
    <sortCondition ref="F2:F75"/>
  </sortState>
  <phoneticPr fontId="18" type="noConversion"/>
  <conditionalFormatting sqref="A2:A200 B2:B75">
    <cfRule type="duplicateValues" dxfId="1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AB57-F6D3-4FD4-8FCB-7B8903B73C66}">
  <dimension ref="A1:AS102"/>
  <sheetViews>
    <sheetView workbookViewId="0">
      <selection activeCell="AP77" sqref="AP77:AR81"/>
    </sheetView>
  </sheetViews>
  <sheetFormatPr defaultRowHeight="15" x14ac:dyDescent="0.25"/>
  <sheetData>
    <row r="1" spans="1:37" x14ac:dyDescent="0.25">
      <c r="A1" t="s">
        <v>1060</v>
      </c>
      <c r="B1" t="s">
        <v>1061</v>
      </c>
      <c r="C1" t="s">
        <v>1</v>
      </c>
      <c r="D1" t="s">
        <v>2</v>
      </c>
      <c r="E1" t="s">
        <v>41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37" x14ac:dyDescent="0.25">
      <c r="A2" t="s">
        <v>615</v>
      </c>
      <c r="B2" t="s">
        <v>824</v>
      </c>
      <c r="C2" t="s">
        <v>825</v>
      </c>
      <c r="D2" t="s">
        <v>1062</v>
      </c>
      <c r="E2">
        <v>1</v>
      </c>
      <c r="F2" t="s">
        <v>156</v>
      </c>
      <c r="G2" t="s">
        <v>613</v>
      </c>
      <c r="H2" t="s">
        <v>57</v>
      </c>
      <c r="I2">
        <v>2</v>
      </c>
      <c r="J2">
        <v>1</v>
      </c>
      <c r="K2">
        <v>1</v>
      </c>
      <c r="L2">
        <v>1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1</v>
      </c>
      <c r="Y2">
        <v>0</v>
      </c>
      <c r="Z2">
        <v>1</v>
      </c>
      <c r="AA2">
        <v>1</v>
      </c>
      <c r="AB2">
        <v>1</v>
      </c>
    </row>
    <row r="3" spans="1:37" x14ac:dyDescent="0.25">
      <c r="A3" t="s">
        <v>705</v>
      </c>
      <c r="B3" t="s">
        <v>871</v>
      </c>
      <c r="C3" t="s">
        <v>872</v>
      </c>
      <c r="D3" t="s">
        <v>1062</v>
      </c>
      <c r="E3">
        <v>2</v>
      </c>
      <c r="F3" t="s">
        <v>156</v>
      </c>
      <c r="G3" t="s">
        <v>613</v>
      </c>
      <c r="H3" t="s">
        <v>57</v>
      </c>
      <c r="I3">
        <v>2</v>
      </c>
      <c r="J3">
        <v>2</v>
      </c>
      <c r="K3">
        <v>1</v>
      </c>
      <c r="L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1</v>
      </c>
      <c r="Z3">
        <v>0</v>
      </c>
      <c r="AA3">
        <v>1</v>
      </c>
      <c r="AB3">
        <v>0</v>
      </c>
    </row>
    <row r="4" spans="1:37" x14ac:dyDescent="0.25">
      <c r="A4" t="s">
        <v>759</v>
      </c>
      <c r="B4" t="s">
        <v>929</v>
      </c>
      <c r="C4" t="s">
        <v>930</v>
      </c>
      <c r="D4" t="s">
        <v>1062</v>
      </c>
      <c r="E4">
        <v>3</v>
      </c>
      <c r="F4" t="s">
        <v>156</v>
      </c>
      <c r="G4" t="s">
        <v>613</v>
      </c>
      <c r="H4" t="s">
        <v>57</v>
      </c>
      <c r="I4">
        <v>2</v>
      </c>
      <c r="J4">
        <v>3</v>
      </c>
      <c r="K4">
        <v>1</v>
      </c>
      <c r="L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1</v>
      </c>
      <c r="Y4">
        <v>1</v>
      </c>
      <c r="Z4">
        <v>0</v>
      </c>
      <c r="AA4">
        <v>1</v>
      </c>
      <c r="AB4">
        <v>0</v>
      </c>
    </row>
    <row r="5" spans="1:37" x14ac:dyDescent="0.25">
      <c r="A5" t="s">
        <v>618</v>
      </c>
      <c r="B5" t="s">
        <v>1057</v>
      </c>
      <c r="C5" t="s">
        <v>1058</v>
      </c>
      <c r="D5" t="s">
        <v>1062</v>
      </c>
      <c r="E5">
        <v>4</v>
      </c>
      <c r="F5" t="s">
        <v>156</v>
      </c>
      <c r="G5" t="s">
        <v>613</v>
      </c>
      <c r="H5" t="s">
        <v>57</v>
      </c>
      <c r="I5">
        <v>2</v>
      </c>
      <c r="J5">
        <v>4</v>
      </c>
      <c r="K5">
        <v>1</v>
      </c>
      <c r="L5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>
        <v>0</v>
      </c>
      <c r="Z5">
        <v>1</v>
      </c>
      <c r="AA5">
        <v>1</v>
      </c>
      <c r="AB5">
        <v>1</v>
      </c>
    </row>
    <row r="6" spans="1:37" x14ac:dyDescent="0.25">
      <c r="A6" t="s">
        <v>761</v>
      </c>
      <c r="B6" t="s">
        <v>1027</v>
      </c>
      <c r="C6" t="s">
        <v>1028</v>
      </c>
      <c r="D6" t="s">
        <v>1062</v>
      </c>
      <c r="E6">
        <v>5</v>
      </c>
      <c r="F6" t="s">
        <v>156</v>
      </c>
      <c r="G6" t="s">
        <v>613</v>
      </c>
      <c r="H6" t="s">
        <v>57</v>
      </c>
      <c r="I6">
        <v>2</v>
      </c>
      <c r="J6">
        <v>5</v>
      </c>
      <c r="K6">
        <v>1</v>
      </c>
      <c r="L6">
        <v>1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0</v>
      </c>
      <c r="Z6">
        <v>1</v>
      </c>
      <c r="AA6">
        <v>1</v>
      </c>
      <c r="AB6">
        <v>1</v>
      </c>
    </row>
    <row r="7" spans="1:37" x14ac:dyDescent="0.25">
      <c r="A7" t="s">
        <v>1044</v>
      </c>
      <c r="B7" t="s">
        <v>703</v>
      </c>
      <c r="C7" t="s">
        <v>704</v>
      </c>
      <c r="D7" t="s">
        <v>1062</v>
      </c>
      <c r="E7">
        <v>6</v>
      </c>
      <c r="F7" t="s">
        <v>156</v>
      </c>
      <c r="G7" t="s">
        <v>613</v>
      </c>
      <c r="H7" t="s">
        <v>57</v>
      </c>
      <c r="I7">
        <v>2</v>
      </c>
      <c r="J7">
        <v>6</v>
      </c>
      <c r="K7">
        <v>1</v>
      </c>
      <c r="L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1</v>
      </c>
      <c r="Z7">
        <v>0</v>
      </c>
      <c r="AA7">
        <v>1</v>
      </c>
      <c r="AB7">
        <v>0</v>
      </c>
    </row>
    <row r="8" spans="1:37" x14ac:dyDescent="0.25">
      <c r="A8" t="s">
        <v>624</v>
      </c>
      <c r="B8" t="s">
        <v>816</v>
      </c>
      <c r="C8" t="s">
        <v>817</v>
      </c>
      <c r="D8" t="s">
        <v>1062</v>
      </c>
      <c r="E8">
        <v>7</v>
      </c>
      <c r="F8" t="s">
        <v>156</v>
      </c>
      <c r="G8" t="s">
        <v>613</v>
      </c>
      <c r="H8" t="s">
        <v>57</v>
      </c>
      <c r="I8">
        <v>2</v>
      </c>
      <c r="J8">
        <v>7</v>
      </c>
      <c r="K8">
        <v>1</v>
      </c>
      <c r="L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</row>
    <row r="9" spans="1:37" x14ac:dyDescent="0.25">
      <c r="A9" t="s">
        <v>826</v>
      </c>
      <c r="B9" t="s">
        <v>684</v>
      </c>
      <c r="C9" t="s">
        <v>685</v>
      </c>
      <c r="D9" t="s">
        <v>1062</v>
      </c>
      <c r="E9">
        <v>8</v>
      </c>
      <c r="F9" t="s">
        <v>156</v>
      </c>
      <c r="G9" t="s">
        <v>613</v>
      </c>
      <c r="H9" t="s">
        <v>57</v>
      </c>
      <c r="I9">
        <v>2</v>
      </c>
      <c r="J9">
        <v>8</v>
      </c>
      <c r="K9">
        <v>1</v>
      </c>
      <c r="L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Z9">
        <v>1</v>
      </c>
      <c r="AA9">
        <v>1</v>
      </c>
      <c r="AB9">
        <v>1</v>
      </c>
    </row>
    <row r="10" spans="1:37" x14ac:dyDescent="0.25">
      <c r="A10" t="s">
        <v>1031</v>
      </c>
      <c r="B10" t="s">
        <v>973</v>
      </c>
      <c r="C10" t="s">
        <v>974</v>
      </c>
      <c r="D10" t="s">
        <v>1062</v>
      </c>
      <c r="E10">
        <v>9</v>
      </c>
      <c r="F10" t="s">
        <v>156</v>
      </c>
      <c r="G10" t="s">
        <v>613</v>
      </c>
      <c r="H10" t="s">
        <v>57</v>
      </c>
      <c r="I10">
        <v>2</v>
      </c>
      <c r="J10">
        <v>9</v>
      </c>
      <c r="K10">
        <v>1</v>
      </c>
      <c r="L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>
        <v>0</v>
      </c>
      <c r="Z10">
        <v>1</v>
      </c>
      <c r="AA10">
        <v>1</v>
      </c>
      <c r="AB10">
        <v>1</v>
      </c>
      <c r="AJ10">
        <f>COUNTA(K2:AB75)</f>
        <v>1188</v>
      </c>
      <c r="AK10">
        <f>AJ10-AK11</f>
        <v>900</v>
      </c>
    </row>
    <row r="11" spans="1:37" x14ac:dyDescent="0.25">
      <c r="A11" t="s">
        <v>751</v>
      </c>
      <c r="B11" t="s">
        <v>727</v>
      </c>
      <c r="C11" t="s">
        <v>728</v>
      </c>
      <c r="D11" t="s">
        <v>1062</v>
      </c>
      <c r="E11">
        <v>10</v>
      </c>
      <c r="F11" t="s">
        <v>156</v>
      </c>
      <c r="G11" t="s">
        <v>613</v>
      </c>
      <c r="H11" t="s">
        <v>57</v>
      </c>
      <c r="I11">
        <v>2</v>
      </c>
      <c r="J11">
        <v>10</v>
      </c>
      <c r="K11">
        <v>1</v>
      </c>
      <c r="L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J11">
        <f>COUNTBLANK(K2:AB75)</f>
        <v>144</v>
      </c>
      <c r="AK11">
        <f>AJ11*2</f>
        <v>288</v>
      </c>
    </row>
    <row r="12" spans="1:37" x14ac:dyDescent="0.25">
      <c r="A12" t="s">
        <v>628</v>
      </c>
      <c r="B12" t="s">
        <v>820</v>
      </c>
      <c r="C12" t="s">
        <v>821</v>
      </c>
      <c r="D12" t="s">
        <v>1062</v>
      </c>
      <c r="E12">
        <v>11</v>
      </c>
      <c r="F12" t="s">
        <v>156</v>
      </c>
      <c r="G12" t="s">
        <v>613</v>
      </c>
      <c r="H12" t="s">
        <v>57</v>
      </c>
      <c r="I12">
        <v>2</v>
      </c>
      <c r="J12">
        <v>11</v>
      </c>
      <c r="K12">
        <v>1</v>
      </c>
      <c r="L12">
        <v>1</v>
      </c>
      <c r="P12">
        <v>0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0</v>
      </c>
      <c r="Z12">
        <v>1</v>
      </c>
      <c r="AA12">
        <v>1</v>
      </c>
      <c r="AB12">
        <v>1</v>
      </c>
    </row>
    <row r="13" spans="1:37" x14ac:dyDescent="0.25">
      <c r="A13" t="s">
        <v>680</v>
      </c>
      <c r="B13" t="s">
        <v>1003</v>
      </c>
      <c r="C13" t="s">
        <v>1004</v>
      </c>
      <c r="D13" t="s">
        <v>1062</v>
      </c>
      <c r="E13">
        <v>12</v>
      </c>
      <c r="F13" t="s">
        <v>156</v>
      </c>
      <c r="G13" t="s">
        <v>613</v>
      </c>
      <c r="H13" t="s">
        <v>57</v>
      </c>
      <c r="I13">
        <v>2</v>
      </c>
      <c r="J13">
        <v>12</v>
      </c>
      <c r="K13">
        <v>1</v>
      </c>
      <c r="L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J13" t="e" vm="1">
        <f>_xleta.COUNT</f>
        <v>#VALUE!</v>
      </c>
    </row>
    <row r="14" spans="1:37" x14ac:dyDescent="0.25">
      <c r="A14" t="s">
        <v>981</v>
      </c>
      <c r="B14" t="s">
        <v>903</v>
      </c>
      <c r="C14" t="s">
        <v>904</v>
      </c>
      <c r="D14" t="s">
        <v>1062</v>
      </c>
      <c r="E14">
        <v>13</v>
      </c>
      <c r="F14" t="s">
        <v>156</v>
      </c>
      <c r="G14" t="s">
        <v>613</v>
      </c>
      <c r="H14" t="s">
        <v>57</v>
      </c>
      <c r="I14">
        <v>2</v>
      </c>
      <c r="J14">
        <v>13</v>
      </c>
      <c r="K14">
        <v>1</v>
      </c>
      <c r="L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</row>
    <row r="15" spans="1:37" x14ac:dyDescent="0.25">
      <c r="A15" t="s">
        <v>630</v>
      </c>
      <c r="B15" t="s">
        <v>881</v>
      </c>
      <c r="C15" t="s">
        <v>631</v>
      </c>
      <c r="D15" t="s">
        <v>1062</v>
      </c>
      <c r="E15">
        <v>14</v>
      </c>
      <c r="F15" t="s">
        <v>156</v>
      </c>
      <c r="G15" t="s">
        <v>613</v>
      </c>
      <c r="H15" t="s">
        <v>57</v>
      </c>
      <c r="I15">
        <v>2</v>
      </c>
      <c r="J15">
        <v>14</v>
      </c>
      <c r="K15">
        <v>1</v>
      </c>
      <c r="L15">
        <v>1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1</v>
      </c>
      <c r="Y15">
        <v>0</v>
      </c>
      <c r="Z15">
        <v>1</v>
      </c>
      <c r="AA15">
        <v>1</v>
      </c>
      <c r="AB15">
        <v>1</v>
      </c>
    </row>
    <row r="16" spans="1:37" x14ac:dyDescent="0.25">
      <c r="A16" t="s">
        <v>844</v>
      </c>
      <c r="B16" t="s">
        <v>913</v>
      </c>
      <c r="C16" t="s">
        <v>914</v>
      </c>
      <c r="D16" t="s">
        <v>1062</v>
      </c>
      <c r="E16">
        <v>15</v>
      </c>
      <c r="F16" t="s">
        <v>156</v>
      </c>
      <c r="G16" t="s">
        <v>613</v>
      </c>
      <c r="H16" t="s">
        <v>57</v>
      </c>
      <c r="I16">
        <v>2</v>
      </c>
      <c r="J16">
        <v>15</v>
      </c>
      <c r="K16">
        <v>1</v>
      </c>
      <c r="L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</row>
    <row r="17" spans="1:28" x14ac:dyDescent="0.25">
      <c r="A17" t="s">
        <v>927</v>
      </c>
      <c r="B17" t="s">
        <v>968</v>
      </c>
      <c r="C17" t="s">
        <v>969</v>
      </c>
      <c r="D17" t="s">
        <v>1062</v>
      </c>
      <c r="E17">
        <v>16</v>
      </c>
      <c r="F17" t="s">
        <v>156</v>
      </c>
      <c r="G17" t="s">
        <v>613</v>
      </c>
      <c r="H17" t="s">
        <v>57</v>
      </c>
      <c r="I17">
        <v>2</v>
      </c>
      <c r="J17">
        <v>16</v>
      </c>
      <c r="K17">
        <v>1</v>
      </c>
      <c r="L17">
        <v>1</v>
      </c>
      <c r="P17">
        <v>0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0</v>
      </c>
      <c r="Z17">
        <v>1</v>
      </c>
      <c r="AA17">
        <v>1</v>
      </c>
      <c r="AB17">
        <v>1</v>
      </c>
    </row>
    <row r="18" spans="1:28" x14ac:dyDescent="0.25">
      <c r="A18" t="s">
        <v>636</v>
      </c>
      <c r="B18" t="s">
        <v>795</v>
      </c>
      <c r="C18" t="s">
        <v>796</v>
      </c>
      <c r="D18" t="s">
        <v>1062</v>
      </c>
      <c r="E18">
        <v>17</v>
      </c>
      <c r="F18" t="s">
        <v>156</v>
      </c>
      <c r="G18" t="s">
        <v>613</v>
      </c>
      <c r="H18" t="s">
        <v>57</v>
      </c>
      <c r="I18">
        <v>2</v>
      </c>
      <c r="J18">
        <v>17</v>
      </c>
      <c r="K18">
        <v>1</v>
      </c>
      <c r="L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1</v>
      </c>
      <c r="AB18">
        <v>1</v>
      </c>
    </row>
    <row r="19" spans="1:28" x14ac:dyDescent="0.25">
      <c r="A19" t="s">
        <v>905</v>
      </c>
      <c r="B19" t="s">
        <v>1035</v>
      </c>
      <c r="C19" t="s">
        <v>906</v>
      </c>
      <c r="D19" t="s">
        <v>1062</v>
      </c>
      <c r="E19">
        <v>18</v>
      </c>
      <c r="F19" t="s">
        <v>156</v>
      </c>
      <c r="G19" t="s">
        <v>613</v>
      </c>
      <c r="H19" t="s">
        <v>57</v>
      </c>
      <c r="I19">
        <v>2</v>
      </c>
      <c r="J19">
        <v>18</v>
      </c>
      <c r="K19">
        <v>1</v>
      </c>
      <c r="L19">
        <v>1</v>
      </c>
      <c r="P19">
        <v>0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0</v>
      </c>
      <c r="Z19">
        <v>1</v>
      </c>
      <c r="AA19">
        <v>1</v>
      </c>
      <c r="AB19">
        <v>1</v>
      </c>
    </row>
    <row r="20" spans="1:28" x14ac:dyDescent="0.25">
      <c r="A20" t="s">
        <v>792</v>
      </c>
      <c r="B20" t="s">
        <v>888</v>
      </c>
      <c r="C20" t="s">
        <v>889</v>
      </c>
      <c r="D20" t="s">
        <v>1062</v>
      </c>
      <c r="E20">
        <v>19</v>
      </c>
      <c r="F20" t="s">
        <v>156</v>
      </c>
      <c r="G20" t="s">
        <v>613</v>
      </c>
      <c r="H20" t="s">
        <v>57</v>
      </c>
      <c r="I20">
        <v>2</v>
      </c>
      <c r="J20">
        <v>19</v>
      </c>
      <c r="K20">
        <v>1</v>
      </c>
      <c r="L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</row>
    <row r="21" spans="1:28" x14ac:dyDescent="0.25">
      <c r="A21" t="s">
        <v>638</v>
      </c>
      <c r="B21" t="s">
        <v>735</v>
      </c>
      <c r="C21" t="s">
        <v>736</v>
      </c>
      <c r="D21" t="s">
        <v>1062</v>
      </c>
      <c r="E21">
        <v>20</v>
      </c>
      <c r="F21" t="s">
        <v>156</v>
      </c>
      <c r="G21" t="s">
        <v>613</v>
      </c>
      <c r="H21" t="s">
        <v>57</v>
      </c>
      <c r="I21">
        <v>2</v>
      </c>
      <c r="J21">
        <v>20</v>
      </c>
      <c r="K21">
        <v>1</v>
      </c>
      <c r="L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</row>
    <row r="22" spans="1:28" x14ac:dyDescent="0.25">
      <c r="A22" t="s">
        <v>711</v>
      </c>
      <c r="B22" t="s">
        <v>923</v>
      </c>
      <c r="C22" t="s">
        <v>924</v>
      </c>
      <c r="D22" t="s">
        <v>1062</v>
      </c>
      <c r="E22">
        <v>21</v>
      </c>
      <c r="F22" t="s">
        <v>156</v>
      </c>
      <c r="G22" t="s">
        <v>613</v>
      </c>
      <c r="H22" t="s">
        <v>57</v>
      </c>
      <c r="I22">
        <v>2</v>
      </c>
      <c r="J22">
        <v>21</v>
      </c>
      <c r="K22">
        <v>1</v>
      </c>
      <c r="L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0</v>
      </c>
      <c r="Z22">
        <v>1</v>
      </c>
      <c r="AA22">
        <v>1</v>
      </c>
      <c r="AB22">
        <v>1</v>
      </c>
    </row>
    <row r="23" spans="1:28" x14ac:dyDescent="0.25">
      <c r="A23" t="s">
        <v>843</v>
      </c>
      <c r="B23" t="s">
        <v>733</v>
      </c>
      <c r="C23" t="s">
        <v>734</v>
      </c>
      <c r="D23" t="s">
        <v>1062</v>
      </c>
      <c r="E23">
        <v>22</v>
      </c>
      <c r="F23" t="s">
        <v>156</v>
      </c>
      <c r="G23" t="s">
        <v>613</v>
      </c>
      <c r="H23" t="s">
        <v>57</v>
      </c>
      <c r="I23">
        <v>2</v>
      </c>
      <c r="J23">
        <v>22</v>
      </c>
      <c r="K23">
        <v>1</v>
      </c>
      <c r="L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</row>
    <row r="24" spans="1:28" x14ac:dyDescent="0.25">
      <c r="A24" t="s">
        <v>642</v>
      </c>
      <c r="B24" t="s">
        <v>879</v>
      </c>
      <c r="C24" t="s">
        <v>880</v>
      </c>
      <c r="D24" t="s">
        <v>1062</v>
      </c>
      <c r="E24">
        <v>23</v>
      </c>
      <c r="F24" t="s">
        <v>156</v>
      </c>
      <c r="G24" t="s">
        <v>613</v>
      </c>
      <c r="H24" t="s">
        <v>57</v>
      </c>
      <c r="I24">
        <v>2</v>
      </c>
      <c r="J24">
        <v>23</v>
      </c>
      <c r="K24">
        <v>1</v>
      </c>
      <c r="L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</row>
    <row r="25" spans="1:28" x14ac:dyDescent="0.25">
      <c r="A25" t="s">
        <v>901</v>
      </c>
      <c r="B25" t="s">
        <v>915</v>
      </c>
      <c r="C25" t="s">
        <v>916</v>
      </c>
      <c r="D25" t="s">
        <v>1062</v>
      </c>
      <c r="E25">
        <v>24</v>
      </c>
      <c r="F25" t="s">
        <v>156</v>
      </c>
      <c r="G25" t="s">
        <v>613</v>
      </c>
      <c r="H25" t="s">
        <v>57</v>
      </c>
      <c r="I25">
        <v>2</v>
      </c>
      <c r="J25">
        <v>24</v>
      </c>
      <c r="K25">
        <v>1</v>
      </c>
      <c r="L25">
        <v>1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</row>
    <row r="26" spans="1:28" x14ac:dyDescent="0.25">
      <c r="A26" t="s">
        <v>997</v>
      </c>
      <c r="B26" t="s">
        <v>666</v>
      </c>
      <c r="C26" t="s">
        <v>667</v>
      </c>
      <c r="D26" t="s">
        <v>1062</v>
      </c>
      <c r="E26">
        <v>25</v>
      </c>
      <c r="F26" t="s">
        <v>156</v>
      </c>
      <c r="G26" t="s">
        <v>613</v>
      </c>
      <c r="H26" t="s">
        <v>57</v>
      </c>
      <c r="I26">
        <v>2</v>
      </c>
      <c r="J26">
        <v>25</v>
      </c>
      <c r="K26">
        <v>1</v>
      </c>
      <c r="L26">
        <v>1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0</v>
      </c>
      <c r="Z26">
        <v>1</v>
      </c>
      <c r="AA26">
        <v>1</v>
      </c>
      <c r="AB26">
        <v>1</v>
      </c>
    </row>
    <row r="27" spans="1:28" x14ac:dyDescent="0.25">
      <c r="A27" t="s">
        <v>686</v>
      </c>
      <c r="B27" t="s">
        <v>1048</v>
      </c>
      <c r="C27" t="s">
        <v>687</v>
      </c>
      <c r="D27" t="s">
        <v>1062</v>
      </c>
      <c r="E27">
        <v>26</v>
      </c>
      <c r="F27" t="s">
        <v>156</v>
      </c>
      <c r="G27" t="s">
        <v>613</v>
      </c>
      <c r="H27" t="s">
        <v>57</v>
      </c>
      <c r="I27">
        <v>2</v>
      </c>
      <c r="J27">
        <v>26</v>
      </c>
      <c r="K27">
        <v>1</v>
      </c>
      <c r="L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</row>
    <row r="28" spans="1:28" x14ac:dyDescent="0.25">
      <c r="A28" t="s">
        <v>803</v>
      </c>
      <c r="B28" t="s">
        <v>943</v>
      </c>
      <c r="C28" t="s">
        <v>944</v>
      </c>
      <c r="D28" t="s">
        <v>1062</v>
      </c>
      <c r="E28">
        <v>27</v>
      </c>
      <c r="F28" t="s">
        <v>47</v>
      </c>
      <c r="G28" t="s">
        <v>613</v>
      </c>
      <c r="H28" t="s">
        <v>57</v>
      </c>
      <c r="I28">
        <v>2</v>
      </c>
      <c r="J28">
        <v>1</v>
      </c>
      <c r="K28">
        <v>1</v>
      </c>
      <c r="L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0</v>
      </c>
      <c r="Z28">
        <v>1</v>
      </c>
      <c r="AA28">
        <v>1</v>
      </c>
      <c r="AB28">
        <v>1</v>
      </c>
    </row>
    <row r="29" spans="1:28" x14ac:dyDescent="0.25">
      <c r="A29" t="s">
        <v>719</v>
      </c>
      <c r="B29" t="s">
        <v>935</v>
      </c>
      <c r="C29" t="s">
        <v>936</v>
      </c>
      <c r="D29" t="s">
        <v>1062</v>
      </c>
      <c r="E29">
        <v>28</v>
      </c>
      <c r="F29" t="s">
        <v>47</v>
      </c>
      <c r="G29" t="s">
        <v>613</v>
      </c>
      <c r="H29" t="s">
        <v>57</v>
      </c>
      <c r="I29">
        <v>2</v>
      </c>
      <c r="J29">
        <v>2</v>
      </c>
      <c r="K29">
        <v>1</v>
      </c>
      <c r="L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</row>
    <row r="30" spans="1:28" x14ac:dyDescent="0.25">
      <c r="A30" t="s">
        <v>911</v>
      </c>
      <c r="B30" t="s">
        <v>799</v>
      </c>
      <c r="C30" t="s">
        <v>800</v>
      </c>
      <c r="D30" t="s">
        <v>1062</v>
      </c>
      <c r="E30">
        <v>29</v>
      </c>
      <c r="F30" t="s">
        <v>47</v>
      </c>
      <c r="G30" t="s">
        <v>613</v>
      </c>
      <c r="H30" t="s">
        <v>57</v>
      </c>
      <c r="I30">
        <v>2</v>
      </c>
      <c r="J30">
        <v>3</v>
      </c>
      <c r="K30">
        <v>1</v>
      </c>
      <c r="L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</row>
    <row r="31" spans="1:28" x14ac:dyDescent="0.25">
      <c r="A31" t="s">
        <v>925</v>
      </c>
      <c r="B31" t="s">
        <v>993</v>
      </c>
      <c r="C31" t="s">
        <v>994</v>
      </c>
      <c r="D31" t="s">
        <v>1062</v>
      </c>
      <c r="E31">
        <v>30</v>
      </c>
      <c r="F31" t="s">
        <v>47</v>
      </c>
      <c r="G31" t="s">
        <v>613</v>
      </c>
      <c r="H31" t="s">
        <v>57</v>
      </c>
      <c r="I31">
        <v>2</v>
      </c>
      <c r="J31">
        <v>4</v>
      </c>
      <c r="K31">
        <v>1</v>
      </c>
      <c r="L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0</v>
      </c>
      <c r="Z31">
        <v>1</v>
      </c>
      <c r="AA31">
        <v>1</v>
      </c>
      <c r="AB31">
        <v>1</v>
      </c>
    </row>
    <row r="32" spans="1:28" x14ac:dyDescent="0.25">
      <c r="A32" t="s">
        <v>907</v>
      </c>
      <c r="B32" t="s">
        <v>1013</v>
      </c>
      <c r="C32" t="s">
        <v>1014</v>
      </c>
      <c r="D32" t="s">
        <v>1062</v>
      </c>
      <c r="E32">
        <v>31</v>
      </c>
      <c r="F32" t="s">
        <v>47</v>
      </c>
      <c r="G32" t="s">
        <v>613</v>
      </c>
      <c r="H32" t="s">
        <v>57</v>
      </c>
      <c r="I32">
        <v>2</v>
      </c>
      <c r="J32">
        <v>5</v>
      </c>
      <c r="K32">
        <v>1</v>
      </c>
      <c r="L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1</v>
      </c>
      <c r="AA32">
        <v>1</v>
      </c>
      <c r="AB32">
        <v>1</v>
      </c>
    </row>
    <row r="33" spans="1:45" x14ac:dyDescent="0.25">
      <c r="A33" t="s">
        <v>917</v>
      </c>
      <c r="B33" t="s">
        <v>953</v>
      </c>
      <c r="C33" t="s">
        <v>954</v>
      </c>
      <c r="D33" t="s">
        <v>1062</v>
      </c>
      <c r="E33">
        <v>32</v>
      </c>
      <c r="F33" t="s">
        <v>47</v>
      </c>
      <c r="G33" t="s">
        <v>613</v>
      </c>
      <c r="H33" t="s">
        <v>57</v>
      </c>
      <c r="I33">
        <v>2</v>
      </c>
      <c r="J33">
        <v>6</v>
      </c>
      <c r="K33">
        <v>1</v>
      </c>
      <c r="L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</row>
    <row r="34" spans="1:45" x14ac:dyDescent="0.25">
      <c r="A34" t="s">
        <v>709</v>
      </c>
      <c r="B34" t="s">
        <v>1011</v>
      </c>
      <c r="C34" t="s">
        <v>1012</v>
      </c>
      <c r="D34" t="s">
        <v>1062</v>
      </c>
      <c r="E34">
        <v>33</v>
      </c>
      <c r="F34" t="s">
        <v>284</v>
      </c>
      <c r="G34" t="s">
        <v>613</v>
      </c>
      <c r="H34" t="s">
        <v>57</v>
      </c>
      <c r="I34">
        <v>2</v>
      </c>
      <c r="J34">
        <v>1</v>
      </c>
      <c r="K34">
        <v>1</v>
      </c>
      <c r="L34">
        <v>1</v>
      </c>
      <c r="P34">
        <v>0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0</v>
      </c>
      <c r="Z34">
        <v>1</v>
      </c>
      <c r="AA34">
        <v>1</v>
      </c>
      <c r="AB34">
        <v>1</v>
      </c>
    </row>
    <row r="35" spans="1:45" x14ac:dyDescent="0.25">
      <c r="A35" t="s">
        <v>682</v>
      </c>
      <c r="B35" t="s">
        <v>773</v>
      </c>
      <c r="C35" t="s">
        <v>774</v>
      </c>
      <c r="D35" t="s">
        <v>1062</v>
      </c>
      <c r="E35">
        <v>34</v>
      </c>
      <c r="F35" t="s">
        <v>284</v>
      </c>
      <c r="G35" t="s">
        <v>613</v>
      </c>
      <c r="H35" t="s">
        <v>57</v>
      </c>
      <c r="I35">
        <v>2</v>
      </c>
      <c r="J35">
        <v>2</v>
      </c>
      <c r="K35">
        <v>1</v>
      </c>
      <c r="L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1</v>
      </c>
      <c r="Z35">
        <v>1</v>
      </c>
      <c r="AA35">
        <v>1</v>
      </c>
      <c r="AB35">
        <v>1</v>
      </c>
    </row>
    <row r="36" spans="1:45" x14ac:dyDescent="0.25">
      <c r="A36" t="s">
        <v>909</v>
      </c>
      <c r="B36" t="s">
        <v>955</v>
      </c>
      <c r="C36" t="s">
        <v>956</v>
      </c>
      <c r="D36" t="s">
        <v>1062</v>
      </c>
      <c r="E36">
        <v>35</v>
      </c>
      <c r="F36" t="s">
        <v>284</v>
      </c>
      <c r="G36" t="s">
        <v>613</v>
      </c>
      <c r="H36" t="s">
        <v>57</v>
      </c>
      <c r="I36">
        <v>2</v>
      </c>
      <c r="J36">
        <v>3</v>
      </c>
      <c r="K36">
        <v>1</v>
      </c>
      <c r="L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1</v>
      </c>
    </row>
    <row r="37" spans="1:45" x14ac:dyDescent="0.25">
      <c r="A37" t="s">
        <v>692</v>
      </c>
      <c r="B37" t="s">
        <v>931</v>
      </c>
      <c r="C37" t="s">
        <v>932</v>
      </c>
      <c r="D37" t="s">
        <v>1062</v>
      </c>
      <c r="E37">
        <v>36</v>
      </c>
      <c r="F37" t="s">
        <v>284</v>
      </c>
      <c r="G37" t="s">
        <v>613</v>
      </c>
      <c r="H37" t="s">
        <v>57</v>
      </c>
      <c r="I37">
        <v>2</v>
      </c>
      <c r="J37">
        <v>5</v>
      </c>
      <c r="K37">
        <v>1</v>
      </c>
      <c r="L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</row>
    <row r="38" spans="1:45" x14ac:dyDescent="0.25">
      <c r="A38" t="s">
        <v>951</v>
      </c>
      <c r="B38" t="s">
        <v>812</v>
      </c>
      <c r="C38" t="s">
        <v>813</v>
      </c>
      <c r="D38" t="s">
        <v>1062</v>
      </c>
      <c r="E38">
        <v>37</v>
      </c>
      <c r="F38" t="s">
        <v>284</v>
      </c>
      <c r="G38" t="s">
        <v>613</v>
      </c>
      <c r="H38" t="s">
        <v>57</v>
      </c>
      <c r="I38">
        <v>2</v>
      </c>
      <c r="J38">
        <v>6</v>
      </c>
      <c r="K38">
        <v>1</v>
      </c>
      <c r="L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1</v>
      </c>
      <c r="Z38">
        <v>1</v>
      </c>
      <c r="AA38">
        <v>1</v>
      </c>
      <c r="AB38">
        <v>1</v>
      </c>
    </row>
    <row r="39" spans="1:45" x14ac:dyDescent="0.25">
      <c r="A39" t="s">
        <v>668</v>
      </c>
      <c r="B39" t="s">
        <v>830</v>
      </c>
      <c r="C39" t="s">
        <v>831</v>
      </c>
      <c r="D39" t="s">
        <v>1062</v>
      </c>
      <c r="E39">
        <v>38</v>
      </c>
      <c r="F39" t="s">
        <v>284</v>
      </c>
      <c r="G39" t="s">
        <v>613</v>
      </c>
      <c r="H39" t="s">
        <v>57</v>
      </c>
      <c r="I39">
        <v>2</v>
      </c>
      <c r="J39">
        <v>7</v>
      </c>
      <c r="K39">
        <v>1</v>
      </c>
      <c r="L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1</v>
      </c>
      <c r="X39">
        <v>1</v>
      </c>
      <c r="Y39">
        <v>1</v>
      </c>
      <c r="Z39">
        <v>1</v>
      </c>
      <c r="AA39">
        <v>1</v>
      </c>
      <c r="AB39">
        <v>0</v>
      </c>
    </row>
    <row r="40" spans="1:45" x14ac:dyDescent="0.25">
      <c r="A40" t="s">
        <v>960</v>
      </c>
      <c r="B40" t="s">
        <v>755</v>
      </c>
      <c r="C40" t="s">
        <v>756</v>
      </c>
      <c r="D40" t="s">
        <v>1062</v>
      </c>
      <c r="E40">
        <v>39</v>
      </c>
      <c r="F40" t="s">
        <v>284</v>
      </c>
      <c r="G40" t="s">
        <v>613</v>
      </c>
      <c r="H40" t="s">
        <v>57</v>
      </c>
      <c r="I40">
        <v>2</v>
      </c>
      <c r="J40">
        <v>8</v>
      </c>
      <c r="K40">
        <v>1</v>
      </c>
      <c r="L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</row>
    <row r="41" spans="1:45" x14ac:dyDescent="0.25">
      <c r="A41" t="s">
        <v>805</v>
      </c>
      <c r="B41" t="s">
        <v>808</v>
      </c>
      <c r="C41" t="s">
        <v>809</v>
      </c>
      <c r="D41" t="s">
        <v>1062</v>
      </c>
      <c r="E41">
        <v>40</v>
      </c>
      <c r="F41" t="s">
        <v>284</v>
      </c>
      <c r="G41" t="s">
        <v>613</v>
      </c>
      <c r="H41" t="s">
        <v>57</v>
      </c>
      <c r="I41">
        <v>2</v>
      </c>
      <c r="J41">
        <v>9</v>
      </c>
      <c r="K41">
        <v>1</v>
      </c>
      <c r="L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  <c r="Z41">
        <v>0</v>
      </c>
      <c r="AA41">
        <v>1</v>
      </c>
      <c r="AB41">
        <v>1</v>
      </c>
    </row>
    <row r="42" spans="1:45" x14ac:dyDescent="0.25">
      <c r="A42" t="s">
        <v>860</v>
      </c>
      <c r="B42" t="s">
        <v>801</v>
      </c>
      <c r="C42" t="s">
        <v>802</v>
      </c>
      <c r="D42" t="s">
        <v>1062</v>
      </c>
      <c r="E42">
        <v>41</v>
      </c>
      <c r="F42" t="s">
        <v>284</v>
      </c>
      <c r="G42" t="s">
        <v>613</v>
      </c>
      <c r="H42" t="s">
        <v>57</v>
      </c>
      <c r="I42">
        <v>2</v>
      </c>
      <c r="J42">
        <v>10</v>
      </c>
      <c r="K42">
        <v>1</v>
      </c>
      <c r="L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  <c r="Z42">
        <v>1</v>
      </c>
      <c r="AA42">
        <v>1</v>
      </c>
      <c r="AB42">
        <v>1</v>
      </c>
    </row>
    <row r="43" spans="1:45" x14ac:dyDescent="0.25">
      <c r="A43" t="s">
        <v>837</v>
      </c>
      <c r="B43" t="s">
        <v>850</v>
      </c>
      <c r="C43" t="s">
        <v>851</v>
      </c>
      <c r="D43" t="s">
        <v>1062</v>
      </c>
      <c r="E43">
        <v>42</v>
      </c>
      <c r="F43" t="s">
        <v>284</v>
      </c>
      <c r="G43" t="s">
        <v>613</v>
      </c>
      <c r="H43" t="s">
        <v>57</v>
      </c>
      <c r="I43">
        <v>2</v>
      </c>
      <c r="J43">
        <v>11</v>
      </c>
      <c r="K43">
        <v>1</v>
      </c>
      <c r="L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1</v>
      </c>
      <c r="Z43">
        <v>1</v>
      </c>
      <c r="AA43">
        <v>1</v>
      </c>
      <c r="AB43">
        <v>1</v>
      </c>
    </row>
    <row r="44" spans="1:45" x14ac:dyDescent="0.25">
      <c r="A44" t="s">
        <v>747</v>
      </c>
      <c r="B44" t="s">
        <v>1017</v>
      </c>
      <c r="C44" t="s">
        <v>1018</v>
      </c>
      <c r="D44" t="s">
        <v>1062</v>
      </c>
      <c r="E44">
        <v>43</v>
      </c>
      <c r="F44" t="s">
        <v>284</v>
      </c>
      <c r="G44" t="s">
        <v>613</v>
      </c>
      <c r="H44" t="s">
        <v>57</v>
      </c>
      <c r="I44">
        <v>2</v>
      </c>
      <c r="J44">
        <v>12</v>
      </c>
      <c r="K44">
        <v>1</v>
      </c>
      <c r="L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</v>
      </c>
      <c r="W44">
        <v>1</v>
      </c>
      <c r="X44">
        <v>1</v>
      </c>
      <c r="Y44">
        <v>0</v>
      </c>
      <c r="Z44">
        <v>0</v>
      </c>
      <c r="AA44">
        <v>0</v>
      </c>
      <c r="AB44">
        <v>1</v>
      </c>
    </row>
    <row r="45" spans="1:45" x14ac:dyDescent="0.25">
      <c r="A45" t="s">
        <v>717</v>
      </c>
      <c r="B45" t="s">
        <v>1023</v>
      </c>
      <c r="C45" t="s">
        <v>1024</v>
      </c>
      <c r="D45" t="s">
        <v>1062</v>
      </c>
      <c r="E45">
        <v>44</v>
      </c>
      <c r="F45" t="s">
        <v>284</v>
      </c>
      <c r="G45" t="s">
        <v>613</v>
      </c>
      <c r="H45" t="s">
        <v>57</v>
      </c>
      <c r="I45">
        <v>2</v>
      </c>
      <c r="J45">
        <v>13</v>
      </c>
      <c r="K45">
        <v>1</v>
      </c>
      <c r="L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0</v>
      </c>
      <c r="Y45">
        <v>0</v>
      </c>
      <c r="Z45">
        <v>1</v>
      </c>
      <c r="AA45">
        <v>1</v>
      </c>
      <c r="AB45">
        <v>1</v>
      </c>
    </row>
    <row r="46" spans="1:45" x14ac:dyDescent="0.25">
      <c r="A46" t="s">
        <v>867</v>
      </c>
      <c r="B46" t="s">
        <v>896</v>
      </c>
      <c r="C46" t="s">
        <v>897</v>
      </c>
      <c r="D46" t="s">
        <v>1062</v>
      </c>
      <c r="E46">
        <v>45</v>
      </c>
      <c r="F46" t="s">
        <v>284</v>
      </c>
      <c r="G46" t="s">
        <v>613</v>
      </c>
      <c r="H46" t="s">
        <v>57</v>
      </c>
      <c r="I46">
        <v>2</v>
      </c>
      <c r="J46">
        <v>14</v>
      </c>
      <c r="K46">
        <v>1</v>
      </c>
      <c r="L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1</v>
      </c>
      <c r="Z46">
        <v>1</v>
      </c>
      <c r="AA46">
        <v>1</v>
      </c>
      <c r="AB46">
        <v>1</v>
      </c>
    </row>
    <row r="47" spans="1:45" x14ac:dyDescent="0.25">
      <c r="A47" t="s">
        <v>983</v>
      </c>
      <c r="B47" t="s">
        <v>749</v>
      </c>
      <c r="C47" t="s">
        <v>750</v>
      </c>
      <c r="D47" t="s">
        <v>1062</v>
      </c>
      <c r="E47">
        <v>46</v>
      </c>
      <c r="F47" t="s">
        <v>284</v>
      </c>
      <c r="G47" t="s">
        <v>613</v>
      </c>
      <c r="H47" t="s">
        <v>57</v>
      </c>
      <c r="I47">
        <v>2</v>
      </c>
      <c r="J47">
        <v>15</v>
      </c>
      <c r="K47">
        <v>1</v>
      </c>
      <c r="L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1</v>
      </c>
      <c r="Z47">
        <v>1</v>
      </c>
      <c r="AA47">
        <v>1</v>
      </c>
      <c r="AB47">
        <v>1</v>
      </c>
      <c r="AP47" t="s">
        <v>1063</v>
      </c>
      <c r="AQ47" t="s">
        <v>1064</v>
      </c>
      <c r="AR47" t="s">
        <v>1065</v>
      </c>
      <c r="AS47" t="s">
        <v>1066</v>
      </c>
    </row>
    <row r="48" spans="1:45" x14ac:dyDescent="0.25">
      <c r="A48" t="s">
        <v>767</v>
      </c>
      <c r="B48" t="s">
        <v>777</v>
      </c>
      <c r="C48" t="s">
        <v>778</v>
      </c>
      <c r="D48" t="s">
        <v>1062</v>
      </c>
      <c r="E48">
        <v>47</v>
      </c>
      <c r="F48" t="s">
        <v>284</v>
      </c>
      <c r="G48" t="s">
        <v>613</v>
      </c>
      <c r="H48" t="s">
        <v>57</v>
      </c>
      <c r="I48">
        <v>2</v>
      </c>
      <c r="J48">
        <v>16</v>
      </c>
      <c r="K48">
        <v>1</v>
      </c>
      <c r="L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1</v>
      </c>
      <c r="AA48">
        <v>1</v>
      </c>
      <c r="AB48">
        <v>1</v>
      </c>
      <c r="AP48" t="s">
        <v>1067</v>
      </c>
      <c r="AQ48">
        <v>0.32698649099999999</v>
      </c>
      <c r="AR48">
        <v>89.181286549999996</v>
      </c>
      <c r="AS48">
        <v>684</v>
      </c>
    </row>
    <row r="49" spans="1:45" x14ac:dyDescent="0.25">
      <c r="A49" t="s">
        <v>1053</v>
      </c>
      <c r="B49" t="s">
        <v>1055</v>
      </c>
      <c r="C49" t="s">
        <v>1056</v>
      </c>
      <c r="D49" t="s">
        <v>1062</v>
      </c>
      <c r="E49">
        <v>48</v>
      </c>
      <c r="F49" t="s">
        <v>284</v>
      </c>
      <c r="G49" t="s">
        <v>613</v>
      </c>
      <c r="H49" t="s">
        <v>57</v>
      </c>
      <c r="I49">
        <v>2</v>
      </c>
      <c r="J49">
        <v>17</v>
      </c>
      <c r="K49">
        <v>1</v>
      </c>
      <c r="L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1</v>
      </c>
      <c r="Z49">
        <v>1</v>
      </c>
      <c r="AA49">
        <v>1</v>
      </c>
      <c r="AB49">
        <v>1</v>
      </c>
      <c r="AP49" t="s">
        <v>1068</v>
      </c>
      <c r="AR49">
        <v>100</v>
      </c>
      <c r="AS49">
        <v>75</v>
      </c>
    </row>
    <row r="50" spans="1:45" x14ac:dyDescent="0.25">
      <c r="A50" t="s">
        <v>862</v>
      </c>
      <c r="B50" t="s">
        <v>959</v>
      </c>
      <c r="C50" t="s">
        <v>863</v>
      </c>
      <c r="D50" t="s">
        <v>1062</v>
      </c>
      <c r="E50">
        <v>103</v>
      </c>
      <c r="F50" t="s">
        <v>47</v>
      </c>
      <c r="G50" t="s">
        <v>501</v>
      </c>
      <c r="H50" t="s">
        <v>57</v>
      </c>
      <c r="I50">
        <v>4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0</v>
      </c>
      <c r="Z50">
        <v>1</v>
      </c>
      <c r="AA50">
        <v>1</v>
      </c>
      <c r="AB50">
        <v>1</v>
      </c>
      <c r="AP50" t="s">
        <v>1069</v>
      </c>
      <c r="AR50">
        <v>100</v>
      </c>
      <c r="AS50">
        <v>75</v>
      </c>
    </row>
    <row r="51" spans="1:45" x14ac:dyDescent="0.25">
      <c r="A51" t="s">
        <v>781</v>
      </c>
      <c r="B51" t="s">
        <v>1009</v>
      </c>
      <c r="C51" t="s">
        <v>1010</v>
      </c>
      <c r="D51" t="s">
        <v>1062</v>
      </c>
      <c r="E51">
        <v>104</v>
      </c>
      <c r="F51" t="s">
        <v>47</v>
      </c>
      <c r="G51" t="s">
        <v>501</v>
      </c>
      <c r="H51" t="s">
        <v>57</v>
      </c>
      <c r="I51">
        <v>4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0</v>
      </c>
      <c r="AB51">
        <v>1</v>
      </c>
      <c r="AP51" t="s">
        <v>1070</v>
      </c>
      <c r="AQ51">
        <v>0</v>
      </c>
      <c r="AR51">
        <v>78.205128209999998</v>
      </c>
      <c r="AS51">
        <v>78</v>
      </c>
    </row>
    <row r="52" spans="1:45" x14ac:dyDescent="0.25">
      <c r="A52" t="s">
        <v>745</v>
      </c>
      <c r="B52" t="s">
        <v>966</v>
      </c>
      <c r="C52" t="s">
        <v>967</v>
      </c>
      <c r="D52" t="s">
        <v>1062</v>
      </c>
      <c r="E52">
        <v>105</v>
      </c>
      <c r="F52" t="s">
        <v>47</v>
      </c>
      <c r="G52" t="s">
        <v>501</v>
      </c>
      <c r="H52" t="s">
        <v>57</v>
      </c>
      <c r="I52">
        <v>4</v>
      </c>
      <c r="J52">
        <v>3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P52" t="s">
        <v>1071</v>
      </c>
      <c r="AQ52">
        <v>0.168949772</v>
      </c>
      <c r="AR52">
        <v>82.051282049999998</v>
      </c>
      <c r="AS52">
        <v>78</v>
      </c>
    </row>
    <row r="53" spans="1:45" x14ac:dyDescent="0.25">
      <c r="A53" t="s">
        <v>731</v>
      </c>
      <c r="B53" t="s">
        <v>964</v>
      </c>
      <c r="C53" t="s">
        <v>965</v>
      </c>
      <c r="D53" t="s">
        <v>1062</v>
      </c>
      <c r="E53">
        <v>106</v>
      </c>
      <c r="F53" t="s">
        <v>47</v>
      </c>
      <c r="G53" t="s">
        <v>501</v>
      </c>
      <c r="H53" t="s">
        <v>57</v>
      </c>
      <c r="I53">
        <v>4</v>
      </c>
      <c r="J53">
        <v>4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0</v>
      </c>
      <c r="Z53">
        <v>1</v>
      </c>
      <c r="AA53">
        <v>1</v>
      </c>
      <c r="AB53">
        <v>1</v>
      </c>
      <c r="AP53" t="s">
        <v>1072</v>
      </c>
      <c r="AQ53">
        <v>0</v>
      </c>
      <c r="AR53">
        <v>98.717948719999995</v>
      </c>
      <c r="AS53">
        <v>78</v>
      </c>
    </row>
    <row r="54" spans="1:45" x14ac:dyDescent="0.25">
      <c r="A54" t="s">
        <v>1029</v>
      </c>
      <c r="B54" t="s">
        <v>788</v>
      </c>
      <c r="C54" t="s">
        <v>789</v>
      </c>
      <c r="D54" t="s">
        <v>1062</v>
      </c>
      <c r="E54">
        <v>107</v>
      </c>
      <c r="F54" t="s">
        <v>47</v>
      </c>
      <c r="G54" t="s">
        <v>501</v>
      </c>
      <c r="H54" t="s">
        <v>57</v>
      </c>
      <c r="I54">
        <v>4</v>
      </c>
      <c r="J54">
        <v>5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P54" t="s">
        <v>1073</v>
      </c>
      <c r="AQ54">
        <v>0.51682176099999999</v>
      </c>
      <c r="AR54">
        <v>76</v>
      </c>
      <c r="AS54">
        <v>75</v>
      </c>
    </row>
    <row r="55" spans="1:45" x14ac:dyDescent="0.25">
      <c r="A55" t="s">
        <v>898</v>
      </c>
      <c r="B55" t="s">
        <v>822</v>
      </c>
      <c r="C55" t="s">
        <v>823</v>
      </c>
      <c r="D55" t="s">
        <v>1062</v>
      </c>
      <c r="E55">
        <v>108</v>
      </c>
      <c r="F55" t="s">
        <v>47</v>
      </c>
      <c r="G55" t="s">
        <v>501</v>
      </c>
      <c r="H55" t="s">
        <v>57</v>
      </c>
      <c r="I55">
        <v>4</v>
      </c>
      <c r="J55">
        <v>6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0</v>
      </c>
      <c r="Z55">
        <v>1</v>
      </c>
      <c r="AA55">
        <v>1</v>
      </c>
      <c r="AB55">
        <v>1</v>
      </c>
      <c r="AP55" t="s">
        <v>1074</v>
      </c>
      <c r="AQ55">
        <v>0</v>
      </c>
      <c r="AR55">
        <v>85.333333330000002</v>
      </c>
      <c r="AS55">
        <v>75</v>
      </c>
    </row>
    <row r="56" spans="1:45" x14ac:dyDescent="0.25">
      <c r="A56" t="s">
        <v>989</v>
      </c>
      <c r="B56" t="s">
        <v>670</v>
      </c>
      <c r="C56" t="s">
        <v>671</v>
      </c>
      <c r="D56" t="s">
        <v>1062</v>
      </c>
      <c r="E56">
        <v>109</v>
      </c>
      <c r="F56" t="s">
        <v>47</v>
      </c>
      <c r="G56" t="s">
        <v>501</v>
      </c>
      <c r="H56" t="s">
        <v>57</v>
      </c>
      <c r="I56">
        <v>4</v>
      </c>
      <c r="J56">
        <v>7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P56" t="s">
        <v>1075</v>
      </c>
      <c r="AQ56">
        <v>0</v>
      </c>
      <c r="AR56">
        <v>93.333333330000002</v>
      </c>
      <c r="AS56">
        <v>75</v>
      </c>
    </row>
    <row r="57" spans="1:45" x14ac:dyDescent="0.25">
      <c r="A57" t="s">
        <v>814</v>
      </c>
      <c r="B57" t="s">
        <v>886</v>
      </c>
      <c r="C57" t="s">
        <v>887</v>
      </c>
      <c r="D57" t="s">
        <v>1062</v>
      </c>
      <c r="E57">
        <v>110</v>
      </c>
      <c r="F57" t="s">
        <v>47</v>
      </c>
      <c r="G57" t="s">
        <v>501</v>
      </c>
      <c r="H57" t="s">
        <v>57</v>
      </c>
      <c r="I57">
        <v>4</v>
      </c>
      <c r="J57">
        <v>8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0</v>
      </c>
      <c r="Z57">
        <v>1</v>
      </c>
      <c r="AA57">
        <v>1</v>
      </c>
      <c r="AB57">
        <v>1</v>
      </c>
      <c r="AP57" t="s">
        <v>1076</v>
      </c>
      <c r="AQ57">
        <v>0</v>
      </c>
      <c r="AR57">
        <v>89.333333330000002</v>
      </c>
      <c r="AS57">
        <v>75</v>
      </c>
    </row>
    <row r="58" spans="1:45" x14ac:dyDescent="0.25">
      <c r="A58" t="s">
        <v>502</v>
      </c>
      <c r="B58" t="s">
        <v>977</v>
      </c>
      <c r="C58" t="s">
        <v>978</v>
      </c>
      <c r="D58" t="s">
        <v>1062</v>
      </c>
      <c r="E58">
        <v>111</v>
      </c>
      <c r="F58" t="s">
        <v>156</v>
      </c>
      <c r="G58" t="s">
        <v>501</v>
      </c>
      <c r="H58" t="s">
        <v>57</v>
      </c>
      <c r="I58">
        <v>4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0</v>
      </c>
      <c r="Z58">
        <v>1</v>
      </c>
      <c r="AA58">
        <v>1</v>
      </c>
      <c r="AB58">
        <v>1</v>
      </c>
      <c r="AP58" t="s">
        <v>1077</v>
      </c>
      <c r="AQ58">
        <v>7.8020932000000001E-2</v>
      </c>
      <c r="AR58">
        <v>81.372549019999994</v>
      </c>
      <c r="AS58">
        <v>102</v>
      </c>
    </row>
    <row r="59" spans="1:45" x14ac:dyDescent="0.25">
      <c r="A59" t="s">
        <v>506</v>
      </c>
      <c r="B59" t="s">
        <v>1038</v>
      </c>
      <c r="C59" t="s">
        <v>1039</v>
      </c>
      <c r="D59" t="s">
        <v>1062</v>
      </c>
      <c r="E59">
        <v>112</v>
      </c>
      <c r="F59" t="s">
        <v>156</v>
      </c>
      <c r="G59" t="s">
        <v>501</v>
      </c>
      <c r="H59" t="s">
        <v>57</v>
      </c>
      <c r="I59">
        <v>4</v>
      </c>
      <c r="J59">
        <v>2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P59" t="s">
        <v>1078</v>
      </c>
      <c r="AQ59">
        <v>6.5460809999999994E-2</v>
      </c>
      <c r="AR59">
        <v>70.47619048</v>
      </c>
      <c r="AS59">
        <v>105</v>
      </c>
    </row>
    <row r="60" spans="1:45" x14ac:dyDescent="0.25">
      <c r="A60" t="s">
        <v>511</v>
      </c>
      <c r="B60" t="s">
        <v>729</v>
      </c>
      <c r="C60" t="s">
        <v>730</v>
      </c>
      <c r="D60" t="s">
        <v>1062</v>
      </c>
      <c r="E60">
        <v>113</v>
      </c>
      <c r="F60" t="s">
        <v>156</v>
      </c>
      <c r="G60" t="s">
        <v>501</v>
      </c>
      <c r="H60" t="s">
        <v>57</v>
      </c>
      <c r="I60">
        <v>4</v>
      </c>
      <c r="J60">
        <v>3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P60" t="s">
        <v>1079</v>
      </c>
      <c r="AQ60">
        <v>0.485714286</v>
      </c>
      <c r="AR60">
        <v>96.296296299999995</v>
      </c>
      <c r="AS60">
        <v>54</v>
      </c>
    </row>
    <row r="61" spans="1:45" x14ac:dyDescent="0.25">
      <c r="A61" t="s">
        <v>515</v>
      </c>
      <c r="B61" t="s">
        <v>875</v>
      </c>
      <c r="C61" t="s">
        <v>876</v>
      </c>
      <c r="D61" t="s">
        <v>1062</v>
      </c>
      <c r="E61">
        <v>114</v>
      </c>
      <c r="F61" t="s">
        <v>156</v>
      </c>
      <c r="G61" t="s">
        <v>501</v>
      </c>
      <c r="H61" t="s">
        <v>57</v>
      </c>
      <c r="I61">
        <v>4</v>
      </c>
      <c r="J61">
        <v>4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0</v>
      </c>
      <c r="Z61">
        <v>1</v>
      </c>
      <c r="AA61">
        <v>1</v>
      </c>
      <c r="AB61">
        <v>1</v>
      </c>
      <c r="AP61" t="s">
        <v>1080</v>
      </c>
      <c r="AQ61">
        <v>0</v>
      </c>
      <c r="AR61">
        <v>91.666666669999998</v>
      </c>
      <c r="AS61">
        <v>36</v>
      </c>
    </row>
    <row r="62" spans="1:45" x14ac:dyDescent="0.25">
      <c r="A62" t="s">
        <v>519</v>
      </c>
      <c r="B62" t="s">
        <v>1015</v>
      </c>
      <c r="C62" t="s">
        <v>1016</v>
      </c>
      <c r="D62" t="s">
        <v>1062</v>
      </c>
      <c r="E62">
        <v>115</v>
      </c>
      <c r="F62" t="s">
        <v>156</v>
      </c>
      <c r="G62" t="s">
        <v>501</v>
      </c>
      <c r="H62" t="s">
        <v>57</v>
      </c>
      <c r="I62">
        <v>4</v>
      </c>
      <c r="J62">
        <v>5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>
        <v>1</v>
      </c>
      <c r="Z62">
        <v>0</v>
      </c>
      <c r="AA62">
        <v>1</v>
      </c>
      <c r="AB62">
        <v>1</v>
      </c>
      <c r="AP62" t="s">
        <v>1081</v>
      </c>
      <c r="AR62">
        <v>100</v>
      </c>
      <c r="AS62">
        <v>33</v>
      </c>
    </row>
    <row r="63" spans="1:45" x14ac:dyDescent="0.25">
      <c r="A63" t="s">
        <v>521</v>
      </c>
      <c r="B63" t="s">
        <v>769</v>
      </c>
      <c r="C63" t="s">
        <v>770</v>
      </c>
      <c r="D63" t="s">
        <v>1062</v>
      </c>
      <c r="E63">
        <v>116</v>
      </c>
      <c r="F63" t="s">
        <v>156</v>
      </c>
      <c r="G63" t="s">
        <v>501</v>
      </c>
      <c r="H63" t="s">
        <v>57</v>
      </c>
      <c r="I63">
        <v>4</v>
      </c>
      <c r="J63">
        <v>6</v>
      </c>
      <c r="K63">
        <v>1</v>
      </c>
      <c r="L63">
        <v>1</v>
      </c>
      <c r="M63">
        <v>1</v>
      </c>
      <c r="N63">
        <v>1</v>
      </c>
      <c r="O63">
        <v>1</v>
      </c>
      <c r="P63">
        <v>0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0</v>
      </c>
      <c r="Z63">
        <v>1</v>
      </c>
      <c r="AA63">
        <v>1</v>
      </c>
      <c r="AB63">
        <v>1</v>
      </c>
      <c r="AP63" t="s">
        <v>1082</v>
      </c>
      <c r="AQ63">
        <v>0</v>
      </c>
      <c r="AR63">
        <v>93.055555560000002</v>
      </c>
      <c r="AS63">
        <v>72</v>
      </c>
    </row>
    <row r="64" spans="1:45" x14ac:dyDescent="0.25">
      <c r="A64" t="s">
        <v>933</v>
      </c>
      <c r="B64" t="s">
        <v>1021</v>
      </c>
      <c r="C64" t="s">
        <v>1022</v>
      </c>
      <c r="D64" t="s">
        <v>1062</v>
      </c>
      <c r="E64">
        <v>117</v>
      </c>
      <c r="F64" t="s">
        <v>156</v>
      </c>
      <c r="G64" t="s">
        <v>501</v>
      </c>
      <c r="H64" t="s">
        <v>57</v>
      </c>
      <c r="I64">
        <v>4</v>
      </c>
      <c r="J64">
        <v>7</v>
      </c>
      <c r="K64">
        <v>1</v>
      </c>
      <c r="L64">
        <v>1</v>
      </c>
      <c r="M64">
        <v>1</v>
      </c>
      <c r="N64">
        <v>1</v>
      </c>
      <c r="O64">
        <v>1</v>
      </c>
      <c r="P64">
        <v>0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>
        <v>1</v>
      </c>
      <c r="AB64">
        <v>1</v>
      </c>
      <c r="AP64" t="s">
        <v>1083</v>
      </c>
      <c r="AQ64">
        <v>0.60983743199999996</v>
      </c>
      <c r="AR64">
        <v>92.307692309999993</v>
      </c>
      <c r="AS64">
        <v>156</v>
      </c>
    </row>
    <row r="65" spans="1:45" x14ac:dyDescent="0.25">
      <c r="A65" t="s">
        <v>525</v>
      </c>
      <c r="B65" t="s">
        <v>1007</v>
      </c>
      <c r="C65" t="s">
        <v>1008</v>
      </c>
      <c r="D65" t="s">
        <v>1062</v>
      </c>
      <c r="E65">
        <v>118</v>
      </c>
      <c r="F65" t="s">
        <v>156</v>
      </c>
      <c r="G65" t="s">
        <v>501</v>
      </c>
      <c r="H65" t="s">
        <v>57</v>
      </c>
      <c r="I65">
        <v>4</v>
      </c>
      <c r="J65">
        <v>8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P65" t="s">
        <v>1084</v>
      </c>
      <c r="AR65">
        <v>100</v>
      </c>
      <c r="AS65">
        <v>18</v>
      </c>
    </row>
    <row r="66" spans="1:45" x14ac:dyDescent="0.25">
      <c r="A66" t="s">
        <v>532</v>
      </c>
      <c r="B66" t="s">
        <v>725</v>
      </c>
      <c r="C66" t="s">
        <v>726</v>
      </c>
      <c r="D66" t="s">
        <v>1062</v>
      </c>
      <c r="E66">
        <v>119</v>
      </c>
      <c r="F66" t="s">
        <v>156</v>
      </c>
      <c r="G66" t="s">
        <v>501</v>
      </c>
      <c r="H66" t="s">
        <v>57</v>
      </c>
      <c r="I66">
        <v>4</v>
      </c>
      <c r="J66">
        <v>9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0</v>
      </c>
      <c r="Z66">
        <v>1</v>
      </c>
      <c r="AA66">
        <v>1</v>
      </c>
      <c r="AB66">
        <v>1</v>
      </c>
      <c r="AP66" t="s">
        <v>1085</v>
      </c>
      <c r="AQ66">
        <v>0.84745762700000005</v>
      </c>
      <c r="AR66">
        <v>98.148148149999997</v>
      </c>
      <c r="AS66">
        <v>108</v>
      </c>
    </row>
    <row r="67" spans="1:45" x14ac:dyDescent="0.25">
      <c r="A67" t="s">
        <v>536</v>
      </c>
      <c r="B67" t="s">
        <v>869</v>
      </c>
      <c r="C67" t="s">
        <v>870</v>
      </c>
      <c r="D67" t="s">
        <v>1062</v>
      </c>
      <c r="E67">
        <v>120</v>
      </c>
      <c r="F67" t="s">
        <v>156</v>
      </c>
      <c r="G67" t="s">
        <v>501</v>
      </c>
      <c r="H67" t="s">
        <v>57</v>
      </c>
      <c r="I67">
        <v>4</v>
      </c>
      <c r="J67">
        <v>10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</row>
    <row r="68" spans="1:45" x14ac:dyDescent="0.25">
      <c r="A68" t="s">
        <v>540</v>
      </c>
      <c r="B68" t="s">
        <v>852</v>
      </c>
      <c r="C68" t="s">
        <v>853</v>
      </c>
      <c r="D68" t="s">
        <v>1062</v>
      </c>
      <c r="E68">
        <v>121</v>
      </c>
      <c r="F68" t="s">
        <v>156</v>
      </c>
      <c r="G68" t="s">
        <v>501</v>
      </c>
      <c r="H68" t="s">
        <v>57</v>
      </c>
      <c r="I68">
        <v>4</v>
      </c>
      <c r="J68">
        <v>11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</row>
    <row r="69" spans="1:45" x14ac:dyDescent="0.25">
      <c r="A69" t="s">
        <v>542</v>
      </c>
      <c r="B69" t="s">
        <v>921</v>
      </c>
      <c r="C69" t="s">
        <v>922</v>
      </c>
      <c r="D69" t="s">
        <v>1062</v>
      </c>
      <c r="E69">
        <v>122</v>
      </c>
      <c r="F69" t="s">
        <v>156</v>
      </c>
      <c r="G69" t="s">
        <v>501</v>
      </c>
      <c r="H69" t="s">
        <v>57</v>
      </c>
      <c r="I69">
        <v>4</v>
      </c>
      <c r="J69">
        <v>12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1</v>
      </c>
    </row>
    <row r="70" spans="1:45" x14ac:dyDescent="0.25">
      <c r="A70" t="s">
        <v>970</v>
      </c>
      <c r="B70" t="s">
        <v>894</v>
      </c>
      <c r="C70" t="s">
        <v>895</v>
      </c>
      <c r="D70" t="s">
        <v>1062</v>
      </c>
      <c r="E70">
        <v>123</v>
      </c>
      <c r="F70" t="s">
        <v>284</v>
      </c>
      <c r="G70" t="s">
        <v>501</v>
      </c>
      <c r="H70" t="s">
        <v>57</v>
      </c>
      <c r="I70">
        <v>5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</row>
    <row r="71" spans="1:45" x14ac:dyDescent="0.25">
      <c r="A71" t="s">
        <v>865</v>
      </c>
      <c r="B71" t="s">
        <v>884</v>
      </c>
      <c r="C71" t="s">
        <v>885</v>
      </c>
      <c r="D71" t="s">
        <v>1062</v>
      </c>
      <c r="E71">
        <v>124</v>
      </c>
      <c r="F71" t="s">
        <v>284</v>
      </c>
      <c r="G71" t="s">
        <v>501</v>
      </c>
      <c r="H71" t="s">
        <v>57</v>
      </c>
      <c r="I71">
        <v>5</v>
      </c>
      <c r="J71">
        <v>2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0</v>
      </c>
      <c r="Z71">
        <v>1</v>
      </c>
      <c r="AA71">
        <v>1</v>
      </c>
      <c r="AB71">
        <v>1</v>
      </c>
    </row>
    <row r="72" spans="1:45" x14ac:dyDescent="0.25">
      <c r="A72" t="s">
        <v>1005</v>
      </c>
      <c r="B72" t="s">
        <v>810</v>
      </c>
      <c r="C72" t="s">
        <v>811</v>
      </c>
      <c r="D72" t="s">
        <v>1062</v>
      </c>
      <c r="E72">
        <v>125</v>
      </c>
      <c r="F72" t="s">
        <v>284</v>
      </c>
      <c r="G72" t="s">
        <v>501</v>
      </c>
      <c r="H72" t="s">
        <v>57</v>
      </c>
      <c r="I72">
        <v>5</v>
      </c>
      <c r="J72">
        <v>3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</row>
    <row r="73" spans="1:45" x14ac:dyDescent="0.25">
      <c r="A73" t="s">
        <v>828</v>
      </c>
      <c r="B73" t="s">
        <v>991</v>
      </c>
      <c r="C73" t="s">
        <v>992</v>
      </c>
      <c r="D73" t="s">
        <v>1062</v>
      </c>
      <c r="E73">
        <v>126</v>
      </c>
      <c r="F73" t="s">
        <v>284</v>
      </c>
      <c r="G73" t="s">
        <v>501</v>
      </c>
      <c r="H73" t="s">
        <v>57</v>
      </c>
      <c r="I73">
        <v>5</v>
      </c>
      <c r="J73">
        <v>4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0</v>
      </c>
      <c r="Z73">
        <v>1</v>
      </c>
      <c r="AA73">
        <v>1</v>
      </c>
      <c r="AB73">
        <v>1</v>
      </c>
    </row>
    <row r="74" spans="1:45" x14ac:dyDescent="0.25">
      <c r="A74" t="s">
        <v>877</v>
      </c>
      <c r="B74" t="s">
        <v>674</v>
      </c>
      <c r="C74" t="s">
        <v>675</v>
      </c>
      <c r="D74" t="s">
        <v>1062</v>
      </c>
      <c r="E74">
        <v>127</v>
      </c>
      <c r="F74" t="s">
        <v>284</v>
      </c>
      <c r="G74" t="s">
        <v>501</v>
      </c>
      <c r="H74" t="s">
        <v>57</v>
      </c>
      <c r="I74">
        <v>5</v>
      </c>
      <c r="J74">
        <v>5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0</v>
      </c>
      <c r="Z74">
        <v>1</v>
      </c>
      <c r="AA74">
        <v>1</v>
      </c>
      <c r="AB74">
        <v>1</v>
      </c>
    </row>
    <row r="75" spans="1:45" x14ac:dyDescent="0.25">
      <c r="A75" t="s">
        <v>1059</v>
      </c>
      <c r="B75" t="s">
        <v>690</v>
      </c>
      <c r="C75" t="s">
        <v>691</v>
      </c>
      <c r="D75" t="s">
        <v>1062</v>
      </c>
      <c r="E75">
        <v>128</v>
      </c>
      <c r="F75" t="s">
        <v>284</v>
      </c>
      <c r="G75" t="s">
        <v>501</v>
      </c>
      <c r="H75" t="s">
        <v>57</v>
      </c>
      <c r="I75">
        <v>5</v>
      </c>
      <c r="J75">
        <v>6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</row>
    <row r="78" spans="1:45" x14ac:dyDescent="0.25">
      <c r="AQ78" t="s">
        <v>1101</v>
      </c>
      <c r="AR78" t="s">
        <v>1103</v>
      </c>
    </row>
    <row r="79" spans="1:45" x14ac:dyDescent="0.25">
      <c r="AP79" t="s">
        <v>1104</v>
      </c>
      <c r="AQ79">
        <v>55</v>
      </c>
      <c r="AR79">
        <v>38</v>
      </c>
    </row>
    <row r="80" spans="1:45" x14ac:dyDescent="0.25">
      <c r="AP80" t="s">
        <v>1105</v>
      </c>
      <c r="AQ80">
        <v>19</v>
      </c>
      <c r="AR80">
        <v>36</v>
      </c>
    </row>
    <row r="81" spans="15:44" x14ac:dyDescent="0.25">
      <c r="P81" t="s">
        <v>1101</v>
      </c>
      <c r="Y81" t="s">
        <v>1103</v>
      </c>
      <c r="AP81" t="s">
        <v>1102</v>
      </c>
      <c r="AQ81">
        <v>0.7432432432432432</v>
      </c>
      <c r="AR81">
        <v>0.51351351351351349</v>
      </c>
    </row>
    <row r="82" spans="15:44" x14ac:dyDescent="0.25">
      <c r="P82">
        <f>COUNTIF(P2:P75,1)</f>
        <v>55</v>
      </c>
      <c r="Y82">
        <f>COUNTIF(Y2:Y75,1)</f>
        <v>38</v>
      </c>
    </row>
    <row r="83" spans="15:44" x14ac:dyDescent="0.25">
      <c r="P83">
        <f>COUNTIF(P2:P75,0)</f>
        <v>19</v>
      </c>
      <c r="Y83">
        <f>COUNTIF(Y2:Y75,0)</f>
        <v>36</v>
      </c>
    </row>
    <row r="84" spans="15:44" x14ac:dyDescent="0.25">
      <c r="O84" t="s">
        <v>1102</v>
      </c>
      <c r="P84">
        <f>(P82)/SUM(P82:P83)</f>
        <v>0.7432432432432432</v>
      </c>
      <c r="X84" t="s">
        <v>1102</v>
      </c>
      <c r="Y84">
        <f>(Y82)/SUM(Y82:Y83)</f>
        <v>0.51351351351351349</v>
      </c>
    </row>
    <row r="102" ht="13.5" customHeight="1" x14ac:dyDescent="0.25"/>
  </sheetData>
  <conditionalFormatting sqref="A2:A200 B2:B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TechPT - 2024.10.18 - Data - IO</vt:lpstr>
      <vt:lpstr>Collection</vt:lpstr>
      <vt:lpstr>Table Prep</vt:lpstr>
      <vt:lpstr>CONFxCARE</vt:lpstr>
      <vt:lpstr>IOAxCONF monitor6</vt:lpstr>
      <vt:lpstr>CONFxCARE NO T2</vt:lpstr>
      <vt:lpstr>CONFxCARE NO T2 Kappa by care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Wyse, Robert</cp:lastModifiedBy>
  <dcterms:created xsi:type="dcterms:W3CDTF">2024-10-20T07:15:00Z</dcterms:created>
  <dcterms:modified xsi:type="dcterms:W3CDTF">2024-10-22T12:27:54Z</dcterms:modified>
</cp:coreProperties>
</file>