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y12\Desktop\Duke Docs\Spring Data Viz Comp\"/>
    </mc:Choice>
  </mc:AlternateContent>
  <xr:revisionPtr revIDLastSave="0" documentId="13_ncr:1_{1C4C81D5-6161-4617-A7DF-A83C7D0B1B20}" xr6:coauthVersionLast="46" xr6:coauthVersionMax="46" xr10:uidLastSave="{00000000-0000-0000-0000-000000000000}"/>
  <bookViews>
    <workbookView xWindow="-110" yWindow="-110" windowWidth="19420" windowHeight="10420" activeTab="3" xr2:uid="{15965AFC-7C09-4387-95B9-4E283C383F9E}"/>
  </bookViews>
  <sheets>
    <sheet name="GI Bills" sheetId="1" r:id="rId1"/>
    <sheet name="Newsday Data" sheetId="2" r:id="rId2"/>
    <sheet name="Health" sheetId="3" r:id="rId3"/>
    <sheet name="Crime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5" l="1"/>
  <c r="I7" i="5"/>
  <c r="I6" i="5"/>
  <c r="G7" i="5"/>
  <c r="G6" i="5"/>
  <c r="J6" i="5"/>
  <c r="H7" i="5"/>
  <c r="H6" i="5"/>
  <c r="E7" i="5"/>
  <c r="E6" i="5"/>
  <c r="F7" i="5"/>
  <c r="F6" i="5"/>
  <c r="D7" i="5"/>
  <c r="D6" i="5"/>
  <c r="C6" i="5"/>
  <c r="C7" i="5"/>
  <c r="G7" i="3"/>
  <c r="H7" i="3"/>
  <c r="I7" i="3"/>
  <c r="H6" i="3"/>
  <c r="I6" i="3"/>
  <c r="G6" i="3"/>
  <c r="C7" i="3"/>
  <c r="D7" i="3"/>
  <c r="E7" i="3"/>
  <c r="F7" i="3"/>
  <c r="C6" i="3"/>
  <c r="D6" i="3"/>
  <c r="E6" i="3"/>
  <c r="F6" i="3"/>
  <c r="D3" i="1"/>
  <c r="D2" i="1"/>
</calcChain>
</file>

<file path=xl/sharedStrings.xml><?xml version="1.0" encoding="utf-8"?>
<sst xmlns="http://schemas.openxmlformats.org/spreadsheetml/2006/main" count="52" uniqueCount="30">
  <si>
    <t>Mortgages</t>
  </si>
  <si>
    <t>Group</t>
  </si>
  <si>
    <t>Black</t>
  </si>
  <si>
    <t>Non-Black</t>
  </si>
  <si>
    <t>Americans Served</t>
  </si>
  <si>
    <t>FHA</t>
  </si>
  <si>
    <t>Test Number</t>
  </si>
  <si>
    <t>White</t>
  </si>
  <si>
    <t>Black Test %</t>
  </si>
  <si>
    <t>White Tester %</t>
  </si>
  <si>
    <t>Race</t>
  </si>
  <si>
    <t>County</t>
  </si>
  <si>
    <t>Nassau</t>
  </si>
  <si>
    <t>Arrests</t>
  </si>
  <si>
    <t>Felony Arrests</t>
  </si>
  <si>
    <t>Suffolk</t>
  </si>
  <si>
    <t>% of Deaths &lt;75</t>
  </si>
  <si>
    <t>% Premature Births</t>
  </si>
  <si>
    <t>% Low-weight Births</t>
  </si>
  <si>
    <t>Infant Mortality (per 1K)</t>
  </si>
  <si>
    <t>Asthma hosp per 10K</t>
  </si>
  <si>
    <t>Diabetes Hosp per 10K</t>
  </si>
  <si>
    <t>Pop Tot</t>
  </si>
  <si>
    <t>Pop  %</t>
  </si>
  <si>
    <t>Long Island</t>
  </si>
  <si>
    <t>Pop 18+</t>
  </si>
  <si>
    <t>Arrest %</t>
  </si>
  <si>
    <t>Felony %</t>
  </si>
  <si>
    <t>Prison Sent</t>
  </si>
  <si>
    <t>Prison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</si>
</sst>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166" fontId="0" fillId="0" borderId="0" xfId="1" applyNumberFormat="1" applyFont="1"/>
    <xf numFmtId="1" fontId="0" fillId="0" borderId="0" xfId="0" applyNumberForma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863D-0272-452A-AB7B-80FC26C42A24}">
  <dimension ref="A1:D3"/>
  <sheetViews>
    <sheetView workbookViewId="0">
      <selection activeCell="F7" sqref="F7"/>
    </sheetView>
  </sheetViews>
  <sheetFormatPr defaultRowHeight="14.5" x14ac:dyDescent="0.35"/>
  <cols>
    <col min="4" max="4" width="10.81640625" bestFit="1" customWidth="1"/>
  </cols>
  <sheetData>
    <row r="1" spans="1:4" x14ac:dyDescent="0.35">
      <c r="A1" t="s">
        <v>1</v>
      </c>
      <c r="B1" t="s">
        <v>0</v>
      </c>
      <c r="C1" t="s">
        <v>4</v>
      </c>
      <c r="D1" t="s">
        <v>5</v>
      </c>
    </row>
    <row r="2" spans="1:4" x14ac:dyDescent="0.35">
      <c r="A2" s="1" t="s">
        <v>3</v>
      </c>
      <c r="B2" s="1">
        <v>66900</v>
      </c>
      <c r="C2">
        <v>14800000</v>
      </c>
      <c r="D2">
        <f>120000000000*0.98</f>
        <v>117600000000</v>
      </c>
    </row>
    <row r="3" spans="1:4" x14ac:dyDescent="0.35">
      <c r="A3" t="s">
        <v>2</v>
      </c>
      <c r="B3" s="1">
        <v>100</v>
      </c>
      <c r="C3">
        <v>1200000</v>
      </c>
      <c r="D3">
        <f>120000000000*0.02</f>
        <v>2400000000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153A-477D-4BA4-B334-98A599C3E07F}">
  <dimension ref="A1:C18"/>
  <sheetViews>
    <sheetView workbookViewId="0">
      <selection activeCell="D18" sqref="D18"/>
    </sheetView>
  </sheetViews>
  <sheetFormatPr defaultRowHeight="14.5" x14ac:dyDescent="0.35"/>
  <sheetData>
    <row r="1" spans="1:3" x14ac:dyDescent="0.35">
      <c r="A1" t="s">
        <v>6</v>
      </c>
      <c r="B1" t="s">
        <v>8</v>
      </c>
      <c r="C1" t="s">
        <v>9</v>
      </c>
    </row>
    <row r="2" spans="1:3" x14ac:dyDescent="0.35">
      <c r="A2">
        <v>15</v>
      </c>
      <c r="B2">
        <v>69.599999999999994</v>
      </c>
      <c r="C2">
        <v>83.7</v>
      </c>
    </row>
    <row r="3" spans="1:3" x14ac:dyDescent="0.35">
      <c r="A3">
        <v>45</v>
      </c>
      <c r="B3">
        <v>76.3</v>
      </c>
      <c r="C3">
        <v>83.4</v>
      </c>
    </row>
    <row r="4" spans="1:3" x14ac:dyDescent="0.35">
      <c r="A4">
        <v>59</v>
      </c>
      <c r="B4">
        <v>75.099999999999994</v>
      </c>
      <c r="C4">
        <v>83.4</v>
      </c>
    </row>
    <row r="5" spans="1:3" x14ac:dyDescent="0.35">
      <c r="A5">
        <v>67</v>
      </c>
      <c r="B5">
        <v>72</v>
      </c>
      <c r="C5">
        <v>82.4</v>
      </c>
    </row>
    <row r="6" spans="1:3" x14ac:dyDescent="0.35">
      <c r="A6">
        <v>69</v>
      </c>
      <c r="B6">
        <v>74.3</v>
      </c>
      <c r="C6">
        <v>79.8</v>
      </c>
    </row>
    <row r="7" spans="1:3" x14ac:dyDescent="0.35">
      <c r="A7">
        <v>76</v>
      </c>
      <c r="B7">
        <v>57.6</v>
      </c>
      <c r="C7">
        <v>87.7</v>
      </c>
    </row>
    <row r="8" spans="1:3" x14ac:dyDescent="0.35">
      <c r="A8">
        <v>79</v>
      </c>
      <c r="B8">
        <v>69.7</v>
      </c>
      <c r="C8">
        <v>84.8</v>
      </c>
    </row>
    <row r="9" spans="1:3" x14ac:dyDescent="0.35">
      <c r="A9">
        <v>80</v>
      </c>
      <c r="B9">
        <v>71.3</v>
      </c>
      <c r="C9">
        <v>82.5</v>
      </c>
    </row>
    <row r="10" spans="1:3" x14ac:dyDescent="0.35">
      <c r="A10">
        <v>88</v>
      </c>
      <c r="B10">
        <v>58.4</v>
      </c>
      <c r="C10">
        <v>67</v>
      </c>
    </row>
    <row r="11" spans="1:3" x14ac:dyDescent="0.35">
      <c r="A11">
        <v>93</v>
      </c>
      <c r="B11">
        <v>43.3</v>
      </c>
      <c r="C11">
        <v>61.4</v>
      </c>
    </row>
    <row r="12" spans="1:3" x14ac:dyDescent="0.35">
      <c r="A12">
        <v>96</v>
      </c>
      <c r="B12">
        <v>31.4</v>
      </c>
      <c r="C12">
        <v>86.2</v>
      </c>
    </row>
    <row r="13" spans="1:3" x14ac:dyDescent="0.35">
      <c r="A13">
        <v>99</v>
      </c>
      <c r="B13">
        <v>66</v>
      </c>
      <c r="C13">
        <v>89.4</v>
      </c>
    </row>
    <row r="14" spans="1:3" x14ac:dyDescent="0.35">
      <c r="A14">
        <v>100</v>
      </c>
      <c r="B14">
        <v>75.7</v>
      </c>
      <c r="C14">
        <v>83</v>
      </c>
    </row>
    <row r="15" spans="1:3" x14ac:dyDescent="0.35">
      <c r="A15">
        <v>103</v>
      </c>
      <c r="B15">
        <v>67</v>
      </c>
      <c r="C15">
        <v>49</v>
      </c>
    </row>
    <row r="16" spans="1:3" x14ac:dyDescent="0.35">
      <c r="A16">
        <v>92</v>
      </c>
      <c r="B16">
        <v>80</v>
      </c>
      <c r="C16">
        <v>78</v>
      </c>
    </row>
    <row r="17" spans="1:3" x14ac:dyDescent="0.35">
      <c r="A17">
        <v>27</v>
      </c>
      <c r="B17">
        <v>83</v>
      </c>
      <c r="C17">
        <v>80</v>
      </c>
    </row>
    <row r="18" spans="1:3" x14ac:dyDescent="0.35">
      <c r="A18">
        <v>11</v>
      </c>
      <c r="B18">
        <v>89</v>
      </c>
      <c r="C18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CEB55-86B9-4480-B7D5-4FEABD99C0B9}">
  <dimension ref="A1:J7"/>
  <sheetViews>
    <sheetView workbookViewId="0">
      <selection activeCell="E7" sqref="E7"/>
    </sheetView>
  </sheetViews>
  <sheetFormatPr defaultRowHeight="14.5" x14ac:dyDescent="0.35"/>
  <sheetData>
    <row r="1" spans="1:10" x14ac:dyDescent="0.35">
      <c r="A1" t="s">
        <v>10</v>
      </c>
      <c r="B1" t="s">
        <v>11</v>
      </c>
      <c r="C1" t="s">
        <v>22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10" x14ac:dyDescent="0.35">
      <c r="A2" t="s">
        <v>7</v>
      </c>
      <c r="B2" t="s">
        <v>12</v>
      </c>
      <c r="C2" s="1">
        <v>826750</v>
      </c>
      <c r="D2" s="4">
        <v>0.28499999999999998</v>
      </c>
      <c r="E2" s="4">
        <v>8.2000000000000003E-2</v>
      </c>
      <c r="F2" s="4">
        <v>6.6000000000000003E-2</v>
      </c>
      <c r="G2" s="3">
        <v>2.5</v>
      </c>
      <c r="H2" s="3">
        <v>4.7</v>
      </c>
      <c r="I2" s="5">
        <v>9.4</v>
      </c>
      <c r="J2" s="1"/>
    </row>
    <row r="3" spans="1:10" x14ac:dyDescent="0.35">
      <c r="A3" t="s">
        <v>2</v>
      </c>
      <c r="B3" t="s">
        <v>12</v>
      </c>
      <c r="C3" s="1">
        <v>161350</v>
      </c>
      <c r="D3" s="4">
        <v>0.52700000000000002</v>
      </c>
      <c r="E3" s="4">
        <v>0.122</v>
      </c>
      <c r="F3" s="4">
        <v>0.122</v>
      </c>
      <c r="G3" s="3">
        <v>8.4</v>
      </c>
      <c r="H3" s="3">
        <v>19.3</v>
      </c>
      <c r="I3" s="5">
        <v>30.9</v>
      </c>
    </row>
    <row r="4" spans="1:10" x14ac:dyDescent="0.35">
      <c r="A4" t="s">
        <v>7</v>
      </c>
      <c r="B4" t="s">
        <v>15</v>
      </c>
      <c r="C4" s="1">
        <v>1016683</v>
      </c>
      <c r="D4" s="4">
        <v>0.36399999999999999</v>
      </c>
      <c r="E4" s="4">
        <v>8.8999999999999996E-2</v>
      </c>
      <c r="F4" s="4">
        <v>6.8000000000000005E-2</v>
      </c>
      <c r="G4" s="3">
        <v>2.4</v>
      </c>
      <c r="H4" s="3">
        <v>4.7</v>
      </c>
      <c r="I4" s="5">
        <v>11.7</v>
      </c>
    </row>
    <row r="5" spans="1:10" x14ac:dyDescent="0.35">
      <c r="A5" t="s">
        <v>2</v>
      </c>
      <c r="B5" t="s">
        <v>15</v>
      </c>
      <c r="C5" s="1">
        <v>114509</v>
      </c>
      <c r="D5" s="4">
        <v>0.59199999999999997</v>
      </c>
      <c r="E5" s="4">
        <v>0.13400000000000001</v>
      </c>
      <c r="F5" s="4">
        <v>0.13300000000000001</v>
      </c>
      <c r="G5" s="3">
        <v>7.6</v>
      </c>
      <c r="H5" s="3">
        <v>18.600000000000001</v>
      </c>
      <c r="I5" s="6">
        <v>40.5</v>
      </c>
    </row>
    <row r="6" spans="1:10" x14ac:dyDescent="0.35">
      <c r="A6" t="s">
        <v>7</v>
      </c>
      <c r="B6" t="s">
        <v>24</v>
      </c>
      <c r="C6" s="1">
        <f>C2+C4</f>
        <v>1843433</v>
      </c>
      <c r="D6" s="7">
        <f t="shared" ref="D6:F6" si="0">(($C$2*D2)+($C$4*D4))/$C$6</f>
        <v>0.32856977280975225</v>
      </c>
      <c r="E6" s="7">
        <f t="shared" si="0"/>
        <v>8.5860612780610968E-2</v>
      </c>
      <c r="F6" s="7">
        <f t="shared" si="0"/>
        <v>6.7103032223031697E-2</v>
      </c>
      <c r="G6" s="5">
        <f>AVERAGE(G2,G4)</f>
        <v>2.4500000000000002</v>
      </c>
      <c r="H6" s="5">
        <f t="shared" ref="H6:I7" si="1">AVERAGE(H2,H4)</f>
        <v>4.7</v>
      </c>
      <c r="I6" s="5">
        <f t="shared" si="1"/>
        <v>10.55</v>
      </c>
    </row>
    <row r="7" spans="1:10" x14ac:dyDescent="0.35">
      <c r="A7" t="s">
        <v>2</v>
      </c>
      <c r="B7" t="s">
        <v>24</v>
      </c>
      <c r="C7" s="1">
        <f>C3+C5</f>
        <v>275859</v>
      </c>
      <c r="D7" s="7">
        <f t="shared" ref="D7:F7" si="2">(($C$3*D3)+($C$5*D5))/$C$7</f>
        <v>0.55398148329400165</v>
      </c>
      <c r="E7" s="7">
        <f t="shared" si="2"/>
        <v>0.12698119691581569</v>
      </c>
      <c r="F7" s="7">
        <f t="shared" si="2"/>
        <v>0.12656609717283104</v>
      </c>
      <c r="G7" s="5">
        <f>AVERAGE(G3,G5)</f>
        <v>8</v>
      </c>
      <c r="H7" s="5">
        <f t="shared" si="1"/>
        <v>18.950000000000003</v>
      </c>
      <c r="I7" s="5">
        <f t="shared" si="1"/>
        <v>35.700000000000003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6B26-4E91-4251-96C2-34FB787BD0D4}">
  <dimension ref="A1:J7"/>
  <sheetViews>
    <sheetView tabSelected="1" workbookViewId="0">
      <selection activeCell="K8" sqref="K8"/>
    </sheetView>
  </sheetViews>
  <sheetFormatPr defaultRowHeight="14.5" x14ac:dyDescent="0.35"/>
  <sheetData>
    <row r="1" spans="1:10" x14ac:dyDescent="0.35">
      <c r="A1" t="s">
        <v>10</v>
      </c>
      <c r="B1" t="s">
        <v>11</v>
      </c>
      <c r="C1" t="s">
        <v>25</v>
      </c>
      <c r="D1" t="s">
        <v>23</v>
      </c>
      <c r="E1" t="s">
        <v>13</v>
      </c>
      <c r="F1" t="s">
        <v>26</v>
      </c>
      <c r="G1" t="s">
        <v>14</v>
      </c>
      <c r="H1" t="s">
        <v>27</v>
      </c>
      <c r="I1" t="s">
        <v>28</v>
      </c>
      <c r="J1" t="s">
        <v>29</v>
      </c>
    </row>
    <row r="2" spans="1:10" x14ac:dyDescent="0.35">
      <c r="A2" t="s">
        <v>7</v>
      </c>
      <c r="B2" t="s">
        <v>12</v>
      </c>
      <c r="C2" s="1">
        <v>651754</v>
      </c>
      <c r="D2" s="2">
        <v>0.61</v>
      </c>
      <c r="E2" s="8">
        <v>5311</v>
      </c>
      <c r="F2" s="2">
        <v>0.35</v>
      </c>
      <c r="G2" s="8">
        <v>1281</v>
      </c>
      <c r="H2" s="2">
        <v>0.28000000000000003</v>
      </c>
      <c r="I2" s="8">
        <v>87</v>
      </c>
      <c r="J2" s="2">
        <v>0.18</v>
      </c>
    </row>
    <row r="3" spans="1:10" x14ac:dyDescent="0.35">
      <c r="A3" t="s">
        <v>2</v>
      </c>
      <c r="B3" t="s">
        <v>12</v>
      </c>
      <c r="C3" s="1">
        <v>129178</v>
      </c>
      <c r="D3" s="2">
        <v>0.12</v>
      </c>
      <c r="E3" s="8">
        <v>5183</v>
      </c>
      <c r="F3" s="2">
        <v>0.34</v>
      </c>
      <c r="G3" s="8">
        <v>1916</v>
      </c>
      <c r="H3" s="2">
        <v>0.42</v>
      </c>
      <c r="I3" s="8">
        <v>292</v>
      </c>
      <c r="J3" s="2">
        <v>0.6</v>
      </c>
    </row>
    <row r="4" spans="1:10" x14ac:dyDescent="0.35">
      <c r="A4" t="s">
        <v>7</v>
      </c>
      <c r="B4" t="s">
        <v>15</v>
      </c>
      <c r="C4" s="1">
        <v>820585</v>
      </c>
      <c r="D4" s="2">
        <v>0.7</v>
      </c>
      <c r="E4" s="8">
        <v>8536</v>
      </c>
      <c r="F4" s="2">
        <v>0.46</v>
      </c>
      <c r="G4" s="8">
        <v>1734</v>
      </c>
      <c r="H4" s="2">
        <v>0.39</v>
      </c>
      <c r="I4" s="8">
        <v>126</v>
      </c>
      <c r="J4" s="2">
        <v>0.23</v>
      </c>
    </row>
    <row r="5" spans="1:10" x14ac:dyDescent="0.35">
      <c r="A5" t="s">
        <v>2</v>
      </c>
      <c r="B5" t="s">
        <v>15</v>
      </c>
      <c r="C5" s="1">
        <v>89329</v>
      </c>
      <c r="D5" s="2">
        <v>0.08</v>
      </c>
      <c r="E5" s="8">
        <v>5108</v>
      </c>
      <c r="F5" s="2">
        <v>0.27</v>
      </c>
      <c r="G5" s="8">
        <v>1506</v>
      </c>
      <c r="H5" s="2">
        <v>0.34</v>
      </c>
      <c r="I5" s="8">
        <v>281</v>
      </c>
      <c r="J5" s="2">
        <v>0.52</v>
      </c>
    </row>
    <row r="6" spans="1:10" x14ac:dyDescent="0.35">
      <c r="A6" t="s">
        <v>7</v>
      </c>
      <c r="B6" t="s">
        <v>24</v>
      </c>
      <c r="C6" s="1">
        <f>C2+C4</f>
        <v>1472339</v>
      </c>
      <c r="D6" s="7">
        <f>C6/(1167503+1065968)</f>
        <v>0.65921563342438738</v>
      </c>
      <c r="E6" s="9">
        <f>E2+E4</f>
        <v>13847</v>
      </c>
      <c r="F6" s="7">
        <f>E6/(15302+18741)</f>
        <v>0.40675028640249095</v>
      </c>
      <c r="G6" s="9">
        <f>G2+G4</f>
        <v>3015</v>
      </c>
      <c r="H6" s="7">
        <f>G6/(4487+4605)</f>
        <v>0.33161020677518699</v>
      </c>
      <c r="I6" s="9">
        <f>I2+I4</f>
        <v>213</v>
      </c>
      <c r="J6" s="7">
        <f>I6/(487+537)</f>
        <v>0.2080078125</v>
      </c>
    </row>
    <row r="7" spans="1:10" x14ac:dyDescent="0.35">
      <c r="A7" t="s">
        <v>2</v>
      </c>
      <c r="B7" t="s">
        <v>24</v>
      </c>
      <c r="C7" s="1">
        <f>C3+C5</f>
        <v>218507</v>
      </c>
      <c r="D7" s="7">
        <f>C7/(1167503+1065968)</f>
        <v>9.7832924627183432E-2</v>
      </c>
      <c r="E7" s="9">
        <f>E3+E5</f>
        <v>10291</v>
      </c>
      <c r="F7" s="7">
        <f>E7/(15302+18741)</f>
        <v>0.30229415738918425</v>
      </c>
      <c r="G7" s="9">
        <f>G3+G5</f>
        <v>3422</v>
      </c>
      <c r="H7" s="7">
        <f>G7/(4487+4605)</f>
        <v>0.37637483501979763</v>
      </c>
      <c r="I7" s="9">
        <f>I3+I5</f>
        <v>573</v>
      </c>
      <c r="J7" s="7">
        <f>I7/(487+537)</f>
        <v>0.5595703125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 Bills</vt:lpstr>
      <vt:lpstr>Newsday Data</vt:lpstr>
      <vt:lpstr>Health</vt:lpstr>
      <vt:lpstr>Crime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Young</dc:creator>
  <cp:lastModifiedBy>Ryan Young</cp:lastModifiedBy>
  <dcterms:created xsi:type="dcterms:W3CDTF">2021-03-07T00:12:17Z</dcterms:created>
  <dcterms:modified xsi:type="dcterms:W3CDTF">2021-03-07T06:12:13Z</dcterms:modified>
</cp:coreProperties>
</file>