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adingOperations\LMEPrice\Monthly Averages\Prices by Month\2024\"/>
    </mc:Choice>
  </mc:AlternateContent>
  <xr:revisionPtr revIDLastSave="0" documentId="8_{6BEC7847-01A7-482E-ACC9-4C3AD769D147}" xr6:coauthVersionLast="47" xr6:coauthVersionMax="47" xr10:uidLastSave="{00000000-0000-0000-0000-000000000000}"/>
  <bookViews>
    <workbookView xWindow="-120" yWindow="-120" windowWidth="38640" windowHeight="21240" tabRatio="993" activeTab="9" xr2:uid="{00000000-000D-0000-FFFF-FFFF00000000}"/>
  </bookViews>
  <sheets>
    <sheet name="Copper" sheetId="1" r:id="rId1"/>
    <sheet name="Aluminium Alloy" sheetId="2" r:id="rId2"/>
    <sheet name="NA Alloy" sheetId="3" r:id="rId3"/>
    <sheet name="Primary Aluminium" sheetId="4" r:id="rId4"/>
    <sheet name="Zinc" sheetId="5" r:id="rId5"/>
    <sheet name="Lead" sheetId="6" r:id="rId6"/>
    <sheet name="Tin" sheetId="7" r:id="rId7"/>
    <sheet name="Nickel" sheetId="8" r:id="rId8"/>
    <sheet name="Cobalt" sheetId="10" r:id="rId9"/>
    <sheet name="ABR" sheetId="12" r:id="rId10"/>
    <sheet name="ABR Avg" sheetId="13" r:id="rId11"/>
    <sheet name="Averages Inc. Euro Eq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J33" i="12"/>
  <c r="G33" i="12"/>
  <c r="D33" i="12"/>
  <c r="J32" i="12"/>
  <c r="G32" i="12"/>
  <c r="D32" i="12"/>
  <c r="J31" i="12"/>
  <c r="E11" i="13" s="1"/>
  <c r="G31" i="12"/>
  <c r="D11" i="13" s="1"/>
  <c r="D31" i="12"/>
  <c r="C11" i="13" s="1"/>
  <c r="I30" i="12"/>
  <c r="F30" i="12"/>
  <c r="I29" i="12"/>
  <c r="F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S34" i="10"/>
  <c r="Q34" i="10"/>
  <c r="P34" i="10"/>
  <c r="O34" i="10"/>
  <c r="N34" i="10"/>
  <c r="M34" i="10"/>
  <c r="L34" i="10"/>
  <c r="J34" i="10"/>
  <c r="I34" i="10"/>
  <c r="G34" i="10"/>
  <c r="F34" i="10"/>
  <c r="D34" i="10"/>
  <c r="C34" i="10"/>
  <c r="S33" i="10"/>
  <c r="Q33" i="10"/>
  <c r="P33" i="10"/>
  <c r="O33" i="10"/>
  <c r="N33" i="10"/>
  <c r="M33" i="10"/>
  <c r="L33" i="10"/>
  <c r="J33" i="10"/>
  <c r="I33" i="10"/>
  <c r="G33" i="10"/>
  <c r="F33" i="10"/>
  <c r="E33" i="10"/>
  <c r="D33" i="10"/>
  <c r="C33" i="10"/>
  <c r="S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R31" i="10"/>
  <c r="K31" i="10"/>
  <c r="H31" i="10"/>
  <c r="E31" i="10"/>
  <c r="R30" i="10"/>
  <c r="K30" i="10"/>
  <c r="H30" i="10"/>
  <c r="E30" i="10"/>
  <c r="R29" i="10"/>
  <c r="K29" i="10"/>
  <c r="H29" i="10"/>
  <c r="E29" i="10"/>
  <c r="R28" i="10"/>
  <c r="K28" i="10"/>
  <c r="H28" i="10"/>
  <c r="E28" i="10"/>
  <c r="R27" i="10"/>
  <c r="K27" i="10"/>
  <c r="H27" i="10"/>
  <c r="E27" i="10"/>
  <c r="R26" i="10"/>
  <c r="K26" i="10"/>
  <c r="H26" i="10"/>
  <c r="E26" i="10"/>
  <c r="R25" i="10"/>
  <c r="K25" i="10"/>
  <c r="H25" i="10"/>
  <c r="E25" i="10"/>
  <c r="R24" i="10"/>
  <c r="K24" i="10"/>
  <c r="H24" i="10"/>
  <c r="E24" i="10"/>
  <c r="R23" i="10"/>
  <c r="K23" i="10"/>
  <c r="H23" i="10"/>
  <c r="E23" i="10"/>
  <c r="R22" i="10"/>
  <c r="K22" i="10"/>
  <c r="H22" i="10"/>
  <c r="E22" i="10"/>
  <c r="R21" i="10"/>
  <c r="K21" i="10"/>
  <c r="H21" i="10"/>
  <c r="E21" i="10"/>
  <c r="R20" i="10"/>
  <c r="K20" i="10"/>
  <c r="H20" i="10"/>
  <c r="E20" i="10"/>
  <c r="R19" i="10"/>
  <c r="K19" i="10"/>
  <c r="H19" i="10"/>
  <c r="E19" i="10"/>
  <c r="R18" i="10"/>
  <c r="K18" i="10"/>
  <c r="H18" i="10"/>
  <c r="E18" i="10"/>
  <c r="R17" i="10"/>
  <c r="K17" i="10"/>
  <c r="H17" i="10"/>
  <c r="E17" i="10"/>
  <c r="R16" i="10"/>
  <c r="K16" i="10"/>
  <c r="H16" i="10"/>
  <c r="E16" i="10"/>
  <c r="R15" i="10"/>
  <c r="K15" i="10"/>
  <c r="H15" i="10"/>
  <c r="E15" i="10"/>
  <c r="R14" i="10"/>
  <c r="K14" i="10"/>
  <c r="H14" i="10"/>
  <c r="E14" i="10"/>
  <c r="R13" i="10"/>
  <c r="K13" i="10"/>
  <c r="H13" i="10"/>
  <c r="E13" i="10"/>
  <c r="R12" i="10"/>
  <c r="K12" i="10"/>
  <c r="H12" i="10"/>
  <c r="E12" i="10"/>
  <c r="R11" i="10"/>
  <c r="R32" i="10" s="1"/>
  <c r="K11" i="10"/>
  <c r="H11" i="10"/>
  <c r="E11" i="10"/>
  <c r="R10" i="10"/>
  <c r="R34" i="10" s="1"/>
  <c r="K10" i="10"/>
  <c r="H10" i="10"/>
  <c r="E10" i="10"/>
  <c r="R9" i="10"/>
  <c r="K9" i="10"/>
  <c r="K34" i="10" s="1"/>
  <c r="H9" i="10"/>
  <c r="H34" i="10" s="1"/>
  <c r="E9" i="10"/>
  <c r="E34" i="10" s="1"/>
  <c r="Y34" i="8"/>
  <c r="W34" i="8"/>
  <c r="V34" i="8"/>
  <c r="U34" i="8"/>
  <c r="T34" i="8"/>
  <c r="S34" i="8"/>
  <c r="R34" i="8"/>
  <c r="P34" i="8"/>
  <c r="O34" i="8"/>
  <c r="M34" i="8"/>
  <c r="L34" i="8"/>
  <c r="J34" i="8"/>
  <c r="I34" i="8"/>
  <c r="G34" i="8"/>
  <c r="F34" i="8"/>
  <c r="D34" i="8"/>
  <c r="C34" i="8"/>
  <c r="Y33" i="8"/>
  <c r="W33" i="8"/>
  <c r="V33" i="8"/>
  <c r="U33" i="8"/>
  <c r="T33" i="8"/>
  <c r="S33" i="8"/>
  <c r="R33" i="8"/>
  <c r="P33" i="8"/>
  <c r="O33" i="8"/>
  <c r="M33" i="8"/>
  <c r="L33" i="8"/>
  <c r="J33" i="8"/>
  <c r="I33" i="8"/>
  <c r="G33" i="8"/>
  <c r="F33" i="8"/>
  <c r="D33" i="8"/>
  <c r="C33" i="8"/>
  <c r="Y32" i="8"/>
  <c r="W32" i="8"/>
  <c r="V32" i="8"/>
  <c r="U32" i="8"/>
  <c r="T32" i="8"/>
  <c r="S32" i="8"/>
  <c r="R32" i="8"/>
  <c r="P32" i="8"/>
  <c r="O32" i="8"/>
  <c r="Q32" i="8" s="1"/>
  <c r="N32" i="8"/>
  <c r="M32" i="8"/>
  <c r="L32" i="8"/>
  <c r="J32" i="8"/>
  <c r="K32" i="8" s="1"/>
  <c r="I32" i="8"/>
  <c r="G32" i="8"/>
  <c r="H32" i="8" s="1"/>
  <c r="F32" i="8"/>
  <c r="D32" i="8"/>
  <c r="E32" i="8" s="1"/>
  <c r="C32" i="8"/>
  <c r="X31" i="8"/>
  <c r="Q31" i="8"/>
  <c r="N31" i="8"/>
  <c r="K31" i="8"/>
  <c r="H31" i="8"/>
  <c r="E31" i="8"/>
  <c r="X30" i="8"/>
  <c r="Q30" i="8"/>
  <c r="N30" i="8"/>
  <c r="K30" i="8"/>
  <c r="H30" i="8"/>
  <c r="E30" i="8"/>
  <c r="X29" i="8"/>
  <c r="Q29" i="8"/>
  <c r="N29" i="8"/>
  <c r="K29" i="8"/>
  <c r="H29" i="8"/>
  <c r="E29" i="8"/>
  <c r="X28" i="8"/>
  <c r="Q28" i="8"/>
  <c r="N28" i="8"/>
  <c r="K28" i="8"/>
  <c r="H28" i="8"/>
  <c r="E28" i="8"/>
  <c r="X27" i="8"/>
  <c r="Q27" i="8"/>
  <c r="N27" i="8"/>
  <c r="K27" i="8"/>
  <c r="H27" i="8"/>
  <c r="E27" i="8"/>
  <c r="X26" i="8"/>
  <c r="Q26" i="8"/>
  <c r="N26" i="8"/>
  <c r="K26" i="8"/>
  <c r="H26" i="8"/>
  <c r="E26" i="8"/>
  <c r="X25" i="8"/>
  <c r="Q25" i="8"/>
  <c r="N25" i="8"/>
  <c r="K25" i="8"/>
  <c r="H25" i="8"/>
  <c r="E25" i="8"/>
  <c r="X24" i="8"/>
  <c r="Q24" i="8"/>
  <c r="N24" i="8"/>
  <c r="K24" i="8"/>
  <c r="H24" i="8"/>
  <c r="E24" i="8"/>
  <c r="X23" i="8"/>
  <c r="Q23" i="8"/>
  <c r="N23" i="8"/>
  <c r="K23" i="8"/>
  <c r="H23" i="8"/>
  <c r="E23" i="8"/>
  <c r="X22" i="8"/>
  <c r="Q22" i="8"/>
  <c r="N22" i="8"/>
  <c r="K22" i="8"/>
  <c r="H22" i="8"/>
  <c r="E22" i="8"/>
  <c r="X21" i="8"/>
  <c r="Q21" i="8"/>
  <c r="N21" i="8"/>
  <c r="K21" i="8"/>
  <c r="H21" i="8"/>
  <c r="E21" i="8"/>
  <c r="X20" i="8"/>
  <c r="Q20" i="8"/>
  <c r="N20" i="8"/>
  <c r="K20" i="8"/>
  <c r="H20" i="8"/>
  <c r="E20" i="8"/>
  <c r="X19" i="8"/>
  <c r="Q19" i="8"/>
  <c r="N19" i="8"/>
  <c r="K19" i="8"/>
  <c r="H19" i="8"/>
  <c r="E19" i="8"/>
  <c r="X18" i="8"/>
  <c r="Q18" i="8"/>
  <c r="N18" i="8"/>
  <c r="K18" i="8"/>
  <c r="H18" i="8"/>
  <c r="E18" i="8"/>
  <c r="X17" i="8"/>
  <c r="Q17" i="8"/>
  <c r="N17" i="8"/>
  <c r="K17" i="8"/>
  <c r="H17" i="8"/>
  <c r="E17" i="8"/>
  <c r="X16" i="8"/>
  <c r="Q16" i="8"/>
  <c r="N16" i="8"/>
  <c r="K16" i="8"/>
  <c r="H16" i="8"/>
  <c r="E16" i="8"/>
  <c r="X15" i="8"/>
  <c r="Q15" i="8"/>
  <c r="N15" i="8"/>
  <c r="K15" i="8"/>
  <c r="H15" i="8"/>
  <c r="E15" i="8"/>
  <c r="X14" i="8"/>
  <c r="Q14" i="8"/>
  <c r="N14" i="8"/>
  <c r="K14" i="8"/>
  <c r="H14" i="8"/>
  <c r="E14" i="8"/>
  <c r="X13" i="8"/>
  <c r="Q13" i="8"/>
  <c r="Q33" i="8" s="1"/>
  <c r="N13" i="8"/>
  <c r="N33" i="8" s="1"/>
  <c r="K13" i="8"/>
  <c r="H13" i="8"/>
  <c r="E13" i="8"/>
  <c r="X12" i="8"/>
  <c r="Q12" i="8"/>
  <c r="Q34" i="8" s="1"/>
  <c r="N12" i="8"/>
  <c r="K12" i="8"/>
  <c r="H12" i="8"/>
  <c r="E12" i="8"/>
  <c r="X11" i="8"/>
  <c r="Q11" i="8"/>
  <c r="N11" i="8"/>
  <c r="K11" i="8"/>
  <c r="K33" i="8" s="1"/>
  <c r="H11" i="8"/>
  <c r="E11" i="8"/>
  <c r="X10" i="8"/>
  <c r="X32" i="8" s="1"/>
  <c r="Q10" i="8"/>
  <c r="N10" i="8"/>
  <c r="K10" i="8"/>
  <c r="H10" i="8"/>
  <c r="E10" i="8"/>
  <c r="E34" i="8" s="1"/>
  <c r="X9" i="8"/>
  <c r="X33" i="8" s="1"/>
  <c r="Q9" i="8"/>
  <c r="N9" i="8"/>
  <c r="N34" i="8" s="1"/>
  <c r="K9" i="8"/>
  <c r="K34" i="8" s="1"/>
  <c r="H9" i="8"/>
  <c r="H33" i="8" s="1"/>
  <c r="E9" i="8"/>
  <c r="E33" i="8" s="1"/>
  <c r="S34" i="7"/>
  <c r="Q34" i="7"/>
  <c r="P34" i="7"/>
  <c r="O34" i="7"/>
  <c r="N34" i="7"/>
  <c r="M34" i="7"/>
  <c r="L34" i="7"/>
  <c r="J34" i="7"/>
  <c r="I34" i="7"/>
  <c r="G34" i="7"/>
  <c r="F34" i="7"/>
  <c r="D34" i="7"/>
  <c r="C34" i="7"/>
  <c r="S33" i="7"/>
  <c r="Q33" i="7"/>
  <c r="P33" i="7"/>
  <c r="O33" i="7"/>
  <c r="N33" i="7"/>
  <c r="M33" i="7"/>
  <c r="L33" i="7"/>
  <c r="J33" i="7"/>
  <c r="I33" i="7"/>
  <c r="G33" i="7"/>
  <c r="F33" i="7"/>
  <c r="D33" i="7"/>
  <c r="C33" i="7"/>
  <c r="S32" i="7"/>
  <c r="Q32" i="7"/>
  <c r="P32" i="7"/>
  <c r="O32" i="7"/>
  <c r="N32" i="7"/>
  <c r="M32" i="7"/>
  <c r="L32" i="7"/>
  <c r="J32" i="7"/>
  <c r="I32" i="7"/>
  <c r="K32" i="7" s="1"/>
  <c r="G32" i="7"/>
  <c r="H32" i="7" s="1"/>
  <c r="F32" i="7"/>
  <c r="D32" i="7"/>
  <c r="E32" i="7" s="1"/>
  <c r="C32" i="7"/>
  <c r="R31" i="7"/>
  <c r="K31" i="7"/>
  <c r="H31" i="7"/>
  <c r="E31" i="7"/>
  <c r="R30" i="7"/>
  <c r="K30" i="7"/>
  <c r="H30" i="7"/>
  <c r="E30" i="7"/>
  <c r="R29" i="7"/>
  <c r="K29" i="7"/>
  <c r="H29" i="7"/>
  <c r="E29" i="7"/>
  <c r="R28" i="7"/>
  <c r="K28" i="7"/>
  <c r="H28" i="7"/>
  <c r="E28" i="7"/>
  <c r="R27" i="7"/>
  <c r="K27" i="7"/>
  <c r="H27" i="7"/>
  <c r="E27" i="7"/>
  <c r="R26" i="7"/>
  <c r="K26" i="7"/>
  <c r="H26" i="7"/>
  <c r="E26" i="7"/>
  <c r="R25" i="7"/>
  <c r="K25" i="7"/>
  <c r="H25" i="7"/>
  <c r="E25" i="7"/>
  <c r="R24" i="7"/>
  <c r="K24" i="7"/>
  <c r="H24" i="7"/>
  <c r="E24" i="7"/>
  <c r="R23" i="7"/>
  <c r="K23" i="7"/>
  <c r="H23" i="7"/>
  <c r="E23" i="7"/>
  <c r="R22" i="7"/>
  <c r="K22" i="7"/>
  <c r="H22" i="7"/>
  <c r="E22" i="7"/>
  <c r="R21" i="7"/>
  <c r="K21" i="7"/>
  <c r="H21" i="7"/>
  <c r="E21" i="7"/>
  <c r="R20" i="7"/>
  <c r="K20" i="7"/>
  <c r="H20" i="7"/>
  <c r="E20" i="7"/>
  <c r="R19" i="7"/>
  <c r="K19" i="7"/>
  <c r="H19" i="7"/>
  <c r="E19" i="7"/>
  <c r="R18" i="7"/>
  <c r="K18" i="7"/>
  <c r="H18" i="7"/>
  <c r="E18" i="7"/>
  <c r="R17" i="7"/>
  <c r="K17" i="7"/>
  <c r="H17" i="7"/>
  <c r="E17" i="7"/>
  <c r="R16" i="7"/>
  <c r="K16" i="7"/>
  <c r="H16" i="7"/>
  <c r="E16" i="7"/>
  <c r="R15" i="7"/>
  <c r="K15" i="7"/>
  <c r="H15" i="7"/>
  <c r="E15" i="7"/>
  <c r="R14" i="7"/>
  <c r="K14" i="7"/>
  <c r="H14" i="7"/>
  <c r="E14" i="7"/>
  <c r="R13" i="7"/>
  <c r="K13" i="7"/>
  <c r="H13" i="7"/>
  <c r="E13" i="7"/>
  <c r="R12" i="7"/>
  <c r="K12" i="7"/>
  <c r="H12" i="7"/>
  <c r="E12" i="7"/>
  <c r="R11" i="7"/>
  <c r="R34" i="7" s="1"/>
  <c r="K11" i="7"/>
  <c r="H11" i="7"/>
  <c r="E11" i="7"/>
  <c r="R10" i="7"/>
  <c r="K10" i="7"/>
  <c r="H10" i="7"/>
  <c r="E10" i="7"/>
  <c r="R9" i="7"/>
  <c r="K9" i="7"/>
  <c r="K34" i="7" s="1"/>
  <c r="H9" i="7"/>
  <c r="H34" i="7" s="1"/>
  <c r="E9" i="7"/>
  <c r="E34" i="7" s="1"/>
  <c r="Y34" i="6"/>
  <c r="W34" i="6"/>
  <c r="V34" i="6"/>
  <c r="U34" i="6"/>
  <c r="T34" i="6"/>
  <c r="S34" i="6"/>
  <c r="R34" i="6"/>
  <c r="P34" i="6"/>
  <c r="O34" i="6"/>
  <c r="M34" i="6"/>
  <c r="L34" i="6"/>
  <c r="J34" i="6"/>
  <c r="I34" i="6"/>
  <c r="G34" i="6"/>
  <c r="F34" i="6"/>
  <c r="E34" i="6"/>
  <c r="D34" i="6"/>
  <c r="C34" i="6"/>
  <c r="Y33" i="6"/>
  <c r="W33" i="6"/>
  <c r="V33" i="6"/>
  <c r="U33" i="6"/>
  <c r="T33" i="6"/>
  <c r="S33" i="6"/>
  <c r="R33" i="6"/>
  <c r="P33" i="6"/>
  <c r="O33" i="6"/>
  <c r="M33" i="6"/>
  <c r="L33" i="6"/>
  <c r="J33" i="6"/>
  <c r="I33" i="6"/>
  <c r="G33" i="6"/>
  <c r="F33" i="6"/>
  <c r="D33" i="6"/>
  <c r="C33" i="6"/>
  <c r="Y32" i="6"/>
  <c r="W32" i="6"/>
  <c r="V32" i="6"/>
  <c r="U32" i="6"/>
  <c r="T32" i="6"/>
  <c r="S32" i="6"/>
  <c r="R32" i="6"/>
  <c r="P32" i="6"/>
  <c r="Q32" i="6" s="1"/>
  <c r="O32" i="6"/>
  <c r="M32" i="6"/>
  <c r="L32" i="6"/>
  <c r="N32" i="6" s="1"/>
  <c r="J32" i="6"/>
  <c r="I32" i="6"/>
  <c r="K32" i="6" s="1"/>
  <c r="H32" i="6"/>
  <c r="G32" i="6"/>
  <c r="F32" i="6"/>
  <c r="D32" i="6"/>
  <c r="C32" i="6"/>
  <c r="E32" i="6" s="1"/>
  <c r="X31" i="6"/>
  <c r="Q31" i="6"/>
  <c r="N31" i="6"/>
  <c r="K31" i="6"/>
  <c r="H31" i="6"/>
  <c r="E31" i="6"/>
  <c r="X30" i="6"/>
  <c r="Q30" i="6"/>
  <c r="N30" i="6"/>
  <c r="K30" i="6"/>
  <c r="H30" i="6"/>
  <c r="E30" i="6"/>
  <c r="X29" i="6"/>
  <c r="Q29" i="6"/>
  <c r="N29" i="6"/>
  <c r="K29" i="6"/>
  <c r="H29" i="6"/>
  <c r="E29" i="6"/>
  <c r="X28" i="6"/>
  <c r="Q28" i="6"/>
  <c r="N28" i="6"/>
  <c r="K28" i="6"/>
  <c r="H28" i="6"/>
  <c r="E28" i="6"/>
  <c r="X27" i="6"/>
  <c r="Q27" i="6"/>
  <c r="N27" i="6"/>
  <c r="K27" i="6"/>
  <c r="H27" i="6"/>
  <c r="E27" i="6"/>
  <c r="X26" i="6"/>
  <c r="Q26" i="6"/>
  <c r="N26" i="6"/>
  <c r="K26" i="6"/>
  <c r="H26" i="6"/>
  <c r="E26" i="6"/>
  <c r="X25" i="6"/>
  <c r="Q25" i="6"/>
  <c r="N25" i="6"/>
  <c r="K25" i="6"/>
  <c r="H25" i="6"/>
  <c r="E25" i="6"/>
  <c r="X24" i="6"/>
  <c r="Q24" i="6"/>
  <c r="N24" i="6"/>
  <c r="K24" i="6"/>
  <c r="H24" i="6"/>
  <c r="E24" i="6"/>
  <c r="X23" i="6"/>
  <c r="Q23" i="6"/>
  <c r="N23" i="6"/>
  <c r="K23" i="6"/>
  <c r="H23" i="6"/>
  <c r="E23" i="6"/>
  <c r="X22" i="6"/>
  <c r="Q22" i="6"/>
  <c r="N22" i="6"/>
  <c r="K22" i="6"/>
  <c r="H22" i="6"/>
  <c r="E22" i="6"/>
  <c r="X21" i="6"/>
  <c r="Q21" i="6"/>
  <c r="N21" i="6"/>
  <c r="K21" i="6"/>
  <c r="K33" i="6" s="1"/>
  <c r="H21" i="6"/>
  <c r="E21" i="6"/>
  <c r="X20" i="6"/>
  <c r="Q20" i="6"/>
  <c r="N20" i="6"/>
  <c r="K20" i="6"/>
  <c r="H20" i="6"/>
  <c r="E20" i="6"/>
  <c r="X19" i="6"/>
  <c r="Q19" i="6"/>
  <c r="N19" i="6"/>
  <c r="K19" i="6"/>
  <c r="H19" i="6"/>
  <c r="E19" i="6"/>
  <c r="X18" i="6"/>
  <c r="Q18" i="6"/>
  <c r="N18" i="6"/>
  <c r="K18" i="6"/>
  <c r="H18" i="6"/>
  <c r="E18" i="6"/>
  <c r="X17" i="6"/>
  <c r="Q17" i="6"/>
  <c r="N17" i="6"/>
  <c r="K17" i="6"/>
  <c r="H17" i="6"/>
  <c r="E17" i="6"/>
  <c r="X16" i="6"/>
  <c r="Q16" i="6"/>
  <c r="N16" i="6"/>
  <c r="K16" i="6"/>
  <c r="H16" i="6"/>
  <c r="E16" i="6"/>
  <c r="X15" i="6"/>
  <c r="Q15" i="6"/>
  <c r="N15" i="6"/>
  <c r="K15" i="6"/>
  <c r="H15" i="6"/>
  <c r="E15" i="6"/>
  <c r="X14" i="6"/>
  <c r="Q14" i="6"/>
  <c r="N14" i="6"/>
  <c r="K14" i="6"/>
  <c r="H14" i="6"/>
  <c r="E14" i="6"/>
  <c r="X13" i="6"/>
  <c r="Q13" i="6"/>
  <c r="N13" i="6"/>
  <c r="K13" i="6"/>
  <c r="H13" i="6"/>
  <c r="E13" i="6"/>
  <c r="X12" i="6"/>
  <c r="X32" i="6" s="1"/>
  <c r="Q12" i="6"/>
  <c r="N12" i="6"/>
  <c r="K12" i="6"/>
  <c r="K34" i="6" s="1"/>
  <c r="H12" i="6"/>
  <c r="E12" i="6"/>
  <c r="X11" i="6"/>
  <c r="Q11" i="6"/>
  <c r="N11" i="6"/>
  <c r="K11" i="6"/>
  <c r="H11" i="6"/>
  <c r="E11" i="6"/>
  <c r="X10" i="6"/>
  <c r="Q10" i="6"/>
  <c r="Q33" i="6" s="1"/>
  <c r="N10" i="6"/>
  <c r="N33" i="6" s="1"/>
  <c r="K10" i="6"/>
  <c r="H10" i="6"/>
  <c r="H34" i="6" s="1"/>
  <c r="E10" i="6"/>
  <c r="X9" i="6"/>
  <c r="X33" i="6" s="1"/>
  <c r="Q9" i="6"/>
  <c r="Q34" i="6" s="1"/>
  <c r="N9" i="6"/>
  <c r="N34" i="6" s="1"/>
  <c r="K9" i="6"/>
  <c r="H9" i="6"/>
  <c r="H33" i="6" s="1"/>
  <c r="E9" i="6"/>
  <c r="E33" i="6" s="1"/>
  <c r="Y34" i="5"/>
  <c r="W34" i="5"/>
  <c r="V34" i="5"/>
  <c r="U34" i="5"/>
  <c r="T34" i="5"/>
  <c r="S34" i="5"/>
  <c r="R34" i="5"/>
  <c r="P34" i="5"/>
  <c r="O34" i="5"/>
  <c r="M34" i="5"/>
  <c r="L34" i="5"/>
  <c r="J34" i="5"/>
  <c r="I34" i="5"/>
  <c r="G34" i="5"/>
  <c r="F34" i="5"/>
  <c r="D34" i="5"/>
  <c r="C34" i="5"/>
  <c r="Y33" i="5"/>
  <c r="W33" i="5"/>
  <c r="V33" i="5"/>
  <c r="U33" i="5"/>
  <c r="T33" i="5"/>
  <c r="S33" i="5"/>
  <c r="R33" i="5"/>
  <c r="P33" i="5"/>
  <c r="O33" i="5"/>
  <c r="M33" i="5"/>
  <c r="L33" i="5"/>
  <c r="J33" i="5"/>
  <c r="I33" i="5"/>
  <c r="G33" i="5"/>
  <c r="F33" i="5"/>
  <c r="D33" i="5"/>
  <c r="C33" i="5"/>
  <c r="Y32" i="5"/>
  <c r="W32" i="5"/>
  <c r="V32" i="5"/>
  <c r="U32" i="5"/>
  <c r="T32" i="5"/>
  <c r="S32" i="5"/>
  <c r="R32" i="5"/>
  <c r="Q32" i="5"/>
  <c r="P32" i="5"/>
  <c r="O32" i="5"/>
  <c r="M32" i="5"/>
  <c r="L32" i="5"/>
  <c r="N32" i="5" s="1"/>
  <c r="J32" i="5"/>
  <c r="I32" i="5"/>
  <c r="K32" i="5" s="1"/>
  <c r="G32" i="5"/>
  <c r="H32" i="5" s="1"/>
  <c r="F32" i="5"/>
  <c r="D32" i="5"/>
  <c r="E32" i="5" s="1"/>
  <c r="C32" i="5"/>
  <c r="X31" i="5"/>
  <c r="Q31" i="5"/>
  <c r="N31" i="5"/>
  <c r="K31" i="5"/>
  <c r="H31" i="5"/>
  <c r="E31" i="5"/>
  <c r="X30" i="5"/>
  <c r="Q30" i="5"/>
  <c r="N30" i="5"/>
  <c r="K30" i="5"/>
  <c r="H30" i="5"/>
  <c r="E30" i="5"/>
  <c r="X29" i="5"/>
  <c r="Q29" i="5"/>
  <c r="N29" i="5"/>
  <c r="K29" i="5"/>
  <c r="H29" i="5"/>
  <c r="E29" i="5"/>
  <c r="X28" i="5"/>
  <c r="Q28" i="5"/>
  <c r="N28" i="5"/>
  <c r="K28" i="5"/>
  <c r="H28" i="5"/>
  <c r="E28" i="5"/>
  <c r="X27" i="5"/>
  <c r="Q27" i="5"/>
  <c r="N27" i="5"/>
  <c r="K27" i="5"/>
  <c r="H27" i="5"/>
  <c r="E27" i="5"/>
  <c r="X26" i="5"/>
  <c r="Q26" i="5"/>
  <c r="N26" i="5"/>
  <c r="K26" i="5"/>
  <c r="H26" i="5"/>
  <c r="E26" i="5"/>
  <c r="X25" i="5"/>
  <c r="Q25" i="5"/>
  <c r="N25" i="5"/>
  <c r="K25" i="5"/>
  <c r="H25" i="5"/>
  <c r="E25" i="5"/>
  <c r="X24" i="5"/>
  <c r="Q24" i="5"/>
  <c r="N24" i="5"/>
  <c r="K24" i="5"/>
  <c r="H24" i="5"/>
  <c r="E24" i="5"/>
  <c r="X23" i="5"/>
  <c r="Q23" i="5"/>
  <c r="N23" i="5"/>
  <c r="K23" i="5"/>
  <c r="H23" i="5"/>
  <c r="E23" i="5"/>
  <c r="X22" i="5"/>
  <c r="Q22" i="5"/>
  <c r="N22" i="5"/>
  <c r="K22" i="5"/>
  <c r="H22" i="5"/>
  <c r="E22" i="5"/>
  <c r="X21" i="5"/>
  <c r="Q21" i="5"/>
  <c r="N21" i="5"/>
  <c r="K21" i="5"/>
  <c r="H21" i="5"/>
  <c r="E21" i="5"/>
  <c r="X20" i="5"/>
  <c r="Q20" i="5"/>
  <c r="N20" i="5"/>
  <c r="K20" i="5"/>
  <c r="H20" i="5"/>
  <c r="E20" i="5"/>
  <c r="X19" i="5"/>
  <c r="Q19" i="5"/>
  <c r="N19" i="5"/>
  <c r="K19" i="5"/>
  <c r="H19" i="5"/>
  <c r="E19" i="5"/>
  <c r="X18" i="5"/>
  <c r="Q18" i="5"/>
  <c r="N18" i="5"/>
  <c r="K18" i="5"/>
  <c r="H18" i="5"/>
  <c r="E18" i="5"/>
  <c r="X17" i="5"/>
  <c r="Q17" i="5"/>
  <c r="N17" i="5"/>
  <c r="K17" i="5"/>
  <c r="H17" i="5"/>
  <c r="E17" i="5"/>
  <c r="X16" i="5"/>
  <c r="Q16" i="5"/>
  <c r="N16" i="5"/>
  <c r="K16" i="5"/>
  <c r="H16" i="5"/>
  <c r="E16" i="5"/>
  <c r="X15" i="5"/>
  <c r="Q15" i="5"/>
  <c r="N15" i="5"/>
  <c r="K15" i="5"/>
  <c r="H15" i="5"/>
  <c r="E15" i="5"/>
  <c r="X14" i="5"/>
  <c r="Q14" i="5"/>
  <c r="N14" i="5"/>
  <c r="K14" i="5"/>
  <c r="H14" i="5"/>
  <c r="E14" i="5"/>
  <c r="X13" i="5"/>
  <c r="Q13" i="5"/>
  <c r="N13" i="5"/>
  <c r="K13" i="5"/>
  <c r="H13" i="5"/>
  <c r="H33" i="5" s="1"/>
  <c r="E13" i="5"/>
  <c r="X12" i="5"/>
  <c r="Q12" i="5"/>
  <c r="Q34" i="5" s="1"/>
  <c r="N12" i="5"/>
  <c r="K12" i="5"/>
  <c r="H12" i="5"/>
  <c r="E12" i="5"/>
  <c r="X11" i="5"/>
  <c r="Q11" i="5"/>
  <c r="N11" i="5"/>
  <c r="K11" i="5"/>
  <c r="H11" i="5"/>
  <c r="E11" i="5"/>
  <c r="X10" i="5"/>
  <c r="X32" i="5" s="1"/>
  <c r="Q10" i="5"/>
  <c r="Q33" i="5" s="1"/>
  <c r="N10" i="5"/>
  <c r="N33" i="5" s="1"/>
  <c r="K10" i="5"/>
  <c r="K34" i="5" s="1"/>
  <c r="H10" i="5"/>
  <c r="E10" i="5"/>
  <c r="X9" i="5"/>
  <c r="Q9" i="5"/>
  <c r="N9" i="5"/>
  <c r="N34" i="5" s="1"/>
  <c r="K9" i="5"/>
  <c r="H9" i="5"/>
  <c r="H34" i="5" s="1"/>
  <c r="E9" i="5"/>
  <c r="E33" i="5" s="1"/>
  <c r="Y34" i="4"/>
  <c r="W34" i="4"/>
  <c r="V34" i="4"/>
  <c r="U34" i="4"/>
  <c r="T34" i="4"/>
  <c r="S34" i="4"/>
  <c r="R34" i="4"/>
  <c r="P34" i="4"/>
  <c r="O34" i="4"/>
  <c r="M34" i="4"/>
  <c r="L34" i="4"/>
  <c r="J34" i="4"/>
  <c r="I34" i="4"/>
  <c r="G34" i="4"/>
  <c r="F34" i="4"/>
  <c r="D34" i="4"/>
  <c r="C34" i="4"/>
  <c r="Y33" i="4"/>
  <c r="W33" i="4"/>
  <c r="V33" i="4"/>
  <c r="U33" i="4"/>
  <c r="T33" i="4"/>
  <c r="S33" i="4"/>
  <c r="R33" i="4"/>
  <c r="P33" i="4"/>
  <c r="O33" i="4"/>
  <c r="M33" i="4"/>
  <c r="L33" i="4"/>
  <c r="J33" i="4"/>
  <c r="I33" i="4"/>
  <c r="G33" i="4"/>
  <c r="F33" i="4"/>
  <c r="D33" i="4"/>
  <c r="C33" i="4"/>
  <c r="Y32" i="4"/>
  <c r="W32" i="4"/>
  <c r="V32" i="4"/>
  <c r="U32" i="4"/>
  <c r="T32" i="4"/>
  <c r="S32" i="4"/>
  <c r="R32" i="4"/>
  <c r="P32" i="4"/>
  <c r="Q32" i="4" s="1"/>
  <c r="O32" i="4"/>
  <c r="N32" i="4"/>
  <c r="M32" i="4"/>
  <c r="L32" i="4"/>
  <c r="K32" i="4"/>
  <c r="J32" i="4"/>
  <c r="I32" i="4"/>
  <c r="G32" i="4"/>
  <c r="F32" i="4"/>
  <c r="H32" i="4" s="1"/>
  <c r="D32" i="4"/>
  <c r="C32" i="4"/>
  <c r="E32" i="4" s="1"/>
  <c r="X31" i="4"/>
  <c r="Q31" i="4"/>
  <c r="N31" i="4"/>
  <c r="K31" i="4"/>
  <c r="H31" i="4"/>
  <c r="E31" i="4"/>
  <c r="X30" i="4"/>
  <c r="Q30" i="4"/>
  <c r="N30" i="4"/>
  <c r="K30" i="4"/>
  <c r="H30" i="4"/>
  <c r="E30" i="4"/>
  <c r="X29" i="4"/>
  <c r="Q29" i="4"/>
  <c r="N29" i="4"/>
  <c r="K29" i="4"/>
  <c r="H29" i="4"/>
  <c r="E29" i="4"/>
  <c r="X28" i="4"/>
  <c r="Q28" i="4"/>
  <c r="N28" i="4"/>
  <c r="K28" i="4"/>
  <c r="H28" i="4"/>
  <c r="E28" i="4"/>
  <c r="X27" i="4"/>
  <c r="Q27" i="4"/>
  <c r="N27" i="4"/>
  <c r="K27" i="4"/>
  <c r="H27" i="4"/>
  <c r="E27" i="4"/>
  <c r="X26" i="4"/>
  <c r="Q26" i="4"/>
  <c r="N26" i="4"/>
  <c r="K26" i="4"/>
  <c r="H26" i="4"/>
  <c r="E26" i="4"/>
  <c r="X25" i="4"/>
  <c r="Q25" i="4"/>
  <c r="N25" i="4"/>
  <c r="K25" i="4"/>
  <c r="H25" i="4"/>
  <c r="E25" i="4"/>
  <c r="X24" i="4"/>
  <c r="Q24" i="4"/>
  <c r="N24" i="4"/>
  <c r="K24" i="4"/>
  <c r="H24" i="4"/>
  <c r="E24" i="4"/>
  <c r="X23" i="4"/>
  <c r="Q23" i="4"/>
  <c r="N23" i="4"/>
  <c r="K23" i="4"/>
  <c r="H23" i="4"/>
  <c r="E23" i="4"/>
  <c r="X22" i="4"/>
  <c r="Q22" i="4"/>
  <c r="N22" i="4"/>
  <c r="K22" i="4"/>
  <c r="H22" i="4"/>
  <c r="E22" i="4"/>
  <c r="X21" i="4"/>
  <c r="Q21" i="4"/>
  <c r="N21" i="4"/>
  <c r="K21" i="4"/>
  <c r="H21" i="4"/>
  <c r="E21" i="4"/>
  <c r="X20" i="4"/>
  <c r="Q20" i="4"/>
  <c r="N20" i="4"/>
  <c r="K20" i="4"/>
  <c r="H20" i="4"/>
  <c r="E20" i="4"/>
  <c r="X19" i="4"/>
  <c r="Q19" i="4"/>
  <c r="N19" i="4"/>
  <c r="K19" i="4"/>
  <c r="H19" i="4"/>
  <c r="E19" i="4"/>
  <c r="X18" i="4"/>
  <c r="Q18" i="4"/>
  <c r="N18" i="4"/>
  <c r="K18" i="4"/>
  <c r="H18" i="4"/>
  <c r="E18" i="4"/>
  <c r="X17" i="4"/>
  <c r="Q17" i="4"/>
  <c r="N17" i="4"/>
  <c r="K17" i="4"/>
  <c r="H17" i="4"/>
  <c r="E17" i="4"/>
  <c r="X16" i="4"/>
  <c r="Q16" i="4"/>
  <c r="N16" i="4"/>
  <c r="K16" i="4"/>
  <c r="H16" i="4"/>
  <c r="E16" i="4"/>
  <c r="X15" i="4"/>
  <c r="Q15" i="4"/>
  <c r="N15" i="4"/>
  <c r="K15" i="4"/>
  <c r="H15" i="4"/>
  <c r="E15" i="4"/>
  <c r="X14" i="4"/>
  <c r="Q14" i="4"/>
  <c r="N14" i="4"/>
  <c r="K14" i="4"/>
  <c r="H14" i="4"/>
  <c r="E14" i="4"/>
  <c r="X13" i="4"/>
  <c r="Q13" i="4"/>
  <c r="N13" i="4"/>
  <c r="K13" i="4"/>
  <c r="H13" i="4"/>
  <c r="E13" i="4"/>
  <c r="E34" i="4" s="1"/>
  <c r="X12" i="4"/>
  <c r="Q12" i="4"/>
  <c r="N12" i="4"/>
  <c r="K12" i="4"/>
  <c r="H12" i="4"/>
  <c r="E12" i="4"/>
  <c r="X11" i="4"/>
  <c r="Q11" i="4"/>
  <c r="N11" i="4"/>
  <c r="K11" i="4"/>
  <c r="H11" i="4"/>
  <c r="E11" i="4"/>
  <c r="X10" i="4"/>
  <c r="Q10" i="4"/>
  <c r="Q33" i="4" s="1"/>
  <c r="N10" i="4"/>
  <c r="N33" i="4" s="1"/>
  <c r="K10" i="4"/>
  <c r="K33" i="4" s="1"/>
  <c r="H10" i="4"/>
  <c r="H34" i="4" s="1"/>
  <c r="E10" i="4"/>
  <c r="X9" i="4"/>
  <c r="X34" i="4" s="1"/>
  <c r="Q9" i="4"/>
  <c r="N9" i="4"/>
  <c r="N34" i="4" s="1"/>
  <c r="K9" i="4"/>
  <c r="K34" i="4" s="1"/>
  <c r="H9" i="4"/>
  <c r="H33" i="4" s="1"/>
  <c r="E9" i="4"/>
  <c r="E33" i="4" s="1"/>
  <c r="S34" i="3"/>
  <c r="Q34" i="3"/>
  <c r="P34" i="3"/>
  <c r="O34" i="3"/>
  <c r="N34" i="3"/>
  <c r="M34" i="3"/>
  <c r="L34" i="3"/>
  <c r="J34" i="3"/>
  <c r="I34" i="3"/>
  <c r="G34" i="3"/>
  <c r="F34" i="3"/>
  <c r="D34" i="3"/>
  <c r="C34" i="3"/>
  <c r="S33" i="3"/>
  <c r="Q33" i="3"/>
  <c r="P33" i="3"/>
  <c r="O33" i="3"/>
  <c r="N33" i="3"/>
  <c r="M33" i="3"/>
  <c r="L33" i="3"/>
  <c r="J33" i="3"/>
  <c r="I33" i="3"/>
  <c r="G33" i="3"/>
  <c r="F33" i="3"/>
  <c r="D33" i="3"/>
  <c r="C33" i="3"/>
  <c r="S32" i="3"/>
  <c r="Q32" i="3"/>
  <c r="P32" i="3"/>
  <c r="O32" i="3"/>
  <c r="N32" i="3"/>
  <c r="M32" i="3"/>
  <c r="L32" i="3"/>
  <c r="K32" i="3"/>
  <c r="J32" i="3"/>
  <c r="I32" i="3"/>
  <c r="H32" i="3"/>
  <c r="G32" i="3"/>
  <c r="F32" i="3"/>
  <c r="D32" i="3"/>
  <c r="C32" i="3"/>
  <c r="E32" i="3" s="1"/>
  <c r="R31" i="3"/>
  <c r="K31" i="3"/>
  <c r="H31" i="3"/>
  <c r="E31" i="3"/>
  <c r="R30" i="3"/>
  <c r="K30" i="3"/>
  <c r="H30" i="3"/>
  <c r="E30" i="3"/>
  <c r="R29" i="3"/>
  <c r="K29" i="3"/>
  <c r="H29" i="3"/>
  <c r="E29" i="3"/>
  <c r="R28" i="3"/>
  <c r="K28" i="3"/>
  <c r="H28" i="3"/>
  <c r="E28" i="3"/>
  <c r="R27" i="3"/>
  <c r="K27" i="3"/>
  <c r="H27" i="3"/>
  <c r="E27" i="3"/>
  <c r="R26" i="3"/>
  <c r="K26" i="3"/>
  <c r="H26" i="3"/>
  <c r="E26" i="3"/>
  <c r="R25" i="3"/>
  <c r="K25" i="3"/>
  <c r="H25" i="3"/>
  <c r="E25" i="3"/>
  <c r="R24" i="3"/>
  <c r="K24" i="3"/>
  <c r="H24" i="3"/>
  <c r="E24" i="3"/>
  <c r="R23" i="3"/>
  <c r="K23" i="3"/>
  <c r="H23" i="3"/>
  <c r="E23" i="3"/>
  <c r="R22" i="3"/>
  <c r="K22" i="3"/>
  <c r="H22" i="3"/>
  <c r="E22" i="3"/>
  <c r="R21" i="3"/>
  <c r="K21" i="3"/>
  <c r="H21" i="3"/>
  <c r="E21" i="3"/>
  <c r="R20" i="3"/>
  <c r="K20" i="3"/>
  <c r="H20" i="3"/>
  <c r="E20" i="3"/>
  <c r="R19" i="3"/>
  <c r="K19" i="3"/>
  <c r="H19" i="3"/>
  <c r="E19" i="3"/>
  <c r="R18" i="3"/>
  <c r="K18" i="3"/>
  <c r="H18" i="3"/>
  <c r="E18" i="3"/>
  <c r="R17" i="3"/>
  <c r="K17" i="3"/>
  <c r="H17" i="3"/>
  <c r="E17" i="3"/>
  <c r="R16" i="3"/>
  <c r="K16" i="3"/>
  <c r="H16" i="3"/>
  <c r="E16" i="3"/>
  <c r="R15" i="3"/>
  <c r="K15" i="3"/>
  <c r="H15" i="3"/>
  <c r="E15" i="3"/>
  <c r="R14" i="3"/>
  <c r="K14" i="3"/>
  <c r="H14" i="3"/>
  <c r="E14" i="3"/>
  <c r="R13" i="3"/>
  <c r="K13" i="3"/>
  <c r="H13" i="3"/>
  <c r="E13" i="3"/>
  <c r="R12" i="3"/>
  <c r="K12" i="3"/>
  <c r="H12" i="3"/>
  <c r="E12" i="3"/>
  <c r="R11" i="3"/>
  <c r="K11" i="3"/>
  <c r="H11" i="3"/>
  <c r="E11" i="3"/>
  <c r="R10" i="3"/>
  <c r="R33" i="3" s="1"/>
  <c r="K10" i="3"/>
  <c r="K34" i="3" s="1"/>
  <c r="H10" i="3"/>
  <c r="E10" i="3"/>
  <c r="R9" i="3"/>
  <c r="K9" i="3"/>
  <c r="H9" i="3"/>
  <c r="H34" i="3" s="1"/>
  <c r="E9" i="3"/>
  <c r="E34" i="3" s="1"/>
  <c r="S34" i="2"/>
  <c r="Q34" i="2"/>
  <c r="P34" i="2"/>
  <c r="O34" i="2"/>
  <c r="N34" i="2"/>
  <c r="M34" i="2"/>
  <c r="L34" i="2"/>
  <c r="J34" i="2"/>
  <c r="I34" i="2"/>
  <c r="G34" i="2"/>
  <c r="F34" i="2"/>
  <c r="D34" i="2"/>
  <c r="C34" i="2"/>
  <c r="S33" i="2"/>
  <c r="Q33" i="2"/>
  <c r="P33" i="2"/>
  <c r="O33" i="2"/>
  <c r="N33" i="2"/>
  <c r="M33" i="2"/>
  <c r="L33" i="2"/>
  <c r="K33" i="2"/>
  <c r="J33" i="2"/>
  <c r="I33" i="2"/>
  <c r="G33" i="2"/>
  <c r="F33" i="2"/>
  <c r="D33" i="2"/>
  <c r="C33" i="2"/>
  <c r="S32" i="2"/>
  <c r="Q32" i="2"/>
  <c r="P32" i="2"/>
  <c r="O32" i="2"/>
  <c r="N32" i="2"/>
  <c r="M32" i="2"/>
  <c r="L32" i="2"/>
  <c r="J32" i="2"/>
  <c r="K32" i="2" s="1"/>
  <c r="I32" i="2"/>
  <c r="G32" i="2"/>
  <c r="F32" i="2"/>
  <c r="H32" i="2" s="1"/>
  <c r="D32" i="2"/>
  <c r="C32" i="2"/>
  <c r="E32" i="2" s="1"/>
  <c r="R31" i="2"/>
  <c r="K31" i="2"/>
  <c r="H31" i="2"/>
  <c r="E31" i="2"/>
  <c r="R30" i="2"/>
  <c r="K30" i="2"/>
  <c r="H30" i="2"/>
  <c r="E30" i="2"/>
  <c r="R29" i="2"/>
  <c r="K29" i="2"/>
  <c r="H29" i="2"/>
  <c r="E29" i="2"/>
  <c r="R28" i="2"/>
  <c r="K28" i="2"/>
  <c r="H28" i="2"/>
  <c r="E28" i="2"/>
  <c r="R27" i="2"/>
  <c r="K27" i="2"/>
  <c r="H27" i="2"/>
  <c r="E27" i="2"/>
  <c r="R26" i="2"/>
  <c r="K26" i="2"/>
  <c r="H26" i="2"/>
  <c r="E26" i="2"/>
  <c r="R25" i="2"/>
  <c r="K25" i="2"/>
  <c r="H25" i="2"/>
  <c r="E25" i="2"/>
  <c r="R24" i="2"/>
  <c r="K24" i="2"/>
  <c r="H24" i="2"/>
  <c r="E24" i="2"/>
  <c r="R23" i="2"/>
  <c r="K23" i="2"/>
  <c r="H23" i="2"/>
  <c r="E23" i="2"/>
  <c r="R22" i="2"/>
  <c r="K22" i="2"/>
  <c r="H22" i="2"/>
  <c r="E22" i="2"/>
  <c r="R21" i="2"/>
  <c r="K21" i="2"/>
  <c r="H21" i="2"/>
  <c r="E21" i="2"/>
  <c r="R20" i="2"/>
  <c r="K20" i="2"/>
  <c r="H20" i="2"/>
  <c r="E20" i="2"/>
  <c r="R19" i="2"/>
  <c r="K19" i="2"/>
  <c r="H19" i="2"/>
  <c r="E19" i="2"/>
  <c r="R18" i="2"/>
  <c r="K18" i="2"/>
  <c r="K34" i="2" s="1"/>
  <c r="H18" i="2"/>
  <c r="E18" i="2"/>
  <c r="R17" i="2"/>
  <c r="K17" i="2"/>
  <c r="H17" i="2"/>
  <c r="E17" i="2"/>
  <c r="R16" i="2"/>
  <c r="K16" i="2"/>
  <c r="H16" i="2"/>
  <c r="E16" i="2"/>
  <c r="R15" i="2"/>
  <c r="K15" i="2"/>
  <c r="H15" i="2"/>
  <c r="E15" i="2"/>
  <c r="R14" i="2"/>
  <c r="K14" i="2"/>
  <c r="H14" i="2"/>
  <c r="E14" i="2"/>
  <c r="R13" i="2"/>
  <c r="K13" i="2"/>
  <c r="H13" i="2"/>
  <c r="E13" i="2"/>
  <c r="R12" i="2"/>
  <c r="K12" i="2"/>
  <c r="H12" i="2"/>
  <c r="E12" i="2"/>
  <c r="R11" i="2"/>
  <c r="K11" i="2"/>
  <c r="H11" i="2"/>
  <c r="E11" i="2"/>
  <c r="R10" i="2"/>
  <c r="K10" i="2"/>
  <c r="H10" i="2"/>
  <c r="H34" i="2" s="1"/>
  <c r="E10" i="2"/>
  <c r="R9" i="2"/>
  <c r="R34" i="2" s="1"/>
  <c r="K9" i="2"/>
  <c r="H9" i="2"/>
  <c r="H33" i="2" s="1"/>
  <c r="E9" i="2"/>
  <c r="E34" i="2" s="1"/>
  <c r="Y34" i="1"/>
  <c r="W34" i="1"/>
  <c r="V34" i="1"/>
  <c r="U34" i="1"/>
  <c r="T34" i="1"/>
  <c r="S34" i="1"/>
  <c r="R34" i="1"/>
  <c r="P34" i="1"/>
  <c r="O34" i="1"/>
  <c r="M34" i="1"/>
  <c r="L34" i="1"/>
  <c r="J34" i="1"/>
  <c r="I34" i="1"/>
  <c r="G34" i="1"/>
  <c r="F34" i="1"/>
  <c r="D34" i="1"/>
  <c r="C34" i="1"/>
  <c r="Y33" i="1"/>
  <c r="W33" i="1"/>
  <c r="V33" i="1"/>
  <c r="U33" i="1"/>
  <c r="T33" i="1"/>
  <c r="S33" i="1"/>
  <c r="R33" i="1"/>
  <c r="P33" i="1"/>
  <c r="O33" i="1"/>
  <c r="M33" i="1"/>
  <c r="L33" i="1"/>
  <c r="J33" i="1"/>
  <c r="I33" i="1"/>
  <c r="G33" i="1"/>
  <c r="F33" i="1"/>
  <c r="D33" i="1"/>
  <c r="C33" i="1"/>
  <c r="Y32" i="1"/>
  <c r="W32" i="1"/>
  <c r="V32" i="1"/>
  <c r="U32" i="1"/>
  <c r="T32" i="1"/>
  <c r="S32" i="1"/>
  <c r="R32" i="1"/>
  <c r="P32" i="1"/>
  <c r="Q32" i="1" s="1"/>
  <c r="O32" i="1"/>
  <c r="M32" i="1"/>
  <c r="N32" i="1" s="1"/>
  <c r="L32" i="1"/>
  <c r="K32" i="1"/>
  <c r="J32" i="1"/>
  <c r="I32" i="1"/>
  <c r="H32" i="1"/>
  <c r="G32" i="1"/>
  <c r="F32" i="1"/>
  <c r="D32" i="1"/>
  <c r="C32" i="1"/>
  <c r="E32" i="1" s="1"/>
  <c r="X31" i="1"/>
  <c r="Q31" i="1"/>
  <c r="N31" i="1"/>
  <c r="K31" i="1"/>
  <c r="H31" i="1"/>
  <c r="E31" i="1"/>
  <c r="X30" i="1"/>
  <c r="Q30" i="1"/>
  <c r="N30" i="1"/>
  <c r="K30" i="1"/>
  <c r="H30" i="1"/>
  <c r="E30" i="1"/>
  <c r="X29" i="1"/>
  <c r="Q29" i="1"/>
  <c r="N29" i="1"/>
  <c r="K29" i="1"/>
  <c r="H29" i="1"/>
  <c r="E29" i="1"/>
  <c r="X28" i="1"/>
  <c r="Q28" i="1"/>
  <c r="N28" i="1"/>
  <c r="K28" i="1"/>
  <c r="H28" i="1"/>
  <c r="E28" i="1"/>
  <c r="X27" i="1"/>
  <c r="Q27" i="1"/>
  <c r="N27" i="1"/>
  <c r="K27" i="1"/>
  <c r="H27" i="1"/>
  <c r="E27" i="1"/>
  <c r="X26" i="1"/>
  <c r="Q26" i="1"/>
  <c r="N26" i="1"/>
  <c r="K26" i="1"/>
  <c r="H26" i="1"/>
  <c r="E26" i="1"/>
  <c r="X25" i="1"/>
  <c r="Q25" i="1"/>
  <c r="N25" i="1"/>
  <c r="K25" i="1"/>
  <c r="H25" i="1"/>
  <c r="E25" i="1"/>
  <c r="X24" i="1"/>
  <c r="Q24" i="1"/>
  <c r="N24" i="1"/>
  <c r="K24" i="1"/>
  <c r="H24" i="1"/>
  <c r="E24" i="1"/>
  <c r="X23" i="1"/>
  <c r="Q23" i="1"/>
  <c r="N23" i="1"/>
  <c r="K23" i="1"/>
  <c r="H23" i="1"/>
  <c r="E23" i="1"/>
  <c r="X22" i="1"/>
  <c r="Q22" i="1"/>
  <c r="N22" i="1"/>
  <c r="K22" i="1"/>
  <c r="H22" i="1"/>
  <c r="E22" i="1"/>
  <c r="X21" i="1"/>
  <c r="Q21" i="1"/>
  <c r="N21" i="1"/>
  <c r="K21" i="1"/>
  <c r="H21" i="1"/>
  <c r="E21" i="1"/>
  <c r="X20" i="1"/>
  <c r="Q20" i="1"/>
  <c r="N20" i="1"/>
  <c r="K20" i="1"/>
  <c r="H20" i="1"/>
  <c r="E20" i="1"/>
  <c r="X19" i="1"/>
  <c r="Q19" i="1"/>
  <c r="N19" i="1"/>
  <c r="K19" i="1"/>
  <c r="H19" i="1"/>
  <c r="E19" i="1"/>
  <c r="X18" i="1"/>
  <c r="Q18" i="1"/>
  <c r="N18" i="1"/>
  <c r="K18" i="1"/>
  <c r="H18" i="1"/>
  <c r="E18" i="1"/>
  <c r="X17" i="1"/>
  <c r="Q17" i="1"/>
  <c r="N17" i="1"/>
  <c r="K17" i="1"/>
  <c r="H17" i="1"/>
  <c r="E17" i="1"/>
  <c r="X16" i="1"/>
  <c r="Q16" i="1"/>
  <c r="N16" i="1"/>
  <c r="K16" i="1"/>
  <c r="H16" i="1"/>
  <c r="E16" i="1"/>
  <c r="X15" i="1"/>
  <c r="Q15" i="1"/>
  <c r="N15" i="1"/>
  <c r="K15" i="1"/>
  <c r="H15" i="1"/>
  <c r="E15" i="1"/>
  <c r="X14" i="1"/>
  <c r="Q14" i="1"/>
  <c r="N14" i="1"/>
  <c r="K14" i="1"/>
  <c r="H14" i="1"/>
  <c r="E14" i="1"/>
  <c r="X13" i="1"/>
  <c r="Q13" i="1"/>
  <c r="N13" i="1"/>
  <c r="K13" i="1"/>
  <c r="H13" i="1"/>
  <c r="E13" i="1"/>
  <c r="X12" i="1"/>
  <c r="Q12" i="1"/>
  <c r="N12" i="1"/>
  <c r="N33" i="1" s="1"/>
  <c r="K12" i="1"/>
  <c r="H12" i="1"/>
  <c r="E12" i="1"/>
  <c r="E34" i="1" s="1"/>
  <c r="X11" i="1"/>
  <c r="Q11" i="1"/>
  <c r="N11" i="1"/>
  <c r="K11" i="1"/>
  <c r="H11" i="1"/>
  <c r="E11" i="1"/>
  <c r="X10" i="1"/>
  <c r="Q10" i="1"/>
  <c r="N10" i="1"/>
  <c r="K10" i="1"/>
  <c r="H10" i="1"/>
  <c r="H34" i="1" s="1"/>
  <c r="E10" i="1"/>
  <c r="E33" i="1" s="1"/>
  <c r="X9" i="1"/>
  <c r="X32" i="1" s="1"/>
  <c r="Q9" i="1"/>
  <c r="Q33" i="1" s="1"/>
  <c r="N9" i="1"/>
  <c r="N34" i="1" s="1"/>
  <c r="K9" i="1"/>
  <c r="K34" i="1" s="1"/>
  <c r="H9" i="1"/>
  <c r="E9" i="1"/>
  <c r="X33" i="5" l="1"/>
  <c r="K33" i="3"/>
  <c r="X33" i="4"/>
  <c r="Q34" i="4"/>
  <c r="R33" i="10"/>
  <c r="R32" i="7"/>
  <c r="H33" i="1"/>
  <c r="X33" i="1"/>
  <c r="Q34" i="1"/>
  <c r="E34" i="5"/>
  <c r="R33" i="7"/>
  <c r="H34" i="8"/>
  <c r="X34" i="8"/>
  <c r="K33" i="5"/>
  <c r="X34" i="6"/>
  <c r="K33" i="1"/>
  <c r="R32" i="3"/>
  <c r="X34" i="5"/>
  <c r="E33" i="7"/>
  <c r="H33" i="10"/>
  <c r="R33" i="2"/>
  <c r="R34" i="3"/>
  <c r="H33" i="7"/>
  <c r="K33" i="10"/>
  <c r="X34" i="1"/>
  <c r="E33" i="3"/>
  <c r="R32" i="2"/>
  <c r="E33" i="2"/>
  <c r="X32" i="4"/>
  <c r="K33" i="7"/>
  <c r="H33" i="3"/>
</calcChain>
</file>

<file path=xl/sharedStrings.xml><?xml version="1.0" encoding="utf-8"?>
<sst xmlns="http://schemas.openxmlformats.org/spreadsheetml/2006/main" count="429" uniqueCount="99">
  <si>
    <t>CASH</t>
  </si>
  <si>
    <t>Mean</t>
  </si>
  <si>
    <t>3-MONTHS</t>
  </si>
  <si>
    <t>15-MONTHS</t>
  </si>
  <si>
    <t>SETTLEMENT</t>
  </si>
  <si>
    <t xml:space="preserve">    Sterling Equivalents</t>
  </si>
  <si>
    <t>BUYER</t>
  </si>
  <si>
    <t>SELLER</t>
  </si>
  <si>
    <t>Cash Seller's</t>
  </si>
  <si>
    <t>3mths Seller's</t>
  </si>
  <si>
    <t>Stg/$</t>
  </si>
  <si>
    <t>Average</t>
  </si>
  <si>
    <t>High</t>
  </si>
  <si>
    <t>Low</t>
  </si>
  <si>
    <t xml:space="preserve">Neither the LME nor any of its directors, officers or employees shall, except in the case of fraud or wilful neglect, be under any liability whatsoever either in </t>
  </si>
  <si>
    <t xml:space="preserve">contract or in tort in respect of any act or omission (including negligence) in relation to the preparation or publication of the data contained in the report </t>
  </si>
  <si>
    <t>EURO</t>
  </si>
  <si>
    <t>Yen</t>
  </si>
  <si>
    <t>Euro Equivalents</t>
  </si>
  <si>
    <t>LME DAILY OFFICIAL AND SETTLEMENT PRICES</t>
  </si>
  <si>
    <t>3MStg/$</t>
  </si>
  <si>
    <t xml:space="preserve">Exchange Rate </t>
  </si>
  <si>
    <t>DECEMBER 3</t>
  </si>
  <si>
    <t>DECEMBER 2</t>
  </si>
  <si>
    <t>DECEMBER 1</t>
  </si>
  <si>
    <t>LME NICKEL $USD/Tonne</t>
  </si>
  <si>
    <t>LME PRIMARY ALUMINIUM $USD/Tonne</t>
  </si>
  <si>
    <t>LME ZINC $USD/Tonne</t>
  </si>
  <si>
    <t>LME LEAD $USD/Tonne</t>
  </si>
  <si>
    <t>LME TIN $USD/Tonne</t>
  </si>
  <si>
    <t>LME NA ALLOY $USD/Tonne</t>
  </si>
  <si>
    <t>LME ALUMINIUM ALLOY $USD/Tonne</t>
  </si>
  <si>
    <t>LME COPPER $USD/Tonne</t>
  </si>
  <si>
    <t>LME COBALT $USD/Tonne</t>
  </si>
  <si>
    <t>TWAP - Trade weighted average price</t>
  </si>
  <si>
    <t>TWAP</t>
  </si>
  <si>
    <t xml:space="preserve"> LME ABR ZINC $USD/Tonne</t>
  </si>
  <si>
    <t xml:space="preserve"> LME ABR ALUMINIUM $USD/Tonne</t>
  </si>
  <si>
    <t xml:space="preserve"> LME ABR COPPER $USD/Tonne</t>
  </si>
  <si>
    <t>LME DAILY ASIAN BENCHMARK REFERENCE PRICES</t>
  </si>
  <si>
    <t>Market Operations</t>
  </si>
  <si>
    <t>Euro</t>
  </si>
  <si>
    <t xml:space="preserve">   Lead  3-months Seller:</t>
  </si>
  <si>
    <t>$/JY</t>
  </si>
  <si>
    <t xml:space="preserve">   Lead  Cash Seller &amp; Settlement:</t>
  </si>
  <si>
    <t xml:space="preserve">   Copper  3-months Seller:</t>
  </si>
  <si>
    <t xml:space="preserve">                    Exchange Rates  </t>
  </si>
  <si>
    <t xml:space="preserve">   Copper  Cash Seller &amp; Settlement:</t>
  </si>
  <si>
    <t xml:space="preserve">             Settlement Conversion</t>
  </si>
  <si>
    <t xml:space="preserve">  The following sterling equivalents have been calculated, on the basis of daily conversions: </t>
  </si>
  <si>
    <t>Nasaac</t>
  </si>
  <si>
    <t>SHG Zinc</t>
  </si>
  <si>
    <t>Tin</t>
  </si>
  <si>
    <t>Nickel</t>
  </si>
  <si>
    <t>Lead</t>
  </si>
  <si>
    <t>Copper</t>
  </si>
  <si>
    <t>Aluminium Alloy</t>
  </si>
  <si>
    <t>Primary Aluminium</t>
  </si>
  <si>
    <t>Conversion Rate</t>
  </si>
  <si>
    <t>Euro Settlement</t>
  </si>
  <si>
    <t>Metal</t>
  </si>
  <si>
    <t>LME AVERAGE SETTLEMENT PRICES IN EURO</t>
  </si>
  <si>
    <t>15-months Mean</t>
  </si>
  <si>
    <t>15-months Seller</t>
  </si>
  <si>
    <t>15-months Buyer</t>
  </si>
  <si>
    <t>December 3 Mean</t>
  </si>
  <si>
    <t>December 3 Seller</t>
  </si>
  <si>
    <t>December 3 Buyer</t>
  </si>
  <si>
    <t>December 2 Mean</t>
  </si>
  <si>
    <t>December 2 Seller</t>
  </si>
  <si>
    <t>December 1 Mean</t>
  </si>
  <si>
    <t>December 1 Seller</t>
  </si>
  <si>
    <t>December 1 Buyer</t>
  </si>
  <si>
    <t>3-months Mean</t>
  </si>
  <si>
    <t>3-months Seller</t>
  </si>
  <si>
    <t xml:space="preserve">Cash Mean  </t>
  </si>
  <si>
    <t xml:space="preserve"> &amp; Settlement</t>
  </si>
  <si>
    <t>Cash Seller</t>
  </si>
  <si>
    <t xml:space="preserve">Cash Buyer </t>
  </si>
  <si>
    <t>(dollars)</t>
  </si>
  <si>
    <t>Zinc</t>
  </si>
  <si>
    <t>Alloy</t>
  </si>
  <si>
    <t>Aluminium</t>
  </si>
  <si>
    <t>Molybdenum</t>
  </si>
  <si>
    <t xml:space="preserve">Cobalt </t>
  </si>
  <si>
    <t>Steel Billet</t>
  </si>
  <si>
    <t>NASAAC</t>
  </si>
  <si>
    <t>Special Hg</t>
  </si>
  <si>
    <t>Primary</t>
  </si>
  <si>
    <t xml:space="preserve">                AVERAGE OFFICIAL AND SETTLEMENT PRICES US$/TONNE</t>
  </si>
  <si>
    <t xml:space="preserve">             THE  LONDON  METAL  EXCHANGE  LIMITED</t>
  </si>
  <si>
    <t>TWAP Mean</t>
  </si>
  <si>
    <t>ABR</t>
  </si>
  <si>
    <t>AVERAGE OFFICIAL PRICES US$/TONNE</t>
  </si>
  <si>
    <t>THE  LONDON  METAL  EXCHANGE  LIMITED</t>
  </si>
  <si>
    <t>FOR THE MONTH OF JULY 2024</t>
  </si>
  <si>
    <t>contract or in tort in respect of any act or omission (including negligence) in relation to the preparation or publication of the data contained in the report.</t>
  </si>
  <si>
    <t>3-months Buyer</t>
  </si>
  <si>
    <t>December 2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</si>
</sst>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£&quot;#,##0.00;[Red]\-&quot;£&quot;#,##0.00"/>
    <numFmt numFmtId="164" formatCode="\$#,##0.00\ ;\(\$#,##0.00\)"/>
    <numFmt numFmtId="165" formatCode="\$#,##0.00\ "/>
    <numFmt numFmtId="166" formatCode="\$#,###.00"/>
    <numFmt numFmtId="167" formatCode="0.0000"/>
    <numFmt numFmtId="168" formatCode="#,##0.0000"/>
    <numFmt numFmtId="169" formatCode="[$$-409]#,##0.00"/>
    <numFmt numFmtId="170" formatCode="mmm/yyyy"/>
    <numFmt numFmtId="171" formatCode="&quot;$&quot;#,##0.00_);[Red]\(&quot;$&quot;#,##0.00\)"/>
    <numFmt numFmtId="172" formatCode="&quot;$&quot;#,##0.00_);\(&quot;$&quot;#,##0.00\)"/>
    <numFmt numFmtId="173" formatCode="\$#,##0.00"/>
    <numFmt numFmtId="174" formatCode="\£#,##0.00"/>
    <numFmt numFmtId="176" formatCode="mmm\-yyyy"/>
    <numFmt numFmtId="177" formatCode="mmmm\-yyyy"/>
  </numFmts>
  <fonts count="15" x14ac:knownFonts="1">
    <font>
      <sz val="10"/>
      <name val="Arial"/>
    </font>
    <font>
      <b/>
      <sz val="10"/>
      <name val="Times New Roman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i/>
      <sz val="10"/>
      <name val="Times New Roman"/>
    </font>
    <font>
      <sz val="8.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7" fontId="6" fillId="0" borderId="0" xfId="0" applyNumberFormat="1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5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 applyAlignment="1" applyProtection="1">
      <alignment horizontal="centerContinuous"/>
      <protection locked="0"/>
    </xf>
    <xf numFmtId="0" fontId="0" fillId="0" borderId="0" xfId="0" applyFill="1" applyProtection="1"/>
    <xf numFmtId="0" fontId="6" fillId="0" borderId="5" xfId="0" applyFont="1" applyFill="1" applyBorder="1" applyAlignment="1">
      <alignment horizont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horizontal="center"/>
    </xf>
    <xf numFmtId="167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 applyProtection="1">
      <alignment horizontal="center"/>
    </xf>
    <xf numFmtId="2" fontId="4" fillId="0" borderId="8" xfId="0" applyNumberFormat="1" applyFont="1" applyFill="1" applyBorder="1" applyAlignment="1" applyProtection="1">
      <alignment horizontal="center"/>
    </xf>
    <xf numFmtId="167" fontId="4" fillId="0" borderId="20" xfId="0" applyNumberFormat="1" applyFont="1" applyFill="1" applyBorder="1" applyAlignment="1" applyProtection="1">
      <alignment horizontal="center"/>
    </xf>
    <xf numFmtId="167" fontId="4" fillId="0" borderId="7" xfId="0" applyNumberFormat="1" applyFont="1" applyFill="1" applyBorder="1" applyAlignment="1" applyProtection="1">
      <alignment horizontal="center"/>
    </xf>
    <xf numFmtId="169" fontId="4" fillId="0" borderId="9" xfId="0" applyNumberFormat="1" applyFont="1" applyFill="1" applyBorder="1" applyAlignment="1" applyProtection="1">
      <alignment horizontal="center"/>
    </xf>
    <xf numFmtId="169" fontId="4" fillId="0" borderId="19" xfId="0" applyNumberFormat="1" applyFont="1" applyBorder="1" applyAlignment="1" applyProtection="1">
      <alignment horizontal="center"/>
    </xf>
    <xf numFmtId="169" fontId="4" fillId="0" borderId="8" xfId="0" applyNumberFormat="1" applyFont="1" applyBorder="1" applyAlignment="1" applyProtection="1">
      <alignment horizontal="center"/>
    </xf>
    <xf numFmtId="169" fontId="4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167" fontId="4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 applyProtection="1">
      <alignment horizontal="center"/>
    </xf>
    <xf numFmtId="167" fontId="4" fillId="0" borderId="18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69" fontId="4" fillId="0" borderId="11" xfId="0" applyNumberFormat="1" applyFont="1" applyFill="1" applyBorder="1" applyAlignment="1" applyProtection="1">
      <alignment horizontal="center"/>
    </xf>
    <xf numFmtId="169" fontId="4" fillId="0" borderId="12" xfId="0" applyNumberFormat="1" applyFont="1" applyBorder="1" applyAlignment="1" applyProtection="1">
      <alignment horizontal="center"/>
    </xf>
    <xf numFmtId="169" fontId="4" fillId="0" borderId="18" xfId="0" applyNumberFormat="1" applyFont="1" applyBorder="1" applyAlignment="1" applyProtection="1">
      <alignment horizontal="center"/>
    </xf>
    <xf numFmtId="169" fontId="4" fillId="0" borderId="17" xfId="0" applyNumberFormat="1" applyFont="1" applyBorder="1" applyAlignment="1" applyProtection="1">
      <alignment horizontal="center"/>
    </xf>
    <xf numFmtId="164" fontId="6" fillId="0" borderId="10" xfId="0" applyNumberFormat="1" applyFont="1" applyBorder="1" applyAlignment="1" applyProtection="1">
      <alignment horizontal="center"/>
    </xf>
    <xf numFmtId="167" fontId="4" fillId="0" borderId="14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167" fontId="4" fillId="0" borderId="15" xfId="0" applyNumberFormat="1" applyFont="1" applyFill="1" applyBorder="1" applyAlignment="1" applyProtection="1">
      <alignment horizontal="center"/>
    </xf>
    <xf numFmtId="167" fontId="4" fillId="0" borderId="21" xfId="0" applyNumberFormat="1" applyFont="1" applyFill="1" applyBorder="1" applyAlignment="1" applyProtection="1">
      <alignment horizontal="center"/>
    </xf>
    <xf numFmtId="169" fontId="4" fillId="0" borderId="16" xfId="0" applyNumberFormat="1" applyFont="1" applyFill="1" applyBorder="1" applyAlignment="1" applyProtection="1">
      <alignment horizontal="center"/>
    </xf>
    <xf numFmtId="169" fontId="4" fillId="0" borderId="14" xfId="0" applyNumberFormat="1" applyFont="1" applyBorder="1" applyAlignment="1" applyProtection="1">
      <alignment horizontal="center"/>
    </xf>
    <xf numFmtId="169" fontId="4" fillId="0" borderId="13" xfId="0" applyNumberFormat="1" applyFont="1" applyBorder="1" applyAlignment="1" applyProtection="1">
      <alignment horizontal="center"/>
    </xf>
    <xf numFmtId="169" fontId="4" fillId="0" borderId="4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" fontId="8" fillId="0" borderId="1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5" fontId="4" fillId="0" borderId="10" xfId="0" applyNumberFormat="1" applyFont="1" applyBorder="1"/>
    <xf numFmtId="168" fontId="8" fillId="0" borderId="1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7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11" xfId="0" applyNumberFormat="1" applyFont="1" applyFill="1" applyBorder="1" applyAlignment="1">
      <alignment horizontal="center"/>
    </xf>
    <xf numFmtId="167" fontId="8" fillId="0" borderId="15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4" fontId="4" fillId="0" borderId="7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Border="1" applyAlignment="1" applyProtection="1">
      <alignment horizontal="center"/>
      <protection locked="0"/>
    </xf>
    <xf numFmtId="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4" xfId="0" applyNumberFormat="1" applyFont="1" applyBorder="1"/>
    <xf numFmtId="164" fontId="6" fillId="0" borderId="0" xfId="0" applyNumberFormat="1" applyFont="1" applyBorder="1"/>
    <xf numFmtId="165" fontId="2" fillId="0" borderId="19" xfId="0" applyNumberFormat="1" applyFont="1" applyBorder="1" applyAlignment="1" applyProtection="1">
      <alignment horizontal="right"/>
    </xf>
    <xf numFmtId="164" fontId="1" fillId="0" borderId="24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right"/>
    </xf>
    <xf numFmtId="164" fontId="1" fillId="0" borderId="17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right"/>
    </xf>
    <xf numFmtId="164" fontId="1" fillId="0" borderId="21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>
      <alignment horizontal="right"/>
    </xf>
    <xf numFmtId="14" fontId="2" fillId="0" borderId="17" xfId="0" applyNumberFormat="1" applyFont="1" applyBorder="1"/>
    <xf numFmtId="4" fontId="2" fillId="0" borderId="26" xfId="0" applyNumberFormat="1" applyFont="1" applyBorder="1" applyAlignment="1" applyProtection="1">
      <alignment horizontal="center"/>
      <protection locked="0"/>
    </xf>
    <xf numFmtId="164" fontId="2" fillId="0" borderId="27" xfId="0" applyNumberFormat="1" applyFont="1" applyBorder="1"/>
    <xf numFmtId="4" fontId="6" fillId="0" borderId="28" xfId="0" applyNumberFormat="1" applyFont="1" applyBorder="1" applyAlignment="1" applyProtection="1">
      <alignment horizontal="center"/>
      <protection locked="0"/>
    </xf>
    <xf numFmtId="164" fontId="2" fillId="0" borderId="29" xfId="0" applyNumberFormat="1" applyFont="1" applyBorder="1"/>
    <xf numFmtId="4" fontId="2" fillId="0" borderId="1" xfId="0" applyNumberFormat="1" applyFont="1" applyBorder="1" applyProtection="1">
      <protection locked="0"/>
    </xf>
    <xf numFmtId="170" fontId="1" fillId="0" borderId="10" xfId="0" applyNumberFormat="1" applyFont="1" applyBorder="1"/>
    <xf numFmtId="0" fontId="6" fillId="0" borderId="0" xfId="0" applyFont="1"/>
    <xf numFmtId="0" fontId="9" fillId="0" borderId="30" xfId="0" applyFont="1" applyBorder="1" applyAlignment="1">
      <alignment horizontal="centerContinuous"/>
    </xf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10" fillId="0" borderId="33" xfId="0" applyFont="1" applyBorder="1" applyAlignment="1">
      <alignment horizontal="centerContinuous"/>
    </xf>
    <xf numFmtId="165" fontId="9" fillId="0" borderId="34" xfId="0" applyNumberFormat="1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165" fontId="10" fillId="0" borderId="34" xfId="0" applyNumberFormat="1" applyFont="1" applyBorder="1" applyAlignment="1">
      <alignment horizontal="centerContinuous"/>
    </xf>
    <xf numFmtId="171" fontId="10" fillId="0" borderId="34" xfId="0" applyNumberFormat="1" applyFont="1" applyBorder="1" applyAlignment="1">
      <alignment horizontal="centerContinuous"/>
    </xf>
    <xf numFmtId="172" fontId="10" fillId="0" borderId="34" xfId="0" applyNumberFormat="1" applyFont="1" applyBorder="1" applyAlignment="1">
      <alignment horizontal="centerContinuous"/>
    </xf>
    <xf numFmtId="173" fontId="10" fillId="0" borderId="34" xfId="0" applyNumberFormat="1" applyFont="1" applyBorder="1" applyAlignment="1">
      <alignment horizontal="centerContinuous"/>
    </xf>
    <xf numFmtId="0" fontId="9" fillId="0" borderId="35" xfId="0" applyFont="1" applyBorder="1" applyAlignment="1">
      <alignment horizontal="centerContinuous"/>
    </xf>
    <xf numFmtId="171" fontId="4" fillId="0" borderId="0" xfId="0" applyNumberFormat="1" applyFont="1" applyAlignment="1">
      <alignment horizontal="left"/>
    </xf>
    <xf numFmtId="0" fontId="11" fillId="0" borderId="0" xfId="0" applyFont="1"/>
    <xf numFmtId="167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7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2" fontId="4" fillId="0" borderId="36" xfId="0" applyNumberFormat="1" applyFont="1" applyBorder="1" applyAlignment="1">
      <alignment horizontal="right"/>
    </xf>
    <xf numFmtId="0" fontId="4" fillId="0" borderId="37" xfId="0" applyFont="1" applyBorder="1"/>
    <xf numFmtId="0" fontId="4" fillId="0" borderId="29" xfId="0" applyFont="1" applyBorder="1"/>
    <xf numFmtId="0" fontId="4" fillId="0" borderId="38" xfId="0" applyFont="1" applyBorder="1"/>
    <xf numFmtId="2" fontId="4" fillId="0" borderId="39" xfId="0" applyNumberFormat="1" applyFont="1" applyBorder="1" applyAlignment="1">
      <alignment horizontal="right"/>
    </xf>
    <xf numFmtId="4" fontId="4" fillId="0" borderId="3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Border="1"/>
    <xf numFmtId="2" fontId="4" fillId="0" borderId="40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4" fillId="0" borderId="24" xfId="0" applyFont="1" applyBorder="1"/>
    <xf numFmtId="2" fontId="4" fillId="0" borderId="26" xfId="0" applyNumberFormat="1" applyFont="1" applyBorder="1" applyAlignment="1">
      <alignment horizontal="right"/>
    </xf>
    <xf numFmtId="2" fontId="4" fillId="0" borderId="41" xfId="0" applyNumberFormat="1" applyFont="1" applyBorder="1" applyAlignment="1">
      <alignment horizontal="right"/>
    </xf>
    <xf numFmtId="0" fontId="4" fillId="0" borderId="27" xfId="0" applyFont="1" applyBorder="1"/>
    <xf numFmtId="4" fontId="4" fillId="0" borderId="25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177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Border="1"/>
    <xf numFmtId="0" fontId="0" fillId="2" borderId="0" xfId="0" applyFill="1" applyBorder="1"/>
    <xf numFmtId="0" fontId="9" fillId="2" borderId="30" xfId="0" applyFont="1" applyFill="1" applyBorder="1" applyAlignment="1">
      <alignment horizontal="centerContinuous"/>
    </xf>
    <xf numFmtId="0" fontId="9" fillId="2" borderId="31" xfId="0" applyFont="1" applyFill="1" applyBorder="1" applyAlignment="1">
      <alignment horizontal="centerContinuous"/>
    </xf>
    <xf numFmtId="0" fontId="9" fillId="2" borderId="32" xfId="0" applyFont="1" applyFill="1" applyBorder="1" applyAlignment="1">
      <alignment horizontal="centerContinuous"/>
    </xf>
    <xf numFmtId="0" fontId="10" fillId="2" borderId="33" xfId="0" applyFont="1" applyFill="1" applyBorder="1" applyAlignment="1">
      <alignment horizontal="centerContinuous"/>
    </xf>
    <xf numFmtId="165" fontId="9" fillId="2" borderId="34" xfId="0" applyNumberFormat="1" applyFont="1" applyFill="1" applyBorder="1" applyAlignment="1">
      <alignment horizontal="centerContinuous"/>
    </xf>
    <xf numFmtId="0" fontId="9" fillId="2" borderId="34" xfId="0" applyFont="1" applyFill="1" applyBorder="1" applyAlignment="1">
      <alignment horizontal="centerContinuous"/>
    </xf>
    <xf numFmtId="165" fontId="10" fillId="2" borderId="34" xfId="0" applyNumberFormat="1" applyFont="1" applyFill="1" applyBorder="1" applyAlignment="1">
      <alignment horizontal="centerContinuous"/>
    </xf>
    <xf numFmtId="171" fontId="10" fillId="2" borderId="34" xfId="0" applyNumberFormat="1" applyFont="1" applyFill="1" applyBorder="1" applyAlignment="1">
      <alignment horizontal="centerContinuous"/>
    </xf>
    <xf numFmtId="172" fontId="10" fillId="2" borderId="34" xfId="0" applyNumberFormat="1" applyFont="1" applyFill="1" applyBorder="1" applyAlignment="1">
      <alignment horizontal="centerContinuous"/>
    </xf>
    <xf numFmtId="173" fontId="10" fillId="2" borderId="34" xfId="0" applyNumberFormat="1" applyFont="1" applyFill="1" applyBorder="1" applyAlignment="1">
      <alignment horizontal="centerContinuous"/>
    </xf>
    <xf numFmtId="0" fontId="9" fillId="2" borderId="35" xfId="0" applyFont="1" applyFill="1" applyBorder="1" applyAlignment="1">
      <alignment horizontal="centerContinuous"/>
    </xf>
    <xf numFmtId="0" fontId="2" fillId="2" borderId="0" xfId="0" applyFont="1" applyFill="1" applyBorder="1"/>
    <xf numFmtId="171" fontId="2" fillId="2" borderId="0" xfId="0" applyNumberFormat="1" applyFont="1" applyFill="1" applyBorder="1" applyAlignment="1">
      <alignment horizontal="left"/>
    </xf>
    <xf numFmtId="167" fontId="2" fillId="2" borderId="43" xfId="0" applyNumberFormat="1" applyFont="1" applyFill="1" applyBorder="1" applyAlignment="1"/>
    <xf numFmtId="2" fontId="2" fillId="2" borderId="43" xfId="0" applyNumberFormat="1" applyFont="1" applyFill="1" applyBorder="1" applyAlignment="1"/>
    <xf numFmtId="174" fontId="2" fillId="2" borderId="43" xfId="0" applyNumberFormat="1" applyFont="1" applyFill="1" applyBorder="1" applyAlignment="1"/>
    <xf numFmtId="0" fontId="2" fillId="2" borderId="43" xfId="0" applyFont="1" applyFill="1" applyBorder="1" applyAlignment="1"/>
    <xf numFmtId="0" fontId="6" fillId="2" borderId="43" xfId="0" applyFont="1" applyFill="1" applyBorder="1" applyAlignment="1"/>
    <xf numFmtId="0" fontId="13" fillId="2" borderId="43" xfId="0" applyFont="1" applyFill="1" applyBorder="1" applyAlignment="1"/>
    <xf numFmtId="4" fontId="2" fillId="2" borderId="41" xfId="0" applyNumberFormat="1" applyFont="1" applyFill="1" applyBorder="1" applyAlignment="1">
      <alignment horizontal="right"/>
    </xf>
    <xf numFmtId="0" fontId="2" fillId="2" borderId="41" xfId="0" applyFont="1" applyFill="1" applyBorder="1"/>
    <xf numFmtId="4" fontId="2" fillId="2" borderId="25" xfId="0" applyNumberFormat="1" applyFont="1" applyFill="1" applyBorder="1" applyAlignment="1">
      <alignment horizontal="right"/>
    </xf>
    <xf numFmtId="0" fontId="2" fillId="2" borderId="2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/>
    </xf>
    <xf numFmtId="17" fontId="6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4" fillId="2" borderId="0" xfId="0" applyFont="1" applyFill="1" applyBorder="1"/>
    <xf numFmtId="0" fontId="6" fillId="2" borderId="0" xfId="0" applyFont="1" applyFill="1" applyBorder="1" applyAlignment="1"/>
    <xf numFmtId="177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2" fontId="8" fillId="0" borderId="14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  <protection locked="0"/>
    </xf>
    <xf numFmtId="4" fontId="6" fillId="0" borderId="44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23" xfId="0" applyNumberFormat="1" applyFont="1" applyFill="1" applyBorder="1" applyAlignment="1" applyProtection="1">
      <alignment horizontal="center"/>
      <protection locked="0"/>
    </xf>
    <xf numFmtId="4" fontId="6" fillId="0" borderId="45" xfId="0" applyNumberFormat="1" applyFont="1" applyFill="1" applyBorder="1" applyAlignment="1" applyProtection="1">
      <alignment horizontal="center"/>
      <protection locked="0"/>
    </xf>
    <xf numFmtId="4" fontId="6" fillId="0" borderId="22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/>
    <xf numFmtId="0" fontId="0" fillId="0" borderId="4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32</v>
      </c>
    </row>
    <row r="6" spans="1:25" ht="13.5" thickBot="1" x14ac:dyDescent="0.25">
      <c r="B6" s="1">
        <v>45474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45474</v>
      </c>
      <c r="C9" s="46">
        <v>9516</v>
      </c>
      <c r="D9" s="45">
        <v>9517</v>
      </c>
      <c r="E9" s="44">
        <f t="shared" ref="E9:E31" si="0">AVERAGE(C9:D9)</f>
        <v>9516.5</v>
      </c>
      <c r="F9" s="46">
        <v>9660</v>
      </c>
      <c r="G9" s="45">
        <v>9661</v>
      </c>
      <c r="H9" s="44">
        <f t="shared" ref="H9:H31" si="1">AVERAGE(F9:G9)</f>
        <v>9660.5</v>
      </c>
      <c r="I9" s="46">
        <v>9900</v>
      </c>
      <c r="J9" s="45">
        <v>9910</v>
      </c>
      <c r="K9" s="44">
        <f t="shared" ref="K9:K31" si="2">AVERAGE(I9:J9)</f>
        <v>9905</v>
      </c>
      <c r="L9" s="46">
        <v>9945</v>
      </c>
      <c r="M9" s="45">
        <v>9955</v>
      </c>
      <c r="N9" s="44">
        <f t="shared" ref="N9:N31" si="3">AVERAGE(L9:M9)</f>
        <v>9950</v>
      </c>
      <c r="O9" s="46">
        <v>9890</v>
      </c>
      <c r="P9" s="45">
        <v>9900</v>
      </c>
      <c r="Q9" s="44">
        <f t="shared" ref="Q9:Q31" si="4">AVERAGE(O9:P9)</f>
        <v>9895</v>
      </c>
      <c r="R9" s="52">
        <v>9517</v>
      </c>
      <c r="S9" s="51">
        <v>1.2677</v>
      </c>
      <c r="T9" s="53">
        <v>1.075</v>
      </c>
      <c r="U9" s="50">
        <v>161.11000000000001</v>
      </c>
      <c r="V9" s="43">
        <v>7507.3</v>
      </c>
      <c r="W9" s="43">
        <v>7616.08</v>
      </c>
      <c r="X9" s="49">
        <f t="shared" ref="X9:X31" si="5">R9/T9</f>
        <v>8853.0232558139542</v>
      </c>
      <c r="Y9" s="48">
        <v>1.2685</v>
      </c>
    </row>
    <row r="10" spans="1:25" x14ac:dyDescent="0.2">
      <c r="B10" s="47">
        <v>45475</v>
      </c>
      <c r="C10" s="46">
        <v>9546</v>
      </c>
      <c r="D10" s="45">
        <v>9546.5</v>
      </c>
      <c r="E10" s="44">
        <f t="shared" si="0"/>
        <v>9546.25</v>
      </c>
      <c r="F10" s="46">
        <v>9694</v>
      </c>
      <c r="G10" s="45">
        <v>9695</v>
      </c>
      <c r="H10" s="44">
        <f t="shared" si="1"/>
        <v>9694.5</v>
      </c>
      <c r="I10" s="46">
        <v>9925</v>
      </c>
      <c r="J10" s="45">
        <v>9935</v>
      </c>
      <c r="K10" s="44">
        <f t="shared" si="2"/>
        <v>9930</v>
      </c>
      <c r="L10" s="46">
        <v>9955</v>
      </c>
      <c r="M10" s="45">
        <v>9965</v>
      </c>
      <c r="N10" s="44">
        <f t="shared" si="3"/>
        <v>9960</v>
      </c>
      <c r="O10" s="46">
        <v>9905</v>
      </c>
      <c r="P10" s="45">
        <v>9915</v>
      </c>
      <c r="Q10" s="44">
        <f t="shared" si="4"/>
        <v>9910</v>
      </c>
      <c r="R10" s="52">
        <v>9546.5</v>
      </c>
      <c r="S10" s="51">
        <v>1.2654000000000001</v>
      </c>
      <c r="T10" s="51">
        <v>1.0725</v>
      </c>
      <c r="U10" s="50">
        <v>161.62</v>
      </c>
      <c r="V10" s="43">
        <v>7544.25</v>
      </c>
      <c r="W10" s="43">
        <v>7656.77</v>
      </c>
      <c r="X10" s="49">
        <f t="shared" si="5"/>
        <v>8901.1655011655002</v>
      </c>
      <c r="Y10" s="48">
        <v>1.2662</v>
      </c>
    </row>
    <row r="11" spans="1:25" x14ac:dyDescent="0.2">
      <c r="B11" s="47">
        <v>45476</v>
      </c>
      <c r="C11" s="46">
        <v>9622.5</v>
      </c>
      <c r="D11" s="45">
        <v>9623</v>
      </c>
      <c r="E11" s="44">
        <f t="shared" si="0"/>
        <v>9622.75</v>
      </c>
      <c r="F11" s="46">
        <v>9768</v>
      </c>
      <c r="G11" s="45">
        <v>9769</v>
      </c>
      <c r="H11" s="44">
        <f t="shared" si="1"/>
        <v>9768.5</v>
      </c>
      <c r="I11" s="46">
        <v>9990</v>
      </c>
      <c r="J11" s="45">
        <v>10000</v>
      </c>
      <c r="K11" s="44">
        <f t="shared" si="2"/>
        <v>9995</v>
      </c>
      <c r="L11" s="46">
        <v>10015</v>
      </c>
      <c r="M11" s="45">
        <v>10025</v>
      </c>
      <c r="N11" s="44">
        <f t="shared" si="3"/>
        <v>10020</v>
      </c>
      <c r="O11" s="46">
        <v>9965</v>
      </c>
      <c r="P11" s="45">
        <v>9975</v>
      </c>
      <c r="Q11" s="44">
        <f t="shared" si="4"/>
        <v>9970</v>
      </c>
      <c r="R11" s="52">
        <v>9623</v>
      </c>
      <c r="S11" s="51">
        <v>1.2706999999999999</v>
      </c>
      <c r="T11" s="51">
        <v>1.0758000000000001</v>
      </c>
      <c r="U11" s="50">
        <v>161.93</v>
      </c>
      <c r="V11" s="43">
        <v>7572.99</v>
      </c>
      <c r="W11" s="43">
        <v>7683.05</v>
      </c>
      <c r="X11" s="49">
        <f t="shared" si="5"/>
        <v>8944.971184234988</v>
      </c>
      <c r="Y11" s="48">
        <v>1.2715000000000001</v>
      </c>
    </row>
    <row r="12" spans="1:25" x14ac:dyDescent="0.2">
      <c r="B12" s="47">
        <v>45477</v>
      </c>
      <c r="C12" s="46">
        <v>9726</v>
      </c>
      <c r="D12" s="45">
        <v>9726.5</v>
      </c>
      <c r="E12" s="44">
        <f t="shared" si="0"/>
        <v>9726.25</v>
      </c>
      <c r="F12" s="46">
        <v>9870</v>
      </c>
      <c r="G12" s="45">
        <v>9871</v>
      </c>
      <c r="H12" s="44">
        <f t="shared" si="1"/>
        <v>9870.5</v>
      </c>
      <c r="I12" s="46">
        <v>10085</v>
      </c>
      <c r="J12" s="45">
        <v>10095</v>
      </c>
      <c r="K12" s="44">
        <f t="shared" si="2"/>
        <v>10090</v>
      </c>
      <c r="L12" s="46">
        <v>10100</v>
      </c>
      <c r="M12" s="45">
        <v>10110</v>
      </c>
      <c r="N12" s="44">
        <f t="shared" si="3"/>
        <v>10105</v>
      </c>
      <c r="O12" s="46">
        <v>10020</v>
      </c>
      <c r="P12" s="45">
        <v>10030</v>
      </c>
      <c r="Q12" s="44">
        <f t="shared" si="4"/>
        <v>10025</v>
      </c>
      <c r="R12" s="52">
        <v>9726.5</v>
      </c>
      <c r="S12" s="51">
        <v>1.2753000000000001</v>
      </c>
      <c r="T12" s="51">
        <v>1.0797000000000001</v>
      </c>
      <c r="U12" s="50">
        <v>161.01</v>
      </c>
      <c r="V12" s="43">
        <v>7626.83</v>
      </c>
      <c r="W12" s="43">
        <v>7735.29</v>
      </c>
      <c r="X12" s="49">
        <f t="shared" si="5"/>
        <v>9008.5208854311368</v>
      </c>
      <c r="Y12" s="48">
        <v>1.2761</v>
      </c>
    </row>
    <row r="13" spans="1:25" x14ac:dyDescent="0.2">
      <c r="B13" s="47">
        <v>45478</v>
      </c>
      <c r="C13" s="46">
        <v>9808.5</v>
      </c>
      <c r="D13" s="45">
        <v>9809</v>
      </c>
      <c r="E13" s="44">
        <f t="shared" si="0"/>
        <v>9808.75</v>
      </c>
      <c r="F13" s="46">
        <v>9965</v>
      </c>
      <c r="G13" s="45">
        <v>9970</v>
      </c>
      <c r="H13" s="44">
        <f t="shared" si="1"/>
        <v>9967.5</v>
      </c>
      <c r="I13" s="46">
        <v>10225</v>
      </c>
      <c r="J13" s="45">
        <v>10235</v>
      </c>
      <c r="K13" s="44">
        <f t="shared" si="2"/>
        <v>10230</v>
      </c>
      <c r="L13" s="46">
        <v>10245</v>
      </c>
      <c r="M13" s="45">
        <v>10255</v>
      </c>
      <c r="N13" s="44">
        <f t="shared" si="3"/>
        <v>10250</v>
      </c>
      <c r="O13" s="46">
        <v>10160</v>
      </c>
      <c r="P13" s="45">
        <v>10170</v>
      </c>
      <c r="Q13" s="44">
        <f t="shared" si="4"/>
        <v>10165</v>
      </c>
      <c r="R13" s="52">
        <v>9809</v>
      </c>
      <c r="S13" s="51">
        <v>1.2785</v>
      </c>
      <c r="T13" s="51">
        <v>1.0819000000000001</v>
      </c>
      <c r="U13" s="50">
        <v>160.83000000000001</v>
      </c>
      <c r="V13" s="43">
        <v>7672.27</v>
      </c>
      <c r="W13" s="43">
        <v>7792.72</v>
      </c>
      <c r="X13" s="49">
        <f t="shared" si="5"/>
        <v>9066.457158702282</v>
      </c>
      <c r="Y13" s="48">
        <v>1.2794000000000001</v>
      </c>
    </row>
    <row r="14" spans="1:25" x14ac:dyDescent="0.2">
      <c r="B14" s="47">
        <v>45481</v>
      </c>
      <c r="C14" s="46">
        <v>9807</v>
      </c>
      <c r="D14" s="45">
        <v>9808</v>
      </c>
      <c r="E14" s="44">
        <f t="shared" si="0"/>
        <v>9807.5</v>
      </c>
      <c r="F14" s="46">
        <v>9971</v>
      </c>
      <c r="G14" s="45">
        <v>9971.5</v>
      </c>
      <c r="H14" s="44">
        <f t="shared" si="1"/>
        <v>9971.25</v>
      </c>
      <c r="I14" s="46">
        <v>10240</v>
      </c>
      <c r="J14" s="45">
        <v>10250</v>
      </c>
      <c r="K14" s="44">
        <f t="shared" si="2"/>
        <v>10245</v>
      </c>
      <c r="L14" s="46">
        <v>10320</v>
      </c>
      <c r="M14" s="45">
        <v>10330</v>
      </c>
      <c r="N14" s="44">
        <f t="shared" si="3"/>
        <v>10325</v>
      </c>
      <c r="O14" s="46">
        <v>10285</v>
      </c>
      <c r="P14" s="45">
        <v>10295</v>
      </c>
      <c r="Q14" s="44">
        <f t="shared" si="4"/>
        <v>10290</v>
      </c>
      <c r="R14" s="52">
        <v>9808</v>
      </c>
      <c r="S14" s="51">
        <v>1.2833000000000001</v>
      </c>
      <c r="T14" s="51">
        <v>1.0833999999999999</v>
      </c>
      <c r="U14" s="50">
        <v>161.02000000000001</v>
      </c>
      <c r="V14" s="43">
        <v>7642.8</v>
      </c>
      <c r="W14" s="43">
        <v>7764.76</v>
      </c>
      <c r="X14" s="49">
        <f t="shared" si="5"/>
        <v>9052.9813549935388</v>
      </c>
      <c r="Y14" s="48">
        <v>1.2842</v>
      </c>
    </row>
    <row r="15" spans="1:25" x14ac:dyDescent="0.2">
      <c r="B15" s="47">
        <v>45482</v>
      </c>
      <c r="C15" s="46">
        <v>9761.5</v>
      </c>
      <c r="D15" s="45">
        <v>9762</v>
      </c>
      <c r="E15" s="44">
        <f t="shared" si="0"/>
        <v>9761.75</v>
      </c>
      <c r="F15" s="46">
        <v>9921</v>
      </c>
      <c r="G15" s="45">
        <v>9925</v>
      </c>
      <c r="H15" s="44">
        <f t="shared" si="1"/>
        <v>9923</v>
      </c>
      <c r="I15" s="46">
        <v>10205</v>
      </c>
      <c r="J15" s="45">
        <v>10215</v>
      </c>
      <c r="K15" s="44">
        <f t="shared" si="2"/>
        <v>10210</v>
      </c>
      <c r="L15" s="46">
        <v>10275</v>
      </c>
      <c r="M15" s="45">
        <v>10285</v>
      </c>
      <c r="N15" s="44">
        <f t="shared" si="3"/>
        <v>10280</v>
      </c>
      <c r="O15" s="46">
        <v>10235</v>
      </c>
      <c r="P15" s="45">
        <v>10245</v>
      </c>
      <c r="Q15" s="44">
        <f t="shared" si="4"/>
        <v>10240</v>
      </c>
      <c r="R15" s="52">
        <v>9762</v>
      </c>
      <c r="S15" s="51">
        <v>1.28</v>
      </c>
      <c r="T15" s="51">
        <v>1.0813999999999999</v>
      </c>
      <c r="U15" s="50">
        <v>161.13</v>
      </c>
      <c r="V15" s="43">
        <v>7626.56</v>
      </c>
      <c r="W15" s="43">
        <v>7748.46</v>
      </c>
      <c r="X15" s="49">
        <f t="shared" si="5"/>
        <v>9027.186979840948</v>
      </c>
      <c r="Y15" s="48">
        <v>1.2808999999999999</v>
      </c>
    </row>
    <row r="16" spans="1:25" x14ac:dyDescent="0.2">
      <c r="B16" s="47">
        <v>45483</v>
      </c>
      <c r="C16" s="46">
        <v>9695</v>
      </c>
      <c r="D16" s="45">
        <v>9696</v>
      </c>
      <c r="E16" s="44">
        <f t="shared" si="0"/>
        <v>9695.5</v>
      </c>
      <c r="F16" s="46">
        <v>9858</v>
      </c>
      <c r="G16" s="45">
        <v>9859</v>
      </c>
      <c r="H16" s="44">
        <f t="shared" si="1"/>
        <v>9858.5</v>
      </c>
      <c r="I16" s="46">
        <v>10165</v>
      </c>
      <c r="J16" s="45">
        <v>10175</v>
      </c>
      <c r="K16" s="44">
        <f t="shared" si="2"/>
        <v>10170</v>
      </c>
      <c r="L16" s="46">
        <v>10255</v>
      </c>
      <c r="M16" s="45">
        <v>10265</v>
      </c>
      <c r="N16" s="44">
        <f t="shared" si="3"/>
        <v>10260</v>
      </c>
      <c r="O16" s="46">
        <v>10225</v>
      </c>
      <c r="P16" s="45">
        <v>10235</v>
      </c>
      <c r="Q16" s="44">
        <f t="shared" si="4"/>
        <v>10230</v>
      </c>
      <c r="R16" s="52">
        <v>9696</v>
      </c>
      <c r="S16" s="51">
        <v>1.2806999999999999</v>
      </c>
      <c r="T16" s="51">
        <v>1.0826</v>
      </c>
      <c r="U16" s="50">
        <v>161.49</v>
      </c>
      <c r="V16" s="43">
        <v>7570.86</v>
      </c>
      <c r="W16" s="43">
        <v>7692.73</v>
      </c>
      <c r="X16" s="49">
        <f t="shared" si="5"/>
        <v>8956.2165157953077</v>
      </c>
      <c r="Y16" s="48">
        <v>1.2816000000000001</v>
      </c>
    </row>
    <row r="17" spans="2:25" x14ac:dyDescent="0.2">
      <c r="B17" s="47">
        <v>45484</v>
      </c>
      <c r="C17" s="46">
        <v>9693</v>
      </c>
      <c r="D17" s="45">
        <v>9693.5</v>
      </c>
      <c r="E17" s="44">
        <f t="shared" si="0"/>
        <v>9693.25</v>
      </c>
      <c r="F17" s="46">
        <v>9855</v>
      </c>
      <c r="G17" s="45">
        <v>9860</v>
      </c>
      <c r="H17" s="44">
        <f t="shared" si="1"/>
        <v>9857.5</v>
      </c>
      <c r="I17" s="46">
        <v>10170</v>
      </c>
      <c r="J17" s="45">
        <v>10180</v>
      </c>
      <c r="K17" s="44">
        <f t="shared" si="2"/>
        <v>10175</v>
      </c>
      <c r="L17" s="46">
        <v>10270</v>
      </c>
      <c r="M17" s="45">
        <v>10280</v>
      </c>
      <c r="N17" s="44">
        <f t="shared" si="3"/>
        <v>10275</v>
      </c>
      <c r="O17" s="46">
        <v>10230</v>
      </c>
      <c r="P17" s="45">
        <v>10240</v>
      </c>
      <c r="Q17" s="44">
        <f t="shared" si="4"/>
        <v>10235</v>
      </c>
      <c r="R17" s="52">
        <v>9693.5</v>
      </c>
      <c r="S17" s="51">
        <v>1.2877000000000001</v>
      </c>
      <c r="T17" s="51">
        <v>1.0854999999999999</v>
      </c>
      <c r="U17" s="50">
        <v>161.54</v>
      </c>
      <c r="V17" s="43">
        <v>7527.76</v>
      </c>
      <c r="W17" s="43">
        <v>7652.31</v>
      </c>
      <c r="X17" s="49">
        <f t="shared" si="5"/>
        <v>8929.9861814831875</v>
      </c>
      <c r="Y17" s="48">
        <v>1.2885</v>
      </c>
    </row>
    <row r="18" spans="2:25" x14ac:dyDescent="0.2">
      <c r="B18" s="47">
        <v>45485</v>
      </c>
      <c r="C18" s="46">
        <v>9672</v>
      </c>
      <c r="D18" s="45">
        <v>9673</v>
      </c>
      <c r="E18" s="44">
        <f t="shared" si="0"/>
        <v>9672.5</v>
      </c>
      <c r="F18" s="46">
        <v>9820.5</v>
      </c>
      <c r="G18" s="45">
        <v>9821.5</v>
      </c>
      <c r="H18" s="44">
        <f t="shared" si="1"/>
        <v>9821</v>
      </c>
      <c r="I18" s="46">
        <v>10125</v>
      </c>
      <c r="J18" s="45">
        <v>10135</v>
      </c>
      <c r="K18" s="44">
        <f t="shared" si="2"/>
        <v>10130</v>
      </c>
      <c r="L18" s="46">
        <v>10240</v>
      </c>
      <c r="M18" s="45">
        <v>10250</v>
      </c>
      <c r="N18" s="44">
        <f t="shared" si="3"/>
        <v>10245</v>
      </c>
      <c r="O18" s="46">
        <v>10200</v>
      </c>
      <c r="P18" s="45">
        <v>10210</v>
      </c>
      <c r="Q18" s="44">
        <f t="shared" si="4"/>
        <v>10205</v>
      </c>
      <c r="R18" s="52">
        <v>9673</v>
      </c>
      <c r="S18" s="51">
        <v>1.2961</v>
      </c>
      <c r="T18" s="51">
        <v>1.0888</v>
      </c>
      <c r="U18" s="50">
        <v>158.97999999999999</v>
      </c>
      <c r="V18" s="43">
        <v>7463.16</v>
      </c>
      <c r="W18" s="43">
        <v>7573.06</v>
      </c>
      <c r="X18" s="49">
        <f t="shared" si="5"/>
        <v>8884.0925789860394</v>
      </c>
      <c r="Y18" s="48">
        <v>1.2968999999999999</v>
      </c>
    </row>
    <row r="19" spans="2:25" x14ac:dyDescent="0.2">
      <c r="B19" s="47">
        <v>45488</v>
      </c>
      <c r="C19" s="46">
        <v>9679</v>
      </c>
      <c r="D19" s="45">
        <v>9679.5</v>
      </c>
      <c r="E19" s="44">
        <f t="shared" si="0"/>
        <v>9679.25</v>
      </c>
      <c r="F19" s="46">
        <v>9832</v>
      </c>
      <c r="G19" s="45">
        <v>9833</v>
      </c>
      <c r="H19" s="44">
        <f t="shared" si="1"/>
        <v>9832.5</v>
      </c>
      <c r="I19" s="46">
        <v>10125</v>
      </c>
      <c r="J19" s="45">
        <v>10135</v>
      </c>
      <c r="K19" s="44">
        <f t="shared" si="2"/>
        <v>10130</v>
      </c>
      <c r="L19" s="46">
        <v>10225</v>
      </c>
      <c r="M19" s="45">
        <v>10235</v>
      </c>
      <c r="N19" s="44">
        <f t="shared" si="3"/>
        <v>10230</v>
      </c>
      <c r="O19" s="46">
        <v>10185</v>
      </c>
      <c r="P19" s="45">
        <v>10195</v>
      </c>
      <c r="Q19" s="44">
        <f t="shared" si="4"/>
        <v>10190</v>
      </c>
      <c r="R19" s="52">
        <v>9679.5</v>
      </c>
      <c r="S19" s="51">
        <v>1.2974000000000001</v>
      </c>
      <c r="T19" s="51">
        <v>1.0906</v>
      </c>
      <c r="U19" s="50">
        <v>158.12</v>
      </c>
      <c r="V19" s="43">
        <v>7460.69</v>
      </c>
      <c r="W19" s="43">
        <v>7574.33</v>
      </c>
      <c r="X19" s="49">
        <f t="shared" si="5"/>
        <v>8875.3896937465615</v>
      </c>
      <c r="Y19" s="48">
        <v>1.2982</v>
      </c>
    </row>
    <row r="20" spans="2:25" x14ac:dyDescent="0.2">
      <c r="B20" s="47">
        <v>45489</v>
      </c>
      <c r="C20" s="46">
        <v>9565</v>
      </c>
      <c r="D20" s="45">
        <v>9565.5</v>
      </c>
      <c r="E20" s="44">
        <f t="shared" si="0"/>
        <v>9565.25</v>
      </c>
      <c r="F20" s="46">
        <v>9723</v>
      </c>
      <c r="G20" s="45">
        <v>9724</v>
      </c>
      <c r="H20" s="44">
        <f t="shared" si="1"/>
        <v>9723.5</v>
      </c>
      <c r="I20" s="46">
        <v>10040</v>
      </c>
      <c r="J20" s="45">
        <v>10050</v>
      </c>
      <c r="K20" s="44">
        <f t="shared" si="2"/>
        <v>10045</v>
      </c>
      <c r="L20" s="46">
        <v>10140</v>
      </c>
      <c r="M20" s="45">
        <v>10150</v>
      </c>
      <c r="N20" s="44">
        <f t="shared" si="3"/>
        <v>10145</v>
      </c>
      <c r="O20" s="46">
        <v>10100</v>
      </c>
      <c r="P20" s="45">
        <v>10110</v>
      </c>
      <c r="Q20" s="44">
        <f t="shared" si="4"/>
        <v>10105</v>
      </c>
      <c r="R20" s="52">
        <v>9565.5</v>
      </c>
      <c r="S20" s="51">
        <v>1.2968999999999999</v>
      </c>
      <c r="T20" s="51">
        <v>1.0902000000000001</v>
      </c>
      <c r="U20" s="50">
        <v>158.35</v>
      </c>
      <c r="V20" s="43">
        <v>7375.67</v>
      </c>
      <c r="W20" s="43">
        <v>7493.26</v>
      </c>
      <c r="X20" s="49">
        <f t="shared" si="5"/>
        <v>8774.0781507980191</v>
      </c>
      <c r="Y20" s="48">
        <v>1.2977000000000001</v>
      </c>
    </row>
    <row r="21" spans="2:25" x14ac:dyDescent="0.2">
      <c r="B21" s="47">
        <v>45490</v>
      </c>
      <c r="C21" s="46">
        <v>9532</v>
      </c>
      <c r="D21" s="45">
        <v>9533</v>
      </c>
      <c r="E21" s="44">
        <f t="shared" si="0"/>
        <v>9532.5</v>
      </c>
      <c r="F21" s="46">
        <v>9681</v>
      </c>
      <c r="G21" s="45">
        <v>9682</v>
      </c>
      <c r="H21" s="44">
        <f t="shared" si="1"/>
        <v>9681.5</v>
      </c>
      <c r="I21" s="46">
        <v>10015</v>
      </c>
      <c r="J21" s="45">
        <v>10025</v>
      </c>
      <c r="K21" s="44">
        <f t="shared" si="2"/>
        <v>10020</v>
      </c>
      <c r="L21" s="46">
        <v>10135</v>
      </c>
      <c r="M21" s="45">
        <v>10145</v>
      </c>
      <c r="N21" s="44">
        <f t="shared" si="3"/>
        <v>10140</v>
      </c>
      <c r="O21" s="46">
        <v>10125</v>
      </c>
      <c r="P21" s="45">
        <v>10135</v>
      </c>
      <c r="Q21" s="44">
        <f t="shared" si="4"/>
        <v>10130</v>
      </c>
      <c r="R21" s="52">
        <v>9533</v>
      </c>
      <c r="S21" s="51">
        <v>1.3032999999999999</v>
      </c>
      <c r="T21" s="51">
        <v>1.0934999999999999</v>
      </c>
      <c r="U21" s="50">
        <v>156.52000000000001</v>
      </c>
      <c r="V21" s="43">
        <v>7314.51</v>
      </c>
      <c r="W21" s="43">
        <v>7424.85</v>
      </c>
      <c r="X21" s="49">
        <f t="shared" si="5"/>
        <v>8717.8783721993605</v>
      </c>
      <c r="Y21" s="48">
        <v>1.304</v>
      </c>
    </row>
    <row r="22" spans="2:25" x14ac:dyDescent="0.2">
      <c r="B22" s="47">
        <v>45491</v>
      </c>
      <c r="C22" s="46">
        <v>9340</v>
      </c>
      <c r="D22" s="45">
        <v>9342</v>
      </c>
      <c r="E22" s="44">
        <f t="shared" si="0"/>
        <v>9341</v>
      </c>
      <c r="F22" s="46">
        <v>9480</v>
      </c>
      <c r="G22" s="45">
        <v>9485</v>
      </c>
      <c r="H22" s="44">
        <f t="shared" si="1"/>
        <v>9482.5</v>
      </c>
      <c r="I22" s="46">
        <v>9820</v>
      </c>
      <c r="J22" s="45">
        <v>9830</v>
      </c>
      <c r="K22" s="44">
        <f t="shared" si="2"/>
        <v>9825</v>
      </c>
      <c r="L22" s="46">
        <v>9940</v>
      </c>
      <c r="M22" s="45">
        <v>9950</v>
      </c>
      <c r="N22" s="44">
        <f t="shared" si="3"/>
        <v>9945</v>
      </c>
      <c r="O22" s="46">
        <v>9930</v>
      </c>
      <c r="P22" s="45">
        <v>9940</v>
      </c>
      <c r="Q22" s="44">
        <f t="shared" si="4"/>
        <v>9935</v>
      </c>
      <c r="R22" s="52">
        <v>9342</v>
      </c>
      <c r="S22" s="51">
        <v>1.2982</v>
      </c>
      <c r="T22" s="51">
        <v>1.0928</v>
      </c>
      <c r="U22" s="50">
        <v>156.5</v>
      </c>
      <c r="V22" s="43">
        <v>7196.12</v>
      </c>
      <c r="W22" s="43">
        <v>7301.77</v>
      </c>
      <c r="X22" s="49">
        <f t="shared" si="5"/>
        <v>8548.682284040995</v>
      </c>
      <c r="Y22" s="48">
        <v>1.2989999999999999</v>
      </c>
    </row>
    <row r="23" spans="2:25" x14ac:dyDescent="0.2">
      <c r="B23" s="47">
        <v>45492</v>
      </c>
      <c r="C23" s="46">
        <v>9213</v>
      </c>
      <c r="D23" s="45">
        <v>9214</v>
      </c>
      <c r="E23" s="44">
        <f t="shared" si="0"/>
        <v>9213.5</v>
      </c>
      <c r="F23" s="46">
        <v>9343</v>
      </c>
      <c r="G23" s="45">
        <v>9344</v>
      </c>
      <c r="H23" s="44">
        <f t="shared" si="1"/>
        <v>9343.5</v>
      </c>
      <c r="I23" s="46">
        <v>9670</v>
      </c>
      <c r="J23" s="45">
        <v>9680</v>
      </c>
      <c r="K23" s="44">
        <f t="shared" si="2"/>
        <v>9675</v>
      </c>
      <c r="L23" s="46">
        <v>9770</v>
      </c>
      <c r="M23" s="45">
        <v>9780</v>
      </c>
      <c r="N23" s="44">
        <f t="shared" si="3"/>
        <v>9775</v>
      </c>
      <c r="O23" s="46">
        <v>9730</v>
      </c>
      <c r="P23" s="45">
        <v>9740</v>
      </c>
      <c r="Q23" s="44">
        <f t="shared" si="4"/>
        <v>9735</v>
      </c>
      <c r="R23" s="52">
        <v>9214</v>
      </c>
      <c r="S23" s="51">
        <v>1.2927999999999999</v>
      </c>
      <c r="T23" s="51">
        <v>1.0892999999999999</v>
      </c>
      <c r="U23" s="50">
        <v>157.47999999999999</v>
      </c>
      <c r="V23" s="43">
        <v>7127.17</v>
      </c>
      <c r="W23" s="43">
        <v>7223.25</v>
      </c>
      <c r="X23" s="49">
        <f t="shared" si="5"/>
        <v>8458.6431653355376</v>
      </c>
      <c r="Y23" s="48">
        <v>1.2936000000000001</v>
      </c>
    </row>
    <row r="24" spans="2:25" x14ac:dyDescent="0.2">
      <c r="B24" s="47">
        <v>45495</v>
      </c>
      <c r="C24" s="46">
        <v>9127</v>
      </c>
      <c r="D24" s="45">
        <v>9127.5</v>
      </c>
      <c r="E24" s="44">
        <f t="shared" si="0"/>
        <v>9127.25</v>
      </c>
      <c r="F24" s="46">
        <v>9250</v>
      </c>
      <c r="G24" s="45">
        <v>9251</v>
      </c>
      <c r="H24" s="44">
        <f t="shared" si="1"/>
        <v>9250.5</v>
      </c>
      <c r="I24" s="46">
        <v>9570</v>
      </c>
      <c r="J24" s="45">
        <v>9580</v>
      </c>
      <c r="K24" s="44">
        <f t="shared" si="2"/>
        <v>9575</v>
      </c>
      <c r="L24" s="46">
        <v>9695</v>
      </c>
      <c r="M24" s="45">
        <v>9705</v>
      </c>
      <c r="N24" s="44">
        <f t="shared" si="3"/>
        <v>9700</v>
      </c>
      <c r="O24" s="46">
        <v>9665</v>
      </c>
      <c r="P24" s="45">
        <v>9675</v>
      </c>
      <c r="Q24" s="44">
        <f t="shared" si="4"/>
        <v>9670</v>
      </c>
      <c r="R24" s="52">
        <v>9127.5</v>
      </c>
      <c r="S24" s="51">
        <v>1.2925</v>
      </c>
      <c r="T24" s="51">
        <v>1.0886</v>
      </c>
      <c r="U24" s="50">
        <v>156.86000000000001</v>
      </c>
      <c r="V24" s="43">
        <v>7061.9</v>
      </c>
      <c r="W24" s="43">
        <v>7153.02</v>
      </c>
      <c r="X24" s="49">
        <f t="shared" si="5"/>
        <v>8384.6224508543073</v>
      </c>
      <c r="Y24" s="48">
        <v>1.2932999999999999</v>
      </c>
    </row>
    <row r="25" spans="2:25" x14ac:dyDescent="0.2">
      <c r="B25" s="47">
        <v>45496</v>
      </c>
      <c r="C25" s="46">
        <v>9051.5</v>
      </c>
      <c r="D25" s="45">
        <v>9052.5</v>
      </c>
      <c r="E25" s="44">
        <f t="shared" si="0"/>
        <v>9052</v>
      </c>
      <c r="F25" s="46">
        <v>9165</v>
      </c>
      <c r="G25" s="45">
        <v>9166</v>
      </c>
      <c r="H25" s="44">
        <f t="shared" si="1"/>
        <v>9165.5</v>
      </c>
      <c r="I25" s="46">
        <v>9440</v>
      </c>
      <c r="J25" s="45">
        <v>9450</v>
      </c>
      <c r="K25" s="44">
        <f t="shared" si="2"/>
        <v>9445</v>
      </c>
      <c r="L25" s="46">
        <v>9565</v>
      </c>
      <c r="M25" s="45">
        <v>9575</v>
      </c>
      <c r="N25" s="44">
        <f t="shared" si="3"/>
        <v>9570</v>
      </c>
      <c r="O25" s="46">
        <v>9545</v>
      </c>
      <c r="P25" s="45">
        <v>9555</v>
      </c>
      <c r="Q25" s="44">
        <f t="shared" si="4"/>
        <v>9550</v>
      </c>
      <c r="R25" s="52">
        <v>9052.5</v>
      </c>
      <c r="S25" s="51">
        <v>1.2914000000000001</v>
      </c>
      <c r="T25" s="51">
        <v>1.0857000000000001</v>
      </c>
      <c r="U25" s="50">
        <v>156.16</v>
      </c>
      <c r="V25" s="43">
        <v>7009.83</v>
      </c>
      <c r="W25" s="43">
        <v>7093.33</v>
      </c>
      <c r="X25" s="49">
        <f t="shared" si="5"/>
        <v>8337.9386570875922</v>
      </c>
      <c r="Y25" s="48">
        <v>1.2922</v>
      </c>
    </row>
    <row r="26" spans="2:25" x14ac:dyDescent="0.2">
      <c r="B26" s="47">
        <v>45497</v>
      </c>
      <c r="C26" s="46">
        <v>9018</v>
      </c>
      <c r="D26" s="45">
        <v>9018.5</v>
      </c>
      <c r="E26" s="44">
        <f t="shared" si="0"/>
        <v>9018.25</v>
      </c>
      <c r="F26" s="46">
        <v>9142</v>
      </c>
      <c r="G26" s="45">
        <v>9142.5</v>
      </c>
      <c r="H26" s="44">
        <f t="shared" si="1"/>
        <v>9142.25</v>
      </c>
      <c r="I26" s="46">
        <v>9405</v>
      </c>
      <c r="J26" s="45">
        <v>9415</v>
      </c>
      <c r="K26" s="44">
        <f t="shared" si="2"/>
        <v>9410</v>
      </c>
      <c r="L26" s="46">
        <v>9510</v>
      </c>
      <c r="M26" s="45">
        <v>9520</v>
      </c>
      <c r="N26" s="44">
        <f t="shared" si="3"/>
        <v>9515</v>
      </c>
      <c r="O26" s="46">
        <v>9515</v>
      </c>
      <c r="P26" s="45">
        <v>9525</v>
      </c>
      <c r="Q26" s="44">
        <f t="shared" si="4"/>
        <v>9520</v>
      </c>
      <c r="R26" s="52">
        <v>9018.5</v>
      </c>
      <c r="S26" s="51">
        <v>1.2919</v>
      </c>
      <c r="T26" s="51">
        <v>1.0847</v>
      </c>
      <c r="U26" s="50">
        <v>154.19999999999999</v>
      </c>
      <c r="V26" s="43">
        <v>6980.8</v>
      </c>
      <c r="W26" s="43">
        <v>7072.41</v>
      </c>
      <c r="X26" s="49">
        <f t="shared" si="5"/>
        <v>8314.280446206325</v>
      </c>
      <c r="Y26" s="48">
        <v>1.2927</v>
      </c>
    </row>
    <row r="27" spans="2:25" x14ac:dyDescent="0.2">
      <c r="B27" s="47">
        <v>45498</v>
      </c>
      <c r="C27" s="46">
        <v>8916</v>
      </c>
      <c r="D27" s="45">
        <v>8917</v>
      </c>
      <c r="E27" s="44">
        <f t="shared" si="0"/>
        <v>8916.5</v>
      </c>
      <c r="F27" s="46">
        <v>9035</v>
      </c>
      <c r="G27" s="45">
        <v>9037</v>
      </c>
      <c r="H27" s="44">
        <f t="shared" si="1"/>
        <v>9036</v>
      </c>
      <c r="I27" s="46">
        <v>9290</v>
      </c>
      <c r="J27" s="45">
        <v>9300</v>
      </c>
      <c r="K27" s="44">
        <f t="shared" si="2"/>
        <v>9295</v>
      </c>
      <c r="L27" s="46">
        <v>9395</v>
      </c>
      <c r="M27" s="45">
        <v>9405</v>
      </c>
      <c r="N27" s="44">
        <f t="shared" si="3"/>
        <v>9400</v>
      </c>
      <c r="O27" s="46">
        <v>9365</v>
      </c>
      <c r="P27" s="45">
        <v>9375</v>
      </c>
      <c r="Q27" s="44">
        <f t="shared" si="4"/>
        <v>9370</v>
      </c>
      <c r="R27" s="52">
        <v>8917</v>
      </c>
      <c r="S27" s="51">
        <v>1.2873000000000001</v>
      </c>
      <c r="T27" s="51">
        <v>1.0846</v>
      </c>
      <c r="U27" s="50">
        <v>152.72999999999999</v>
      </c>
      <c r="V27" s="43">
        <v>6926.9</v>
      </c>
      <c r="W27" s="43">
        <v>7015.76</v>
      </c>
      <c r="X27" s="49">
        <f t="shared" si="5"/>
        <v>8221.4641342430386</v>
      </c>
      <c r="Y27" s="48">
        <v>1.2881</v>
      </c>
    </row>
    <row r="28" spans="2:25" x14ac:dyDescent="0.2">
      <c r="B28" s="47">
        <v>45499</v>
      </c>
      <c r="C28" s="46">
        <v>9018</v>
      </c>
      <c r="D28" s="45">
        <v>9018.5</v>
      </c>
      <c r="E28" s="44">
        <f t="shared" si="0"/>
        <v>9018.25</v>
      </c>
      <c r="F28" s="46">
        <v>9133</v>
      </c>
      <c r="G28" s="45">
        <v>9134</v>
      </c>
      <c r="H28" s="44">
        <f t="shared" si="1"/>
        <v>9133.5</v>
      </c>
      <c r="I28" s="46">
        <v>9395</v>
      </c>
      <c r="J28" s="45">
        <v>9405</v>
      </c>
      <c r="K28" s="44">
        <f t="shared" si="2"/>
        <v>9400</v>
      </c>
      <c r="L28" s="46">
        <v>9510</v>
      </c>
      <c r="M28" s="45">
        <v>9520</v>
      </c>
      <c r="N28" s="44">
        <f t="shared" si="3"/>
        <v>9515</v>
      </c>
      <c r="O28" s="46">
        <v>9505</v>
      </c>
      <c r="P28" s="45">
        <v>9515</v>
      </c>
      <c r="Q28" s="44">
        <f t="shared" si="4"/>
        <v>9510</v>
      </c>
      <c r="R28" s="52">
        <v>9018.5</v>
      </c>
      <c r="S28" s="51">
        <v>1.2871999999999999</v>
      </c>
      <c r="T28" s="51">
        <v>1.0861000000000001</v>
      </c>
      <c r="U28" s="50">
        <v>154.62</v>
      </c>
      <c r="V28" s="43">
        <v>7006.29</v>
      </c>
      <c r="W28" s="43">
        <v>7091.61</v>
      </c>
      <c r="X28" s="49">
        <f t="shared" si="5"/>
        <v>8303.5632078077524</v>
      </c>
      <c r="Y28" s="48">
        <v>1.288</v>
      </c>
    </row>
    <row r="29" spans="2:25" x14ac:dyDescent="0.2">
      <c r="B29" s="47">
        <v>45502</v>
      </c>
      <c r="C29" s="46">
        <v>8905</v>
      </c>
      <c r="D29" s="45">
        <v>8906</v>
      </c>
      <c r="E29" s="44">
        <f t="shared" si="0"/>
        <v>8905.5</v>
      </c>
      <c r="F29" s="46">
        <v>9032</v>
      </c>
      <c r="G29" s="45">
        <v>9033</v>
      </c>
      <c r="H29" s="44">
        <f t="shared" si="1"/>
        <v>9032.5</v>
      </c>
      <c r="I29" s="46">
        <v>9310</v>
      </c>
      <c r="J29" s="45">
        <v>9320</v>
      </c>
      <c r="K29" s="44">
        <f t="shared" si="2"/>
        <v>9315</v>
      </c>
      <c r="L29" s="46">
        <v>9440</v>
      </c>
      <c r="M29" s="45">
        <v>9450</v>
      </c>
      <c r="N29" s="44">
        <f t="shared" si="3"/>
        <v>9445</v>
      </c>
      <c r="O29" s="46">
        <v>9435</v>
      </c>
      <c r="P29" s="45">
        <v>9445</v>
      </c>
      <c r="Q29" s="44">
        <f t="shared" si="4"/>
        <v>9440</v>
      </c>
      <c r="R29" s="52">
        <v>8906</v>
      </c>
      <c r="S29" s="51">
        <v>1.2827</v>
      </c>
      <c r="T29" s="51">
        <v>1.0818000000000001</v>
      </c>
      <c r="U29" s="50">
        <v>153.84</v>
      </c>
      <c r="V29" s="43">
        <v>6943.17</v>
      </c>
      <c r="W29" s="43">
        <v>7037.24</v>
      </c>
      <c r="X29" s="49">
        <f t="shared" si="5"/>
        <v>8232.5753374006272</v>
      </c>
      <c r="Y29" s="48">
        <v>1.2836000000000001</v>
      </c>
    </row>
    <row r="30" spans="2:25" x14ac:dyDescent="0.2">
      <c r="B30" s="47">
        <v>45503</v>
      </c>
      <c r="C30" s="46">
        <v>8808</v>
      </c>
      <c r="D30" s="45">
        <v>8809</v>
      </c>
      <c r="E30" s="44">
        <f t="shared" si="0"/>
        <v>8808.5</v>
      </c>
      <c r="F30" s="46">
        <v>8948.5</v>
      </c>
      <c r="G30" s="45">
        <v>8949</v>
      </c>
      <c r="H30" s="44">
        <f t="shared" si="1"/>
        <v>8948.75</v>
      </c>
      <c r="I30" s="46">
        <v>9270</v>
      </c>
      <c r="J30" s="45">
        <v>9280</v>
      </c>
      <c r="K30" s="44">
        <f t="shared" si="2"/>
        <v>9275</v>
      </c>
      <c r="L30" s="46">
        <v>9420</v>
      </c>
      <c r="M30" s="45">
        <v>9430</v>
      </c>
      <c r="N30" s="44">
        <f t="shared" si="3"/>
        <v>9425</v>
      </c>
      <c r="O30" s="46">
        <v>9460</v>
      </c>
      <c r="P30" s="45">
        <v>9470</v>
      </c>
      <c r="Q30" s="44">
        <f t="shared" si="4"/>
        <v>9465</v>
      </c>
      <c r="R30" s="52">
        <v>8809</v>
      </c>
      <c r="S30" s="51">
        <v>1.2845</v>
      </c>
      <c r="T30" s="51">
        <v>1.0824</v>
      </c>
      <c r="U30" s="50">
        <v>154.88999999999999</v>
      </c>
      <c r="V30" s="43">
        <v>6857.92</v>
      </c>
      <c r="W30" s="43">
        <v>6962.58</v>
      </c>
      <c r="X30" s="49">
        <f t="shared" si="5"/>
        <v>8138.3961566888393</v>
      </c>
      <c r="Y30" s="48">
        <v>1.2853000000000001</v>
      </c>
    </row>
    <row r="31" spans="2:25" x14ac:dyDescent="0.2">
      <c r="B31" s="47">
        <v>45504</v>
      </c>
      <c r="C31" s="46">
        <v>9014</v>
      </c>
      <c r="D31" s="45">
        <v>9014.5</v>
      </c>
      <c r="E31" s="44">
        <f t="shared" si="0"/>
        <v>9014.25</v>
      </c>
      <c r="F31" s="46">
        <v>9150</v>
      </c>
      <c r="G31" s="45">
        <v>9152</v>
      </c>
      <c r="H31" s="44">
        <f t="shared" si="1"/>
        <v>9151</v>
      </c>
      <c r="I31" s="46">
        <v>9465</v>
      </c>
      <c r="J31" s="45">
        <v>9475</v>
      </c>
      <c r="K31" s="44">
        <f t="shared" si="2"/>
        <v>9470</v>
      </c>
      <c r="L31" s="46">
        <v>9630</v>
      </c>
      <c r="M31" s="45">
        <v>9640</v>
      </c>
      <c r="N31" s="44">
        <f t="shared" si="3"/>
        <v>9635</v>
      </c>
      <c r="O31" s="46">
        <v>9670</v>
      </c>
      <c r="P31" s="45">
        <v>9680</v>
      </c>
      <c r="Q31" s="44">
        <f t="shared" si="4"/>
        <v>9675</v>
      </c>
      <c r="R31" s="52">
        <v>9014.5</v>
      </c>
      <c r="S31" s="51">
        <v>1.2835000000000001</v>
      </c>
      <c r="T31" s="51">
        <v>1.0829</v>
      </c>
      <c r="U31" s="50">
        <v>150.19999999999999</v>
      </c>
      <c r="V31" s="43">
        <v>7023.37</v>
      </c>
      <c r="W31" s="43">
        <v>7125.51</v>
      </c>
      <c r="X31" s="49">
        <f t="shared" si="5"/>
        <v>8324.4066857512244</v>
      </c>
      <c r="Y31" s="48">
        <v>1.2844</v>
      </c>
    </row>
    <row r="32" spans="2:25" s="10" customFormat="1" x14ac:dyDescent="0.2">
      <c r="B32" s="42" t="s">
        <v>11</v>
      </c>
      <c r="C32" s="41">
        <f>ROUND(AVERAGE(C9:C31),2)</f>
        <v>9392.7800000000007</v>
      </c>
      <c r="D32" s="40">
        <f>ROUND(AVERAGE(D9:D31),2)</f>
        <v>9393.57</v>
      </c>
      <c r="E32" s="39">
        <f>ROUND(AVERAGE(C32:D32),2)</f>
        <v>9393.18</v>
      </c>
      <c r="F32" s="41">
        <f>ROUND(AVERAGE(F9:F31),2)</f>
        <v>9534.65</v>
      </c>
      <c r="G32" s="40">
        <f>ROUND(AVERAGE(G9:G31),2)</f>
        <v>9536.33</v>
      </c>
      <c r="H32" s="39">
        <f>ROUND(AVERAGE(F32:G32),2)</f>
        <v>9535.49</v>
      </c>
      <c r="I32" s="41">
        <f>ROUND(AVERAGE(I9:I31),2)</f>
        <v>9819.35</v>
      </c>
      <c r="J32" s="40">
        <f>ROUND(AVERAGE(J9:J31),2)</f>
        <v>9829.35</v>
      </c>
      <c r="K32" s="39">
        <f>ROUND(AVERAGE(I32:J32),2)</f>
        <v>9824.35</v>
      </c>
      <c r="L32" s="41">
        <f>ROUND(AVERAGE(L9:L31),2)</f>
        <v>9912.83</v>
      </c>
      <c r="M32" s="40">
        <f>ROUND(AVERAGE(M9:M31),2)</f>
        <v>9922.83</v>
      </c>
      <c r="N32" s="39">
        <f>ROUND(AVERAGE(L32:M32),2)</f>
        <v>9917.83</v>
      </c>
      <c r="O32" s="41">
        <f>ROUND(AVERAGE(O9:O31),2)</f>
        <v>9884.57</v>
      </c>
      <c r="P32" s="40">
        <f>ROUND(AVERAGE(P9:P31),2)</f>
        <v>9894.57</v>
      </c>
      <c r="Q32" s="39">
        <f>ROUND(AVERAGE(O32:P32),2)</f>
        <v>9889.57</v>
      </c>
      <c r="R32" s="38">
        <f>ROUND(AVERAGE(R9:R31),2)</f>
        <v>9393.57</v>
      </c>
      <c r="S32" s="37">
        <f>ROUND(AVERAGE(S9:S31),4)</f>
        <v>1.2859</v>
      </c>
      <c r="T32" s="36">
        <f>ROUND(AVERAGE(T9:T31),4)</f>
        <v>1.0843</v>
      </c>
      <c r="U32" s="175">
        <f>ROUND(AVERAGE(U9:U31),2)</f>
        <v>157.88</v>
      </c>
      <c r="V32" s="35">
        <f>AVERAGE(V9:V31)</f>
        <v>7306.0486956521736</v>
      </c>
      <c r="W32" s="35">
        <f>AVERAGE(W9:W31)</f>
        <v>7412.3543478260863</v>
      </c>
      <c r="X32" s="35">
        <f>AVERAGE(X9:X31)</f>
        <v>8663.3269712437832</v>
      </c>
      <c r="Y32" s="34">
        <f>AVERAGE(Y9:Y31)</f>
        <v>1.2866913043478261</v>
      </c>
    </row>
    <row r="33" spans="2:25" s="5" customFormat="1" x14ac:dyDescent="0.2">
      <c r="B33" s="33" t="s">
        <v>12</v>
      </c>
      <c r="C33" s="32">
        <f t="shared" ref="C33:Y33" si="6">MAX(C9:C31)</f>
        <v>9808.5</v>
      </c>
      <c r="D33" s="31">
        <f t="shared" si="6"/>
        <v>9809</v>
      </c>
      <c r="E33" s="30">
        <f t="shared" si="6"/>
        <v>9808.75</v>
      </c>
      <c r="F33" s="32">
        <f t="shared" si="6"/>
        <v>9971</v>
      </c>
      <c r="G33" s="31">
        <f t="shared" si="6"/>
        <v>9971.5</v>
      </c>
      <c r="H33" s="30">
        <f t="shared" si="6"/>
        <v>9971.25</v>
      </c>
      <c r="I33" s="32">
        <f t="shared" si="6"/>
        <v>10240</v>
      </c>
      <c r="J33" s="31">
        <f t="shared" si="6"/>
        <v>10250</v>
      </c>
      <c r="K33" s="30">
        <f t="shared" si="6"/>
        <v>10245</v>
      </c>
      <c r="L33" s="32">
        <f t="shared" si="6"/>
        <v>10320</v>
      </c>
      <c r="M33" s="31">
        <f t="shared" si="6"/>
        <v>10330</v>
      </c>
      <c r="N33" s="30">
        <f t="shared" si="6"/>
        <v>10325</v>
      </c>
      <c r="O33" s="32">
        <f t="shared" si="6"/>
        <v>10285</v>
      </c>
      <c r="P33" s="31">
        <f t="shared" si="6"/>
        <v>10295</v>
      </c>
      <c r="Q33" s="30">
        <f t="shared" si="6"/>
        <v>10290</v>
      </c>
      <c r="R33" s="29">
        <f t="shared" si="6"/>
        <v>9809</v>
      </c>
      <c r="S33" s="28">
        <f t="shared" si="6"/>
        <v>1.3032999999999999</v>
      </c>
      <c r="T33" s="27">
        <f t="shared" si="6"/>
        <v>1.0934999999999999</v>
      </c>
      <c r="U33" s="26">
        <f t="shared" si="6"/>
        <v>161.93</v>
      </c>
      <c r="V33" s="25">
        <f t="shared" si="6"/>
        <v>7672.27</v>
      </c>
      <c r="W33" s="25">
        <f t="shared" si="6"/>
        <v>7792.72</v>
      </c>
      <c r="X33" s="25">
        <f t="shared" si="6"/>
        <v>9066.457158702282</v>
      </c>
      <c r="Y33" s="24">
        <f t="shared" si="6"/>
        <v>1.304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8808</v>
      </c>
      <c r="D34" s="21">
        <f t="shared" si="7"/>
        <v>8809</v>
      </c>
      <c r="E34" s="20">
        <f t="shared" si="7"/>
        <v>8808.5</v>
      </c>
      <c r="F34" s="22">
        <f t="shared" si="7"/>
        <v>8948.5</v>
      </c>
      <c r="G34" s="21">
        <f t="shared" si="7"/>
        <v>8949</v>
      </c>
      <c r="H34" s="20">
        <f t="shared" si="7"/>
        <v>8948.75</v>
      </c>
      <c r="I34" s="22">
        <f t="shared" si="7"/>
        <v>9270</v>
      </c>
      <c r="J34" s="21">
        <f t="shared" si="7"/>
        <v>9280</v>
      </c>
      <c r="K34" s="20">
        <f t="shared" si="7"/>
        <v>9275</v>
      </c>
      <c r="L34" s="22">
        <f t="shared" si="7"/>
        <v>9395</v>
      </c>
      <c r="M34" s="21">
        <f t="shared" si="7"/>
        <v>9405</v>
      </c>
      <c r="N34" s="20">
        <f t="shared" si="7"/>
        <v>9400</v>
      </c>
      <c r="O34" s="22">
        <f t="shared" si="7"/>
        <v>9365</v>
      </c>
      <c r="P34" s="21">
        <f t="shared" si="7"/>
        <v>9375</v>
      </c>
      <c r="Q34" s="20">
        <f t="shared" si="7"/>
        <v>9370</v>
      </c>
      <c r="R34" s="19">
        <f t="shared" si="7"/>
        <v>8809</v>
      </c>
      <c r="S34" s="18">
        <f t="shared" si="7"/>
        <v>1.2654000000000001</v>
      </c>
      <c r="T34" s="17">
        <f t="shared" si="7"/>
        <v>1.0725</v>
      </c>
      <c r="U34" s="16">
        <f t="shared" si="7"/>
        <v>150.19999999999999</v>
      </c>
      <c r="V34" s="15">
        <f t="shared" si="7"/>
        <v>6857.92</v>
      </c>
      <c r="W34" s="15">
        <f t="shared" si="7"/>
        <v>6962.58</v>
      </c>
      <c r="X34" s="15">
        <f t="shared" si="7"/>
        <v>8138.3961566888393</v>
      </c>
      <c r="Y34" s="14">
        <f t="shared" si="7"/>
        <v>1.2662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36"/>
  <sheetViews>
    <sheetView tabSelected="1" workbookViewId="0">
      <selection activeCell="R56" sqref="R56"/>
    </sheetView>
  </sheetViews>
  <sheetFormatPr defaultRowHeight="12.75" x14ac:dyDescent="0.2"/>
  <cols>
    <col min="3" max="3" width="12.140625" customWidth="1"/>
    <col min="4" max="4" width="19.7109375" customWidth="1"/>
    <col min="6" max="6" width="12.140625" customWidth="1"/>
    <col min="7" max="7" width="19.7109375" customWidth="1"/>
    <col min="9" max="9" width="12.140625" customWidth="1"/>
    <col min="10" max="10" width="19.7109375" customWidth="1"/>
  </cols>
  <sheetData>
    <row r="2" spans="2:10" x14ac:dyDescent="0.2">
      <c r="B2" s="76" t="s">
        <v>39</v>
      </c>
    </row>
    <row r="3" spans="2:10" ht="13.5" thickBot="1" x14ac:dyDescent="0.25"/>
    <row r="4" spans="2:10" x14ac:dyDescent="0.2">
      <c r="C4" s="189" t="s">
        <v>38</v>
      </c>
      <c r="D4" s="190"/>
      <c r="F4" s="189" t="s">
        <v>37</v>
      </c>
      <c r="G4" s="190"/>
      <c r="I4" s="189" t="s">
        <v>36</v>
      </c>
      <c r="J4" s="190"/>
    </row>
    <row r="5" spans="2:10" x14ac:dyDescent="0.2">
      <c r="C5" s="75">
        <v>45504</v>
      </c>
      <c r="D5" s="74"/>
      <c r="F5" s="75">
        <v>45504</v>
      </c>
      <c r="G5" s="74"/>
      <c r="I5" s="75">
        <v>45504</v>
      </c>
      <c r="J5" s="74"/>
    </row>
    <row r="6" spans="2:10" x14ac:dyDescent="0.2">
      <c r="C6" s="73"/>
      <c r="D6" s="72" t="s">
        <v>35</v>
      </c>
      <c r="F6" s="73"/>
      <c r="G6" s="72" t="s">
        <v>35</v>
      </c>
      <c r="I6" s="73"/>
      <c r="J6" s="72" t="s">
        <v>35</v>
      </c>
    </row>
    <row r="7" spans="2:10" x14ac:dyDescent="0.2">
      <c r="C7" s="71"/>
      <c r="D7" s="70"/>
      <c r="F7" s="71"/>
      <c r="G7" s="70"/>
      <c r="I7" s="71"/>
      <c r="J7" s="70"/>
    </row>
    <row r="8" spans="2:10" x14ac:dyDescent="0.2">
      <c r="C8" s="69">
        <v>45474</v>
      </c>
      <c r="D8" s="68">
        <v>9556.7999999999993</v>
      </c>
      <c r="F8" s="69">
        <f t="shared" ref="F8:F30" si="0">C8</f>
        <v>45474</v>
      </c>
      <c r="G8" s="68">
        <v>2530.6799999999998</v>
      </c>
      <c r="I8" s="69">
        <f t="shared" ref="I8:I30" si="1">C8</f>
        <v>45474</v>
      </c>
      <c r="J8" s="68">
        <v>2935.79</v>
      </c>
    </row>
    <row r="9" spans="2:10" x14ac:dyDescent="0.2">
      <c r="C9" s="69">
        <v>45475</v>
      </c>
      <c r="D9" s="68">
        <v>9644</v>
      </c>
      <c r="F9" s="69">
        <f t="shared" si="0"/>
        <v>45475</v>
      </c>
      <c r="G9" s="68">
        <v>2522.6999999999998</v>
      </c>
      <c r="I9" s="69">
        <f t="shared" si="1"/>
        <v>45475</v>
      </c>
      <c r="J9" s="68">
        <v>2939.5</v>
      </c>
    </row>
    <row r="10" spans="2:10" x14ac:dyDescent="0.2">
      <c r="C10" s="69">
        <v>45476</v>
      </c>
      <c r="D10" s="68">
        <v>9764.51</v>
      </c>
      <c r="F10" s="69">
        <f t="shared" si="0"/>
        <v>45476</v>
      </c>
      <c r="G10" s="68">
        <v>2530.5</v>
      </c>
      <c r="I10" s="69">
        <f t="shared" si="1"/>
        <v>45476</v>
      </c>
      <c r="J10" s="68">
        <v>2943.87</v>
      </c>
    </row>
    <row r="11" spans="2:10" x14ac:dyDescent="0.2">
      <c r="C11" s="69">
        <v>45477</v>
      </c>
      <c r="D11" s="68">
        <v>9826.2900000000009</v>
      </c>
      <c r="F11" s="69">
        <f t="shared" si="0"/>
        <v>45477</v>
      </c>
      <c r="G11" s="68">
        <v>2543.0100000000002</v>
      </c>
      <c r="I11" s="69">
        <f t="shared" si="1"/>
        <v>45477</v>
      </c>
      <c r="J11" s="68">
        <v>2981.29</v>
      </c>
    </row>
    <row r="12" spans="2:10" x14ac:dyDescent="0.2">
      <c r="C12" s="69">
        <v>45478</v>
      </c>
      <c r="D12" s="68">
        <v>9940</v>
      </c>
      <c r="F12" s="69">
        <f t="shared" si="0"/>
        <v>45478</v>
      </c>
      <c r="G12" s="68">
        <v>2528</v>
      </c>
      <c r="I12" s="69">
        <f t="shared" si="1"/>
        <v>45478</v>
      </c>
      <c r="J12" s="68">
        <v>2987.84</v>
      </c>
    </row>
    <row r="13" spans="2:10" x14ac:dyDescent="0.2">
      <c r="C13" s="69">
        <v>45481</v>
      </c>
      <c r="D13" s="68">
        <v>9873.98</v>
      </c>
      <c r="F13" s="69">
        <f t="shared" si="0"/>
        <v>45481</v>
      </c>
      <c r="G13" s="68">
        <v>2533.8000000000002</v>
      </c>
      <c r="I13" s="69">
        <f t="shared" si="1"/>
        <v>45481</v>
      </c>
      <c r="J13" s="68">
        <v>2970.39</v>
      </c>
    </row>
    <row r="14" spans="2:10" x14ac:dyDescent="0.2">
      <c r="C14" s="69">
        <v>45482</v>
      </c>
      <c r="D14" s="68">
        <v>9956.82</v>
      </c>
      <c r="F14" s="69">
        <f t="shared" si="0"/>
        <v>45482</v>
      </c>
      <c r="G14" s="68">
        <v>2530.9</v>
      </c>
      <c r="I14" s="69">
        <f t="shared" si="1"/>
        <v>45482</v>
      </c>
      <c r="J14" s="68">
        <v>2957.55</v>
      </c>
    </row>
    <row r="15" spans="2:10" x14ac:dyDescent="0.2">
      <c r="C15" s="69">
        <v>45483</v>
      </c>
      <c r="D15" s="68">
        <v>9828.9500000000007</v>
      </c>
      <c r="F15" s="69">
        <f t="shared" si="0"/>
        <v>45483</v>
      </c>
      <c r="G15" s="68">
        <v>2482.73</v>
      </c>
      <c r="I15" s="69">
        <f t="shared" si="1"/>
        <v>45483</v>
      </c>
      <c r="J15" s="68">
        <v>2916.85</v>
      </c>
    </row>
    <row r="16" spans="2:10" x14ac:dyDescent="0.2">
      <c r="C16" s="69">
        <v>45484</v>
      </c>
      <c r="D16" s="68">
        <v>9882.49</v>
      </c>
      <c r="F16" s="69">
        <f t="shared" si="0"/>
        <v>45484</v>
      </c>
      <c r="G16" s="68">
        <v>2487.11</v>
      </c>
      <c r="I16" s="69">
        <f t="shared" si="1"/>
        <v>45484</v>
      </c>
      <c r="J16" s="68">
        <v>2978</v>
      </c>
    </row>
    <row r="17" spans="2:10" x14ac:dyDescent="0.2">
      <c r="C17" s="69">
        <v>45485</v>
      </c>
      <c r="D17" s="68">
        <v>9750.4</v>
      </c>
      <c r="F17" s="69">
        <f t="shared" si="0"/>
        <v>45485</v>
      </c>
      <c r="G17" s="68">
        <v>2470.02</v>
      </c>
      <c r="I17" s="69">
        <f t="shared" si="1"/>
        <v>45485</v>
      </c>
      <c r="J17" s="68">
        <v>2935.31</v>
      </c>
    </row>
    <row r="18" spans="2:10" x14ac:dyDescent="0.2">
      <c r="C18" s="69">
        <v>45488</v>
      </c>
      <c r="D18" s="68">
        <v>9822.36</v>
      </c>
      <c r="F18" s="69">
        <f t="shared" si="0"/>
        <v>45488</v>
      </c>
      <c r="G18" s="68">
        <v>2465.16</v>
      </c>
      <c r="I18" s="69">
        <f t="shared" si="1"/>
        <v>45488</v>
      </c>
      <c r="J18" s="68">
        <v>2939.26</v>
      </c>
    </row>
    <row r="19" spans="2:10" x14ac:dyDescent="0.2">
      <c r="C19" s="69">
        <v>45489</v>
      </c>
      <c r="D19" s="68">
        <v>9775</v>
      </c>
      <c r="F19" s="69">
        <f t="shared" si="0"/>
        <v>45489</v>
      </c>
      <c r="G19" s="68">
        <v>2451.91</v>
      </c>
      <c r="I19" s="69">
        <f t="shared" si="1"/>
        <v>45489</v>
      </c>
      <c r="J19" s="68">
        <v>2935.87</v>
      </c>
    </row>
    <row r="20" spans="2:10" x14ac:dyDescent="0.2">
      <c r="C20" s="69">
        <v>45490</v>
      </c>
      <c r="D20" s="68">
        <v>9661.6</v>
      </c>
      <c r="F20" s="69">
        <f t="shared" si="0"/>
        <v>45490</v>
      </c>
      <c r="G20" s="68">
        <v>2408.14</v>
      </c>
      <c r="I20" s="69">
        <f t="shared" si="1"/>
        <v>45490</v>
      </c>
      <c r="J20" s="68">
        <v>2860.26</v>
      </c>
    </row>
    <row r="21" spans="2:10" x14ac:dyDescent="0.2">
      <c r="C21" s="69">
        <v>45491</v>
      </c>
      <c r="D21" s="68">
        <v>9661.74</v>
      </c>
      <c r="F21" s="69">
        <f t="shared" si="0"/>
        <v>45491</v>
      </c>
      <c r="G21" s="68">
        <v>2425.27</v>
      </c>
      <c r="I21" s="69">
        <f t="shared" si="1"/>
        <v>45491</v>
      </c>
      <c r="J21" s="68">
        <v>2854.29</v>
      </c>
    </row>
    <row r="22" spans="2:10" x14ac:dyDescent="0.2">
      <c r="C22" s="69">
        <v>45492</v>
      </c>
      <c r="D22" s="68">
        <v>9399.6299999999992</v>
      </c>
      <c r="F22" s="69">
        <f t="shared" si="0"/>
        <v>45492</v>
      </c>
      <c r="G22" s="68">
        <v>2378.37</v>
      </c>
      <c r="I22" s="69">
        <f t="shared" si="1"/>
        <v>45492</v>
      </c>
      <c r="J22" s="68">
        <v>2803.58</v>
      </c>
    </row>
    <row r="23" spans="2:10" x14ac:dyDescent="0.2">
      <c r="C23" s="69">
        <v>45495</v>
      </c>
      <c r="D23" s="68">
        <v>9253.06</v>
      </c>
      <c r="F23" s="69">
        <f t="shared" si="0"/>
        <v>45495</v>
      </c>
      <c r="G23" s="68">
        <v>2337.91</v>
      </c>
      <c r="I23" s="69">
        <f t="shared" si="1"/>
        <v>45495</v>
      </c>
      <c r="J23" s="68">
        <v>2777.88</v>
      </c>
    </row>
    <row r="24" spans="2:10" x14ac:dyDescent="0.2">
      <c r="C24" s="69">
        <v>45496</v>
      </c>
      <c r="D24" s="68">
        <v>9145.07</v>
      </c>
      <c r="F24" s="69">
        <f t="shared" si="0"/>
        <v>45496</v>
      </c>
      <c r="G24" s="68">
        <v>2313.85</v>
      </c>
      <c r="I24" s="69">
        <f t="shared" si="1"/>
        <v>45496</v>
      </c>
      <c r="J24" s="68">
        <v>2718.35</v>
      </c>
    </row>
    <row r="25" spans="2:10" x14ac:dyDescent="0.2">
      <c r="C25" s="69">
        <v>45497</v>
      </c>
      <c r="D25" s="68">
        <v>9162.18</v>
      </c>
      <c r="F25" s="69">
        <f t="shared" si="0"/>
        <v>45497</v>
      </c>
      <c r="G25" s="68">
        <v>2295.41</v>
      </c>
      <c r="I25" s="69">
        <f t="shared" si="1"/>
        <v>45497</v>
      </c>
      <c r="J25" s="68">
        <v>2700.33</v>
      </c>
    </row>
    <row r="26" spans="2:10" x14ac:dyDescent="0.2">
      <c r="C26" s="69">
        <v>45498</v>
      </c>
      <c r="D26" s="68">
        <v>8961.33</v>
      </c>
      <c r="F26" s="69">
        <f t="shared" si="0"/>
        <v>45498</v>
      </c>
      <c r="G26" s="68">
        <v>2290.0100000000002</v>
      </c>
      <c r="I26" s="69">
        <f t="shared" si="1"/>
        <v>45498</v>
      </c>
      <c r="J26" s="68">
        <v>2655.64</v>
      </c>
    </row>
    <row r="27" spans="2:10" x14ac:dyDescent="0.2">
      <c r="C27" s="69">
        <v>45499</v>
      </c>
      <c r="D27" s="68">
        <v>9089.2199999999993</v>
      </c>
      <c r="F27" s="69">
        <f t="shared" si="0"/>
        <v>45499</v>
      </c>
      <c r="G27" s="68">
        <v>2279.54</v>
      </c>
      <c r="I27" s="69">
        <f t="shared" si="1"/>
        <v>45499</v>
      </c>
      <c r="J27" s="68">
        <v>2665.21</v>
      </c>
    </row>
    <row r="28" spans="2:10" x14ac:dyDescent="0.2">
      <c r="C28" s="69">
        <v>45502</v>
      </c>
      <c r="D28" s="68">
        <v>9079.39</v>
      </c>
      <c r="F28" s="69">
        <f t="shared" si="0"/>
        <v>45502</v>
      </c>
      <c r="G28" s="68">
        <v>2275.04</v>
      </c>
      <c r="I28" s="69">
        <f t="shared" si="1"/>
        <v>45502</v>
      </c>
      <c r="J28" s="68">
        <v>2676.62</v>
      </c>
    </row>
    <row r="29" spans="2:10" x14ac:dyDescent="0.2">
      <c r="C29" s="69">
        <v>45503</v>
      </c>
      <c r="D29" s="68">
        <v>9001.6</v>
      </c>
      <c r="F29" s="69">
        <f t="shared" si="0"/>
        <v>45503</v>
      </c>
      <c r="G29" s="68">
        <v>2239.02</v>
      </c>
      <c r="I29" s="69">
        <f t="shared" si="1"/>
        <v>45503</v>
      </c>
      <c r="J29" s="68">
        <v>2635</v>
      </c>
    </row>
    <row r="30" spans="2:10" ht="13.5" thickBot="1" x14ac:dyDescent="0.25">
      <c r="C30" s="69">
        <v>45504</v>
      </c>
      <c r="D30" s="68">
        <v>9158.7999999999993</v>
      </c>
      <c r="F30" s="69">
        <f t="shared" si="0"/>
        <v>45504</v>
      </c>
      <c r="G30" s="68">
        <v>2259.6</v>
      </c>
      <c r="I30" s="69">
        <f t="shared" si="1"/>
        <v>45504</v>
      </c>
      <c r="J30" s="68">
        <v>2684.48</v>
      </c>
    </row>
    <row r="31" spans="2:10" x14ac:dyDescent="0.2">
      <c r="B31" s="5"/>
      <c r="C31" s="67" t="s">
        <v>11</v>
      </c>
      <c r="D31" s="66">
        <f>ROUND(AVERAGE(D8:D30),2)</f>
        <v>9530.23</v>
      </c>
      <c r="F31" s="67" t="s">
        <v>11</v>
      </c>
      <c r="G31" s="66">
        <f>ROUND(AVERAGE(G8:G30),2)</f>
        <v>2416.46</v>
      </c>
      <c r="I31" s="67" t="s">
        <v>11</v>
      </c>
      <c r="J31" s="66">
        <f>ROUND(AVERAGE(J8:J30),2)</f>
        <v>2845.79</v>
      </c>
    </row>
    <row r="32" spans="2:10" x14ac:dyDescent="0.2">
      <c r="B32" s="5"/>
      <c r="C32" s="65" t="s">
        <v>12</v>
      </c>
      <c r="D32" s="64">
        <f>MAX(D8:D30)</f>
        <v>9956.82</v>
      </c>
      <c r="F32" s="65" t="s">
        <v>12</v>
      </c>
      <c r="G32" s="64">
        <f>MAX(G8:G30)</f>
        <v>2543.0100000000002</v>
      </c>
      <c r="I32" s="65" t="s">
        <v>12</v>
      </c>
      <c r="J32" s="64">
        <f>MAX(J8:J30)</f>
        <v>2987.84</v>
      </c>
    </row>
    <row r="33" spans="2:10" x14ac:dyDescent="0.2">
      <c r="B33" s="5"/>
      <c r="C33" s="63" t="s">
        <v>13</v>
      </c>
      <c r="D33" s="62">
        <f>MIN(D8:D30)</f>
        <v>8961.33</v>
      </c>
      <c r="F33" s="63" t="s">
        <v>13</v>
      </c>
      <c r="G33" s="62">
        <f>MIN(G8:G30)</f>
        <v>2239.02</v>
      </c>
      <c r="I33" s="63" t="s">
        <v>13</v>
      </c>
      <c r="J33" s="62">
        <f>MIN(J8:J30)</f>
        <v>2635</v>
      </c>
    </row>
    <row r="36" spans="2:10" x14ac:dyDescent="0.2">
      <c r="B36" t="s">
        <v>34</v>
      </c>
    </row>
  </sheetData>
  <mergeCells count="3">
    <mergeCell ref="C4:D4"/>
    <mergeCell ref="F4:G4"/>
    <mergeCell ref="I4:J4"/>
  </mergeCells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I25"/>
  <sheetViews>
    <sheetView workbookViewId="0"/>
  </sheetViews>
  <sheetFormatPr defaultRowHeight="12.75" x14ac:dyDescent="0.2"/>
  <cols>
    <col min="1" max="1" width="9.140625" style="135"/>
    <col min="2" max="2" width="15.5703125" style="135" customWidth="1"/>
    <col min="3" max="10" width="12.7109375" style="135" customWidth="1"/>
    <col min="11" max="16384" width="9.140625" style="135"/>
  </cols>
  <sheetData>
    <row r="3" spans="2:9" ht="15.75" x14ac:dyDescent="0.25">
      <c r="B3" s="174" t="s">
        <v>94</v>
      </c>
      <c r="C3" s="147"/>
      <c r="D3" s="173"/>
      <c r="G3" s="159"/>
      <c r="H3" s="159"/>
      <c r="I3" s="172"/>
    </row>
    <row r="4" spans="2:9" x14ac:dyDescent="0.2">
      <c r="B4" s="171" t="s">
        <v>93</v>
      </c>
      <c r="C4" s="170"/>
      <c r="D4" s="169"/>
      <c r="G4" s="168"/>
      <c r="H4" s="167"/>
      <c r="I4" s="159"/>
    </row>
    <row r="5" spans="2:9" x14ac:dyDescent="0.2">
      <c r="B5" s="166" t="s">
        <v>95</v>
      </c>
      <c r="C5" s="147"/>
      <c r="D5" s="165"/>
      <c r="G5" s="164"/>
      <c r="H5" s="159"/>
      <c r="I5" s="147"/>
    </row>
    <row r="6" spans="2:9" x14ac:dyDescent="0.2">
      <c r="B6" s="147"/>
      <c r="C6" s="147"/>
      <c r="D6" s="147"/>
      <c r="E6" s="147"/>
      <c r="F6" s="147"/>
      <c r="G6" s="147"/>
      <c r="H6" s="147"/>
      <c r="I6" s="147"/>
    </row>
    <row r="7" spans="2:9" x14ac:dyDescent="0.2">
      <c r="B7" s="158"/>
      <c r="C7" s="163" t="s">
        <v>92</v>
      </c>
      <c r="D7" s="163" t="s">
        <v>92</v>
      </c>
      <c r="E7" s="163" t="s">
        <v>92</v>
      </c>
    </row>
    <row r="8" spans="2:9" x14ac:dyDescent="0.2">
      <c r="B8" s="161"/>
      <c r="C8" s="162" t="s">
        <v>55</v>
      </c>
      <c r="D8" s="162" t="s">
        <v>82</v>
      </c>
      <c r="E8" s="162" t="s">
        <v>80</v>
      </c>
    </row>
    <row r="9" spans="2:9" x14ac:dyDescent="0.2">
      <c r="B9" s="161"/>
      <c r="C9" s="160" t="s">
        <v>79</v>
      </c>
      <c r="D9" s="160" t="s">
        <v>79</v>
      </c>
      <c r="E9" s="160" t="s">
        <v>79</v>
      </c>
    </row>
    <row r="10" spans="2:9" x14ac:dyDescent="0.2">
      <c r="B10" s="158"/>
      <c r="C10" s="157"/>
      <c r="D10" s="157"/>
      <c r="E10" s="157"/>
    </row>
    <row r="11" spans="2:9" x14ac:dyDescent="0.2">
      <c r="B11" s="156" t="s">
        <v>91</v>
      </c>
      <c r="C11" s="155">
        <f>ABR!D31</f>
        <v>9530.23</v>
      </c>
      <c r="D11" s="155">
        <f>ABR!G31</f>
        <v>2416.46</v>
      </c>
      <c r="E11" s="155">
        <f>ABR!J31</f>
        <v>2845.79</v>
      </c>
    </row>
    <row r="15" spans="2:9" x14ac:dyDescent="0.2">
      <c r="B15" s="153" t="s">
        <v>48</v>
      </c>
      <c r="C15" s="154"/>
    </row>
    <row r="16" spans="2:9" x14ac:dyDescent="0.2">
      <c r="B16" s="153" t="s">
        <v>46</v>
      </c>
      <c r="C16" s="152"/>
    </row>
    <row r="17" spans="2:9" x14ac:dyDescent="0.2">
      <c r="B17" s="151" t="s">
        <v>10</v>
      </c>
      <c r="C17" s="149">
        <f>'Averages Inc. Euro Eq'!F66</f>
        <v>1.2859</v>
      </c>
    </row>
    <row r="18" spans="2:9" x14ac:dyDescent="0.2">
      <c r="B18" s="151" t="s">
        <v>43</v>
      </c>
      <c r="C18" s="150">
        <f>'Averages Inc. Euro Eq'!F67</f>
        <v>157.88</v>
      </c>
    </row>
    <row r="19" spans="2:9" x14ac:dyDescent="0.2">
      <c r="B19" s="151" t="s">
        <v>41</v>
      </c>
      <c r="C19" s="149">
        <f>'Averages Inc. Euro Eq'!F68</f>
        <v>1.0843</v>
      </c>
    </row>
    <row r="21" spans="2:9" x14ac:dyDescent="0.2">
      <c r="B21" s="148" t="s">
        <v>40</v>
      </c>
    </row>
    <row r="24" spans="2:9" x14ac:dyDescent="0.2">
      <c r="B24" s="146" t="s">
        <v>14</v>
      </c>
      <c r="C24" s="145"/>
      <c r="D24" s="144"/>
      <c r="E24" s="143"/>
      <c r="F24" s="142"/>
      <c r="G24" s="141"/>
      <c r="H24" s="140"/>
      <c r="I24" s="139"/>
    </row>
    <row r="25" spans="2:9" x14ac:dyDescent="0.2">
      <c r="B25" s="138" t="s">
        <v>96</v>
      </c>
      <c r="C25" s="137"/>
      <c r="D25" s="137"/>
      <c r="E25" s="137"/>
      <c r="F25" s="137"/>
      <c r="G25" s="137"/>
      <c r="H25" s="137"/>
      <c r="I25" s="136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M71"/>
  <sheetViews>
    <sheetView workbookViewId="0"/>
  </sheetViews>
  <sheetFormatPr defaultRowHeight="12.75" x14ac:dyDescent="0.2"/>
  <cols>
    <col min="2" max="2" width="27.28515625" customWidth="1"/>
    <col min="3" max="17" width="16.28515625" customWidth="1"/>
  </cols>
  <sheetData>
    <row r="5" spans="2:13" ht="15.75" x14ac:dyDescent="0.25">
      <c r="B5" s="134"/>
      <c r="C5" s="2"/>
      <c r="D5" s="133"/>
      <c r="F5" s="132" t="s">
        <v>90</v>
      </c>
      <c r="G5" s="128"/>
      <c r="H5" s="128"/>
      <c r="I5" s="131"/>
    </row>
    <row r="6" spans="2:13" x14ac:dyDescent="0.2">
      <c r="B6" s="130"/>
      <c r="C6" s="130"/>
      <c r="D6" s="76"/>
      <c r="F6" s="129" t="s">
        <v>89</v>
      </c>
      <c r="G6" s="128"/>
      <c r="H6" s="127"/>
      <c r="I6" s="119"/>
    </row>
    <row r="7" spans="2:13" x14ac:dyDescent="0.2">
      <c r="B7" s="2"/>
      <c r="C7" s="2"/>
      <c r="D7" s="126"/>
      <c r="F7" s="106" t="s">
        <v>95</v>
      </c>
      <c r="G7" s="125"/>
      <c r="H7" s="119"/>
      <c r="I7" s="2"/>
    </row>
    <row r="8" spans="2:13" ht="13.5" thickBot="1" x14ac:dyDescent="0.25"/>
    <row r="9" spans="2:13" x14ac:dyDescent="0.2">
      <c r="B9" s="124"/>
      <c r="C9" s="123" t="s">
        <v>88</v>
      </c>
      <c r="D9" s="122" t="s">
        <v>82</v>
      </c>
      <c r="E9" s="122" t="s">
        <v>55</v>
      </c>
      <c r="F9" s="122" t="s">
        <v>54</v>
      </c>
      <c r="G9" s="122" t="s">
        <v>53</v>
      </c>
      <c r="H9" s="122" t="s">
        <v>52</v>
      </c>
      <c r="I9" s="122" t="s">
        <v>87</v>
      </c>
      <c r="J9" s="122" t="s">
        <v>86</v>
      </c>
      <c r="K9" s="122" t="s">
        <v>85</v>
      </c>
      <c r="L9" s="122" t="s">
        <v>84</v>
      </c>
      <c r="M9" s="121" t="s">
        <v>83</v>
      </c>
    </row>
    <row r="10" spans="2:13" x14ac:dyDescent="0.2">
      <c r="B10" s="118"/>
      <c r="C10" s="120" t="s">
        <v>82</v>
      </c>
      <c r="D10" s="119" t="s">
        <v>81</v>
      </c>
      <c r="E10" s="119"/>
      <c r="F10" s="119"/>
      <c r="G10" s="119"/>
      <c r="H10" s="119"/>
      <c r="I10" s="119"/>
      <c r="J10" s="119"/>
      <c r="K10" s="119"/>
      <c r="L10" s="119"/>
      <c r="M10" s="3"/>
    </row>
    <row r="11" spans="2:13" x14ac:dyDescent="0.2">
      <c r="B11" s="118"/>
      <c r="C11" s="117" t="s">
        <v>79</v>
      </c>
      <c r="D11" s="117" t="s">
        <v>79</v>
      </c>
      <c r="E11" s="117" t="s">
        <v>79</v>
      </c>
      <c r="F11" s="117" t="s">
        <v>79</v>
      </c>
      <c r="G11" s="117" t="s">
        <v>79</v>
      </c>
      <c r="H11" s="117" t="s">
        <v>79</v>
      </c>
      <c r="I11" s="117" t="s">
        <v>79</v>
      </c>
      <c r="J11" s="117" t="s">
        <v>79</v>
      </c>
      <c r="K11" s="117" t="s">
        <v>79</v>
      </c>
      <c r="L11" s="117" t="s">
        <v>79</v>
      </c>
      <c r="M11" s="116" t="s">
        <v>79</v>
      </c>
    </row>
    <row r="12" spans="2:13" x14ac:dyDescent="0.2">
      <c r="B12" s="99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3"/>
    </row>
    <row r="13" spans="2:13" x14ac:dyDescent="0.2">
      <c r="B13" s="114" t="s">
        <v>78</v>
      </c>
      <c r="C13" s="113">
        <v>2361.63</v>
      </c>
      <c r="D13" s="113">
        <v>2443.52</v>
      </c>
      <c r="E13" s="113">
        <v>9392.7800000000007</v>
      </c>
      <c r="F13" s="113">
        <v>2113.2199999999998</v>
      </c>
      <c r="G13" s="113">
        <v>16387.61</v>
      </c>
      <c r="H13" s="113">
        <v>31970.87</v>
      </c>
      <c r="I13" s="113">
        <v>2784.22</v>
      </c>
      <c r="J13" s="113">
        <v>2508.2600000000002</v>
      </c>
      <c r="K13" s="113">
        <v>0.5</v>
      </c>
      <c r="L13" s="113">
        <v>25923.48</v>
      </c>
      <c r="M13" s="112">
        <v>0.5</v>
      </c>
    </row>
    <row r="14" spans="2:13" x14ac:dyDescent="0.2">
      <c r="B14" s="99" t="s">
        <v>77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"/>
    </row>
    <row r="15" spans="2:13" x14ac:dyDescent="0.2">
      <c r="B15" s="114" t="s">
        <v>76</v>
      </c>
      <c r="C15" s="113">
        <v>2362.3000000000002</v>
      </c>
      <c r="D15" s="113">
        <v>2453.09</v>
      </c>
      <c r="E15" s="113">
        <v>9393.57</v>
      </c>
      <c r="F15" s="113">
        <v>2114.35</v>
      </c>
      <c r="G15" s="113">
        <v>16396.3</v>
      </c>
      <c r="H15" s="113">
        <v>32003.91</v>
      </c>
      <c r="I15" s="113">
        <v>2785.2</v>
      </c>
      <c r="J15" s="113">
        <v>2518.2600000000002</v>
      </c>
      <c r="K15" s="113">
        <v>1</v>
      </c>
      <c r="L15" s="113">
        <v>26423.48</v>
      </c>
      <c r="M15" s="112">
        <v>1</v>
      </c>
    </row>
    <row r="16" spans="2:13" x14ac:dyDescent="0.2">
      <c r="B16" s="9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3"/>
    </row>
    <row r="17" spans="2:13" x14ac:dyDescent="0.2">
      <c r="B17" s="114" t="s">
        <v>75</v>
      </c>
      <c r="C17" s="113">
        <v>2361.9699999999998</v>
      </c>
      <c r="D17" s="113">
        <v>2448.3000000000002</v>
      </c>
      <c r="E17" s="113">
        <v>9393.17</v>
      </c>
      <c r="F17" s="113">
        <v>2113.7800000000002</v>
      </c>
      <c r="G17" s="113">
        <v>16391.96</v>
      </c>
      <c r="H17" s="113">
        <v>31987.39</v>
      </c>
      <c r="I17" s="113">
        <v>2784.71</v>
      </c>
      <c r="J17" s="113">
        <v>2513.2600000000002</v>
      </c>
      <c r="K17" s="113">
        <v>0.75</v>
      </c>
      <c r="L17" s="113">
        <v>26173.48</v>
      </c>
      <c r="M17" s="112">
        <v>0.75</v>
      </c>
    </row>
    <row r="18" spans="2:13" x14ac:dyDescent="0.2"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3"/>
    </row>
    <row r="19" spans="2:13" x14ac:dyDescent="0.2">
      <c r="B19" s="114" t="s">
        <v>97</v>
      </c>
      <c r="C19" s="113">
        <v>2416.2199999999998</v>
      </c>
      <c r="D19" s="113">
        <v>2320.65</v>
      </c>
      <c r="E19" s="113">
        <v>9534.65</v>
      </c>
      <c r="F19" s="113">
        <v>2153.96</v>
      </c>
      <c r="G19" s="113">
        <v>16665.22</v>
      </c>
      <c r="H19" s="113">
        <v>32079.35</v>
      </c>
      <c r="I19" s="113">
        <v>2843.74</v>
      </c>
      <c r="J19" s="113">
        <v>2508.2600000000002</v>
      </c>
      <c r="K19" s="113">
        <v>0.5</v>
      </c>
      <c r="L19" s="113">
        <v>26353.26</v>
      </c>
      <c r="M19" s="112">
        <v>0.5</v>
      </c>
    </row>
    <row r="20" spans="2:13" x14ac:dyDescent="0.2">
      <c r="B20" s="9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3"/>
    </row>
    <row r="21" spans="2:13" x14ac:dyDescent="0.2">
      <c r="B21" s="114" t="s">
        <v>74</v>
      </c>
      <c r="C21" s="113">
        <v>2417.02</v>
      </c>
      <c r="D21" s="113">
        <v>2330.2199999999998</v>
      </c>
      <c r="E21" s="113">
        <v>9536.33</v>
      </c>
      <c r="F21" s="113">
        <v>2155.4299999999998</v>
      </c>
      <c r="G21" s="113">
        <v>16679.57</v>
      </c>
      <c r="H21" s="113">
        <v>32115</v>
      </c>
      <c r="I21" s="113">
        <v>2844.96</v>
      </c>
      <c r="J21" s="113">
        <v>2518.2600000000002</v>
      </c>
      <c r="K21" s="113">
        <v>1</v>
      </c>
      <c r="L21" s="113">
        <v>26853.26</v>
      </c>
      <c r="M21" s="112">
        <v>1</v>
      </c>
    </row>
    <row r="22" spans="2:13" x14ac:dyDescent="0.2">
      <c r="B22" s="99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3"/>
    </row>
    <row r="23" spans="2:13" x14ac:dyDescent="0.2">
      <c r="B23" s="114" t="s">
        <v>73</v>
      </c>
      <c r="C23" s="113">
        <v>2416.62</v>
      </c>
      <c r="D23" s="113">
        <v>2325.4299999999998</v>
      </c>
      <c r="E23" s="113">
        <v>9535.49</v>
      </c>
      <c r="F23" s="113">
        <v>2154.6999999999998</v>
      </c>
      <c r="G23" s="113">
        <v>16672.39</v>
      </c>
      <c r="H23" s="113">
        <v>32097.17</v>
      </c>
      <c r="I23" s="113">
        <v>2844.35</v>
      </c>
      <c r="J23" s="113">
        <v>2513.2600000000002</v>
      </c>
      <c r="K23" s="113">
        <v>0.75</v>
      </c>
      <c r="L23" s="113">
        <v>26603.26</v>
      </c>
      <c r="M23" s="112">
        <v>0.75</v>
      </c>
    </row>
    <row r="24" spans="2:13" x14ac:dyDescent="0.2">
      <c r="B24" s="99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3"/>
    </row>
    <row r="25" spans="2:13" x14ac:dyDescent="0.2">
      <c r="B25" s="114" t="s">
        <v>72</v>
      </c>
      <c r="C25" s="113">
        <v>2570.13</v>
      </c>
      <c r="D25" s="113">
        <v>2320.65</v>
      </c>
      <c r="E25" s="113">
        <v>9819.35</v>
      </c>
      <c r="F25" s="113">
        <v>2235.3000000000002</v>
      </c>
      <c r="G25" s="113">
        <v>17785.43</v>
      </c>
      <c r="H25" s="113"/>
      <c r="I25" s="113">
        <v>2886.48</v>
      </c>
      <c r="J25" s="113">
        <v>2508.2600000000002</v>
      </c>
      <c r="K25" s="113"/>
      <c r="L25" s="113"/>
      <c r="M25" s="112"/>
    </row>
    <row r="26" spans="2:13" x14ac:dyDescent="0.2">
      <c r="B26" s="99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3"/>
    </row>
    <row r="27" spans="2:13" x14ac:dyDescent="0.2">
      <c r="B27" s="114" t="s">
        <v>71</v>
      </c>
      <c r="C27" s="113">
        <v>2575.13</v>
      </c>
      <c r="D27" s="113">
        <v>2330.65</v>
      </c>
      <c r="E27" s="113">
        <v>9829.35</v>
      </c>
      <c r="F27" s="113">
        <v>2240.3000000000002</v>
      </c>
      <c r="G27" s="113">
        <v>17835.43</v>
      </c>
      <c r="H27" s="113"/>
      <c r="I27" s="113">
        <v>2891.48</v>
      </c>
      <c r="J27" s="113">
        <v>2518.2600000000002</v>
      </c>
      <c r="K27" s="113"/>
      <c r="L27" s="113"/>
      <c r="M27" s="112"/>
    </row>
    <row r="28" spans="2:13" x14ac:dyDescent="0.2">
      <c r="B28" s="99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3"/>
    </row>
    <row r="29" spans="2:13" x14ac:dyDescent="0.2">
      <c r="B29" s="114" t="s">
        <v>70</v>
      </c>
      <c r="C29" s="113">
        <v>2572.63</v>
      </c>
      <c r="D29" s="113">
        <v>2325.65</v>
      </c>
      <c r="E29" s="113">
        <v>9824.35</v>
      </c>
      <c r="F29" s="113">
        <v>2237.8000000000002</v>
      </c>
      <c r="G29" s="113">
        <v>17810.43</v>
      </c>
      <c r="H29" s="113"/>
      <c r="I29" s="113">
        <v>2888.98</v>
      </c>
      <c r="J29" s="113">
        <v>2513.2600000000002</v>
      </c>
      <c r="K29" s="113"/>
      <c r="L29" s="113"/>
      <c r="M29" s="112"/>
    </row>
    <row r="30" spans="2:13" x14ac:dyDescent="0.2">
      <c r="B30" s="99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3"/>
    </row>
    <row r="31" spans="2:13" x14ac:dyDescent="0.2">
      <c r="B31" s="114" t="s">
        <v>98</v>
      </c>
      <c r="C31" s="113">
        <v>2645.09</v>
      </c>
      <c r="D31" s="113"/>
      <c r="E31" s="113">
        <v>9912.83</v>
      </c>
      <c r="F31" s="113">
        <v>2255.87</v>
      </c>
      <c r="G31" s="113">
        <v>18590.87</v>
      </c>
      <c r="H31" s="113"/>
      <c r="I31" s="113">
        <v>2787.78</v>
      </c>
      <c r="J31" s="113"/>
      <c r="K31" s="113"/>
      <c r="L31" s="113"/>
      <c r="M31" s="112"/>
    </row>
    <row r="32" spans="2:13" x14ac:dyDescent="0.2">
      <c r="B32" s="99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3"/>
    </row>
    <row r="33" spans="2:13" x14ac:dyDescent="0.2">
      <c r="B33" s="114" t="s">
        <v>69</v>
      </c>
      <c r="C33" s="113">
        <v>2650.09</v>
      </c>
      <c r="D33" s="113"/>
      <c r="E33" s="113">
        <v>9922.83</v>
      </c>
      <c r="F33" s="113">
        <v>2260.87</v>
      </c>
      <c r="G33" s="113">
        <v>18640.87</v>
      </c>
      <c r="H33" s="113"/>
      <c r="I33" s="113">
        <v>2792.78</v>
      </c>
      <c r="J33" s="113"/>
      <c r="K33" s="113"/>
      <c r="L33" s="113"/>
      <c r="M33" s="112"/>
    </row>
    <row r="34" spans="2:13" x14ac:dyDescent="0.2">
      <c r="B34" s="99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"/>
    </row>
    <row r="35" spans="2:13" x14ac:dyDescent="0.2">
      <c r="B35" s="114" t="s">
        <v>68</v>
      </c>
      <c r="C35" s="113">
        <v>2647.59</v>
      </c>
      <c r="D35" s="113"/>
      <c r="E35" s="113">
        <v>9917.83</v>
      </c>
      <c r="F35" s="113">
        <v>2258.37</v>
      </c>
      <c r="G35" s="113">
        <v>18615.87</v>
      </c>
      <c r="H35" s="113"/>
      <c r="I35" s="113">
        <v>2790.28</v>
      </c>
      <c r="J35" s="113"/>
      <c r="K35" s="113"/>
      <c r="L35" s="113"/>
      <c r="M35" s="112"/>
    </row>
    <row r="36" spans="2:13" x14ac:dyDescent="0.2">
      <c r="B36" s="99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3"/>
    </row>
    <row r="37" spans="2:13" x14ac:dyDescent="0.2">
      <c r="B37" s="114" t="s">
        <v>67</v>
      </c>
      <c r="C37" s="113">
        <v>2700.74</v>
      </c>
      <c r="D37" s="113"/>
      <c r="E37" s="113">
        <v>9884.57</v>
      </c>
      <c r="F37" s="113">
        <v>2275.87</v>
      </c>
      <c r="G37" s="113">
        <v>19253.259999999998</v>
      </c>
      <c r="H37" s="113"/>
      <c r="I37" s="113">
        <v>2683.87</v>
      </c>
      <c r="J37" s="113"/>
      <c r="K37" s="113"/>
      <c r="L37" s="113"/>
      <c r="M37" s="112"/>
    </row>
    <row r="38" spans="2:13" x14ac:dyDescent="0.2">
      <c r="B38" s="99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3"/>
    </row>
    <row r="39" spans="2:13" x14ac:dyDescent="0.2">
      <c r="B39" s="114" t="s">
        <v>66</v>
      </c>
      <c r="C39" s="113">
        <v>2705.74</v>
      </c>
      <c r="D39" s="113"/>
      <c r="E39" s="113">
        <v>9894.57</v>
      </c>
      <c r="F39" s="113">
        <v>2280.87</v>
      </c>
      <c r="G39" s="113">
        <v>19303.259999999998</v>
      </c>
      <c r="H39" s="113"/>
      <c r="I39" s="113">
        <v>2688.87</v>
      </c>
      <c r="J39" s="113"/>
      <c r="K39" s="113"/>
      <c r="L39" s="113"/>
      <c r="M39" s="112"/>
    </row>
    <row r="40" spans="2:13" x14ac:dyDescent="0.2">
      <c r="B40" s="99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3"/>
    </row>
    <row r="41" spans="2:13" x14ac:dyDescent="0.2">
      <c r="B41" s="114" t="s">
        <v>65</v>
      </c>
      <c r="C41" s="113">
        <v>2703.24</v>
      </c>
      <c r="D41" s="113"/>
      <c r="E41" s="113">
        <v>9889.57</v>
      </c>
      <c r="F41" s="113">
        <v>2278.37</v>
      </c>
      <c r="G41" s="113">
        <v>19278.259999999998</v>
      </c>
      <c r="H41" s="113"/>
      <c r="I41" s="113">
        <v>2686.37</v>
      </c>
      <c r="J41" s="113"/>
      <c r="K41" s="113"/>
      <c r="L41" s="113"/>
      <c r="M41" s="112"/>
    </row>
    <row r="42" spans="2:13" x14ac:dyDescent="0.2">
      <c r="B42" s="9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3"/>
    </row>
    <row r="43" spans="2:13" x14ac:dyDescent="0.2">
      <c r="B43" s="114" t="s">
        <v>64</v>
      </c>
      <c r="C43" s="113"/>
      <c r="D43" s="113"/>
      <c r="E43" s="113"/>
      <c r="F43" s="113"/>
      <c r="G43" s="113"/>
      <c r="H43" s="113">
        <v>31823.26</v>
      </c>
      <c r="I43" s="113"/>
      <c r="J43" s="113"/>
      <c r="K43" s="113">
        <v>0.5</v>
      </c>
      <c r="L43" s="113">
        <v>27910</v>
      </c>
      <c r="M43" s="112">
        <v>0.5</v>
      </c>
    </row>
    <row r="44" spans="2:13" x14ac:dyDescent="0.2">
      <c r="B44" s="99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3"/>
    </row>
    <row r="45" spans="2:13" x14ac:dyDescent="0.2">
      <c r="B45" s="114" t="s">
        <v>63</v>
      </c>
      <c r="C45" s="113"/>
      <c r="D45" s="113"/>
      <c r="E45" s="113"/>
      <c r="F45" s="113"/>
      <c r="G45" s="113"/>
      <c r="H45" s="113">
        <v>31873.26</v>
      </c>
      <c r="I45" s="113"/>
      <c r="J45" s="113"/>
      <c r="K45" s="113">
        <v>1</v>
      </c>
      <c r="L45" s="113">
        <v>28910</v>
      </c>
      <c r="M45" s="112">
        <v>1</v>
      </c>
    </row>
    <row r="46" spans="2:13" x14ac:dyDescent="0.2">
      <c r="B46" s="99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3"/>
    </row>
    <row r="47" spans="2:13" x14ac:dyDescent="0.2">
      <c r="B47" s="111" t="s">
        <v>62</v>
      </c>
      <c r="C47" s="110"/>
      <c r="D47" s="110"/>
      <c r="E47" s="110"/>
      <c r="F47" s="110"/>
      <c r="G47" s="110"/>
      <c r="H47" s="110">
        <v>31848.26</v>
      </c>
      <c r="I47" s="110"/>
      <c r="J47" s="110"/>
      <c r="K47" s="110">
        <v>0.75</v>
      </c>
      <c r="L47" s="110">
        <v>28410</v>
      </c>
      <c r="M47" s="109">
        <v>0.75</v>
      </c>
    </row>
    <row r="49" spans="2:5" x14ac:dyDescent="0.2">
      <c r="B49" s="108" t="s">
        <v>61</v>
      </c>
    </row>
    <row r="50" spans="2:5" x14ac:dyDescent="0.2">
      <c r="B50" s="107" t="s">
        <v>95</v>
      </c>
    </row>
    <row r="52" spans="2:5" x14ac:dyDescent="0.2">
      <c r="B52" s="105" t="s">
        <v>60</v>
      </c>
      <c r="C52" s="104" t="s">
        <v>59</v>
      </c>
    </row>
    <row r="53" spans="2:5" x14ac:dyDescent="0.2">
      <c r="B53" s="103"/>
      <c r="C53" s="102" t="s">
        <v>58</v>
      </c>
    </row>
    <row r="54" spans="2:5" x14ac:dyDescent="0.2">
      <c r="B54" s="100" t="s">
        <v>57</v>
      </c>
      <c r="C54" s="101">
        <v>2178.8000000000002</v>
      </c>
    </row>
    <row r="55" spans="2:5" x14ac:dyDescent="0.2">
      <c r="B55" s="100" t="s">
        <v>56</v>
      </c>
      <c r="C55" s="101">
        <v>2261.44</v>
      </c>
    </row>
    <row r="56" spans="2:5" x14ac:dyDescent="0.2">
      <c r="B56" s="100" t="s">
        <v>55</v>
      </c>
      <c r="C56" s="101">
        <v>8663.33</v>
      </c>
    </row>
    <row r="57" spans="2:5" x14ac:dyDescent="0.2">
      <c r="B57" s="100" t="s">
        <v>54</v>
      </c>
      <c r="C57" s="101">
        <v>1950</v>
      </c>
    </row>
    <row r="58" spans="2:5" x14ac:dyDescent="0.2">
      <c r="B58" s="100" t="s">
        <v>53</v>
      </c>
      <c r="C58" s="101">
        <v>15122.63</v>
      </c>
    </row>
    <row r="59" spans="2:5" x14ac:dyDescent="0.2">
      <c r="B59" s="100" t="s">
        <v>52</v>
      </c>
      <c r="C59" s="101">
        <v>29516.15</v>
      </c>
    </row>
    <row r="60" spans="2:5" x14ac:dyDescent="0.2">
      <c r="B60" s="100" t="s">
        <v>51</v>
      </c>
      <c r="C60" s="101">
        <v>2568.77</v>
      </c>
    </row>
    <row r="61" spans="2:5" x14ac:dyDescent="0.2">
      <c r="B61" s="98" t="s">
        <v>50</v>
      </c>
      <c r="C61" s="97">
        <v>2322.4499999999998</v>
      </c>
    </row>
    <row r="63" spans="2:5" x14ac:dyDescent="0.2">
      <c r="B63" s="89" t="s">
        <v>49</v>
      </c>
    </row>
    <row r="64" spans="2:5" x14ac:dyDescent="0.2">
      <c r="E64" s="96" t="s">
        <v>48</v>
      </c>
    </row>
    <row r="65" spans="2:9" x14ac:dyDescent="0.2">
      <c r="B65" s="93" t="s">
        <v>47</v>
      </c>
      <c r="D65" s="92">
        <v>7306.05</v>
      </c>
      <c r="E65" s="96" t="s">
        <v>46</v>
      </c>
    </row>
    <row r="66" spans="2:9" x14ac:dyDescent="0.2">
      <c r="B66" s="93" t="s">
        <v>45</v>
      </c>
      <c r="D66" s="92">
        <v>7412.35</v>
      </c>
      <c r="E66" s="95" t="s">
        <v>10</v>
      </c>
      <c r="F66" s="90">
        <v>1.2859</v>
      </c>
    </row>
    <row r="67" spans="2:9" x14ac:dyDescent="0.2">
      <c r="B67" s="93" t="s">
        <v>44</v>
      </c>
      <c r="D67" s="92">
        <v>1644.5</v>
      </c>
      <c r="E67" s="95" t="s">
        <v>43</v>
      </c>
      <c r="F67" s="94">
        <v>157.88</v>
      </c>
    </row>
    <row r="68" spans="2:9" x14ac:dyDescent="0.2">
      <c r="B68" s="93" t="s">
        <v>42</v>
      </c>
      <c r="D68" s="92">
        <v>1675.39</v>
      </c>
      <c r="E68" s="91" t="s">
        <v>41</v>
      </c>
      <c r="F68" s="90">
        <v>1.0843</v>
      </c>
    </row>
    <row r="69" spans="2:9" x14ac:dyDescent="0.2">
      <c r="H69" s="88" t="s">
        <v>40</v>
      </c>
    </row>
    <row r="70" spans="2:9" x14ac:dyDescent="0.2">
      <c r="B70" s="87" t="s">
        <v>14</v>
      </c>
      <c r="C70" s="86"/>
      <c r="D70" s="85"/>
      <c r="E70" s="84"/>
      <c r="F70" s="83"/>
      <c r="G70" s="82"/>
      <c r="H70" s="81"/>
      <c r="I70" s="80"/>
    </row>
    <row r="71" spans="2:9" x14ac:dyDescent="0.2">
      <c r="B71" s="79" t="s">
        <v>96</v>
      </c>
      <c r="C71" s="78"/>
      <c r="D71" s="78"/>
      <c r="E71" s="78"/>
      <c r="F71" s="78"/>
      <c r="G71" s="78"/>
      <c r="H71" s="78"/>
      <c r="I71" s="77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31</v>
      </c>
    </row>
    <row r="6" spans="1:19" ht="13.5" thickBot="1" x14ac:dyDescent="0.25">
      <c r="B6" s="1">
        <v>45474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45474</v>
      </c>
      <c r="C9" s="46">
        <v>2090</v>
      </c>
      <c r="D9" s="45">
        <v>2100</v>
      </c>
      <c r="E9" s="44">
        <f t="shared" ref="E9:E31" si="0">AVERAGE(C9:D9)</f>
        <v>2095</v>
      </c>
      <c r="F9" s="46">
        <v>2090</v>
      </c>
      <c r="G9" s="45">
        <v>2100</v>
      </c>
      <c r="H9" s="44">
        <f t="shared" ref="H9:H31" si="1">AVERAGE(F9:G9)</f>
        <v>2095</v>
      </c>
      <c r="I9" s="46">
        <v>2090</v>
      </c>
      <c r="J9" s="45">
        <v>2100</v>
      </c>
      <c r="K9" s="44">
        <f t="shared" ref="K9:K31" si="2">AVERAGE(I9:J9)</f>
        <v>2095</v>
      </c>
      <c r="L9" s="52">
        <v>2100</v>
      </c>
      <c r="M9" s="51">
        <v>1.2677</v>
      </c>
      <c r="N9" s="53">
        <v>1.075</v>
      </c>
      <c r="O9" s="50">
        <v>161.11000000000001</v>
      </c>
      <c r="P9" s="43">
        <v>1656.54</v>
      </c>
      <c r="Q9" s="43">
        <v>1655.5</v>
      </c>
      <c r="R9" s="49">
        <f t="shared" ref="R9:R31" si="3">L9/N9</f>
        <v>1953.4883720930234</v>
      </c>
      <c r="S9" s="48">
        <v>1.2685</v>
      </c>
    </row>
    <row r="10" spans="1:19" x14ac:dyDescent="0.2">
      <c r="B10" s="47">
        <v>45475</v>
      </c>
      <c r="C10" s="46">
        <v>2225</v>
      </c>
      <c r="D10" s="45">
        <v>2230</v>
      </c>
      <c r="E10" s="44">
        <f t="shared" si="0"/>
        <v>2227.5</v>
      </c>
      <c r="F10" s="46">
        <v>2225</v>
      </c>
      <c r="G10" s="45">
        <v>2230</v>
      </c>
      <c r="H10" s="44">
        <f t="shared" si="1"/>
        <v>2227.5</v>
      </c>
      <c r="I10" s="46">
        <v>2225</v>
      </c>
      <c r="J10" s="45">
        <v>2235</v>
      </c>
      <c r="K10" s="44">
        <f t="shared" si="2"/>
        <v>2230</v>
      </c>
      <c r="L10" s="52">
        <v>2230</v>
      </c>
      <c r="M10" s="51">
        <v>1.2654000000000001</v>
      </c>
      <c r="N10" s="51">
        <v>1.0725</v>
      </c>
      <c r="O10" s="50">
        <v>161.62</v>
      </c>
      <c r="P10" s="43">
        <v>1762.29</v>
      </c>
      <c r="Q10" s="43">
        <v>1761.18</v>
      </c>
      <c r="R10" s="49">
        <f t="shared" si="3"/>
        <v>2079.2540792540794</v>
      </c>
      <c r="S10" s="48">
        <v>1.2662</v>
      </c>
    </row>
    <row r="11" spans="1:19" x14ac:dyDescent="0.2">
      <c r="B11" s="47">
        <v>45476</v>
      </c>
      <c r="C11" s="46">
        <v>2040</v>
      </c>
      <c r="D11" s="45">
        <v>2050</v>
      </c>
      <c r="E11" s="44">
        <f t="shared" si="0"/>
        <v>2045</v>
      </c>
      <c r="F11" s="46">
        <v>2040</v>
      </c>
      <c r="G11" s="45">
        <v>2050</v>
      </c>
      <c r="H11" s="44">
        <f t="shared" si="1"/>
        <v>2045</v>
      </c>
      <c r="I11" s="46">
        <v>2040</v>
      </c>
      <c r="J11" s="45">
        <v>2050</v>
      </c>
      <c r="K11" s="44">
        <f t="shared" si="2"/>
        <v>2045</v>
      </c>
      <c r="L11" s="52">
        <v>2050</v>
      </c>
      <c r="M11" s="51">
        <v>1.2706999999999999</v>
      </c>
      <c r="N11" s="51">
        <v>1.0758000000000001</v>
      </c>
      <c r="O11" s="50">
        <v>161.93</v>
      </c>
      <c r="P11" s="43">
        <v>1613.28</v>
      </c>
      <c r="Q11" s="43">
        <v>1612.27</v>
      </c>
      <c r="R11" s="49">
        <f t="shared" si="3"/>
        <v>1905.5586540249114</v>
      </c>
      <c r="S11" s="48">
        <v>1.2715000000000001</v>
      </c>
    </row>
    <row r="12" spans="1:19" x14ac:dyDescent="0.2">
      <c r="B12" s="47">
        <v>45477</v>
      </c>
      <c r="C12" s="46">
        <v>2040</v>
      </c>
      <c r="D12" s="45">
        <v>2050</v>
      </c>
      <c r="E12" s="44">
        <f t="shared" si="0"/>
        <v>2045</v>
      </c>
      <c r="F12" s="46">
        <v>2040</v>
      </c>
      <c r="G12" s="45">
        <v>2050</v>
      </c>
      <c r="H12" s="44">
        <f t="shared" si="1"/>
        <v>2045</v>
      </c>
      <c r="I12" s="46">
        <v>2040</v>
      </c>
      <c r="J12" s="45">
        <v>2050</v>
      </c>
      <c r="K12" s="44">
        <f t="shared" si="2"/>
        <v>2045</v>
      </c>
      <c r="L12" s="52">
        <v>2050</v>
      </c>
      <c r="M12" s="51">
        <v>1.2753000000000001</v>
      </c>
      <c r="N12" s="51">
        <v>1.0797000000000001</v>
      </c>
      <c r="O12" s="50">
        <v>161.01</v>
      </c>
      <c r="P12" s="43">
        <v>1607.46</v>
      </c>
      <c r="Q12" s="43">
        <v>1606.46</v>
      </c>
      <c r="R12" s="49">
        <f t="shared" si="3"/>
        <v>1898.6755580253773</v>
      </c>
      <c r="S12" s="48">
        <v>1.2761</v>
      </c>
    </row>
    <row r="13" spans="1:19" x14ac:dyDescent="0.2">
      <c r="B13" s="47">
        <v>45478</v>
      </c>
      <c r="C13" s="46">
        <v>2040</v>
      </c>
      <c r="D13" s="45">
        <v>2050</v>
      </c>
      <c r="E13" s="44">
        <f t="shared" si="0"/>
        <v>2045</v>
      </c>
      <c r="F13" s="46">
        <v>2040</v>
      </c>
      <c r="G13" s="45">
        <v>2050</v>
      </c>
      <c r="H13" s="44">
        <f t="shared" si="1"/>
        <v>2045</v>
      </c>
      <c r="I13" s="46">
        <v>2040</v>
      </c>
      <c r="J13" s="45">
        <v>2050</v>
      </c>
      <c r="K13" s="44">
        <f t="shared" si="2"/>
        <v>2045</v>
      </c>
      <c r="L13" s="52">
        <v>2050</v>
      </c>
      <c r="M13" s="51">
        <v>1.2785</v>
      </c>
      <c r="N13" s="51">
        <v>1.0819000000000001</v>
      </c>
      <c r="O13" s="50">
        <v>160.83000000000001</v>
      </c>
      <c r="P13" s="43">
        <v>1603.44</v>
      </c>
      <c r="Q13" s="43">
        <v>1602.31</v>
      </c>
      <c r="R13" s="49">
        <f t="shared" si="3"/>
        <v>1894.8146778815046</v>
      </c>
      <c r="S13" s="48">
        <v>1.2794000000000001</v>
      </c>
    </row>
    <row r="14" spans="1:19" x14ac:dyDescent="0.2">
      <c r="B14" s="47">
        <v>45481</v>
      </c>
      <c r="C14" s="46">
        <v>2300</v>
      </c>
      <c r="D14" s="45">
        <v>2310</v>
      </c>
      <c r="E14" s="44">
        <f t="shared" si="0"/>
        <v>2305</v>
      </c>
      <c r="F14" s="46">
        <v>2300</v>
      </c>
      <c r="G14" s="45">
        <v>2310</v>
      </c>
      <c r="H14" s="44">
        <f t="shared" si="1"/>
        <v>2305</v>
      </c>
      <c r="I14" s="46">
        <v>2300</v>
      </c>
      <c r="J14" s="45">
        <v>2310</v>
      </c>
      <c r="K14" s="44">
        <f t="shared" si="2"/>
        <v>2305</v>
      </c>
      <c r="L14" s="52">
        <v>2310</v>
      </c>
      <c r="M14" s="51">
        <v>1.2833000000000001</v>
      </c>
      <c r="N14" s="51">
        <v>1.0833999999999999</v>
      </c>
      <c r="O14" s="50">
        <v>161.02000000000001</v>
      </c>
      <c r="P14" s="43">
        <v>1800.05</v>
      </c>
      <c r="Q14" s="43">
        <v>1798.79</v>
      </c>
      <c r="R14" s="49">
        <f t="shared" si="3"/>
        <v>2132.1764814472958</v>
      </c>
      <c r="S14" s="48">
        <v>1.2842</v>
      </c>
    </row>
    <row r="15" spans="1:19" x14ac:dyDescent="0.2">
      <c r="B15" s="47">
        <v>45482</v>
      </c>
      <c r="C15" s="46">
        <v>2300</v>
      </c>
      <c r="D15" s="45">
        <v>2310</v>
      </c>
      <c r="E15" s="44">
        <f t="shared" si="0"/>
        <v>2305</v>
      </c>
      <c r="F15" s="46">
        <v>2300</v>
      </c>
      <c r="G15" s="45">
        <v>2310</v>
      </c>
      <c r="H15" s="44">
        <f t="shared" si="1"/>
        <v>2305</v>
      </c>
      <c r="I15" s="46">
        <v>2300</v>
      </c>
      <c r="J15" s="45">
        <v>2310</v>
      </c>
      <c r="K15" s="44">
        <f t="shared" si="2"/>
        <v>2305</v>
      </c>
      <c r="L15" s="52">
        <v>2310</v>
      </c>
      <c r="M15" s="51">
        <v>1.28</v>
      </c>
      <c r="N15" s="51">
        <v>1.0813999999999999</v>
      </c>
      <c r="O15" s="50">
        <v>161.13</v>
      </c>
      <c r="P15" s="43">
        <v>1804.69</v>
      </c>
      <c r="Q15" s="43">
        <v>1803.42</v>
      </c>
      <c r="R15" s="49">
        <f t="shared" si="3"/>
        <v>2136.1198446458297</v>
      </c>
      <c r="S15" s="48">
        <v>1.2808999999999999</v>
      </c>
    </row>
    <row r="16" spans="1:19" x14ac:dyDescent="0.2">
      <c r="B16" s="47">
        <v>45483</v>
      </c>
      <c r="C16" s="46">
        <v>2245</v>
      </c>
      <c r="D16" s="45">
        <v>2255</v>
      </c>
      <c r="E16" s="44">
        <f t="shared" si="0"/>
        <v>2250</v>
      </c>
      <c r="F16" s="46">
        <v>2040</v>
      </c>
      <c r="G16" s="45">
        <v>2050</v>
      </c>
      <c r="H16" s="44">
        <f t="shared" si="1"/>
        <v>2045</v>
      </c>
      <c r="I16" s="46">
        <v>2040</v>
      </c>
      <c r="J16" s="45">
        <v>2050</v>
      </c>
      <c r="K16" s="44">
        <f t="shared" si="2"/>
        <v>2045</v>
      </c>
      <c r="L16" s="52">
        <v>2255</v>
      </c>
      <c r="M16" s="51">
        <v>1.2806999999999999</v>
      </c>
      <c r="N16" s="51">
        <v>1.0826</v>
      </c>
      <c r="O16" s="50">
        <v>161.49</v>
      </c>
      <c r="P16" s="43">
        <v>1760.76</v>
      </c>
      <c r="Q16" s="43">
        <v>1599.56</v>
      </c>
      <c r="R16" s="49">
        <f t="shared" si="3"/>
        <v>2082.9484574173284</v>
      </c>
      <c r="S16" s="48">
        <v>1.2816000000000001</v>
      </c>
    </row>
    <row r="17" spans="2:19" x14ac:dyDescent="0.2">
      <c r="B17" s="47">
        <v>45484</v>
      </c>
      <c r="C17" s="46">
        <v>2238</v>
      </c>
      <c r="D17" s="45">
        <v>2248</v>
      </c>
      <c r="E17" s="44">
        <f t="shared" si="0"/>
        <v>2243</v>
      </c>
      <c r="F17" s="46">
        <v>2040</v>
      </c>
      <c r="G17" s="45">
        <v>2050</v>
      </c>
      <c r="H17" s="44">
        <f t="shared" si="1"/>
        <v>2045</v>
      </c>
      <c r="I17" s="46">
        <v>2040</v>
      </c>
      <c r="J17" s="45">
        <v>2050</v>
      </c>
      <c r="K17" s="44">
        <f t="shared" si="2"/>
        <v>2045</v>
      </c>
      <c r="L17" s="52">
        <v>2248</v>
      </c>
      <c r="M17" s="51">
        <v>1.2877000000000001</v>
      </c>
      <c r="N17" s="51">
        <v>1.0854999999999999</v>
      </c>
      <c r="O17" s="50">
        <v>161.54</v>
      </c>
      <c r="P17" s="43">
        <v>1745.75</v>
      </c>
      <c r="Q17" s="43">
        <v>1591</v>
      </c>
      <c r="R17" s="49">
        <f t="shared" si="3"/>
        <v>2070.9350529709814</v>
      </c>
      <c r="S17" s="48">
        <v>1.2885</v>
      </c>
    </row>
    <row r="18" spans="2:19" x14ac:dyDescent="0.2">
      <c r="B18" s="47">
        <v>45485</v>
      </c>
      <c r="C18" s="46">
        <v>2545</v>
      </c>
      <c r="D18" s="45">
        <v>2550</v>
      </c>
      <c r="E18" s="44">
        <f t="shared" si="0"/>
        <v>2547.5</v>
      </c>
      <c r="F18" s="46">
        <v>2350</v>
      </c>
      <c r="G18" s="45">
        <v>2355</v>
      </c>
      <c r="H18" s="44">
        <f t="shared" si="1"/>
        <v>2352.5</v>
      </c>
      <c r="I18" s="46">
        <v>2350</v>
      </c>
      <c r="J18" s="45">
        <v>2360</v>
      </c>
      <c r="K18" s="44">
        <f t="shared" si="2"/>
        <v>2355</v>
      </c>
      <c r="L18" s="52">
        <v>2550</v>
      </c>
      <c r="M18" s="51">
        <v>1.2961</v>
      </c>
      <c r="N18" s="51">
        <v>1.0888</v>
      </c>
      <c r="O18" s="50">
        <v>158.97999999999999</v>
      </c>
      <c r="P18" s="43">
        <v>1967.44</v>
      </c>
      <c r="Q18" s="43">
        <v>1815.87</v>
      </c>
      <c r="R18" s="49">
        <f t="shared" si="3"/>
        <v>2342.0279206465834</v>
      </c>
      <c r="S18" s="48">
        <v>1.2968999999999999</v>
      </c>
    </row>
    <row r="19" spans="2:19" x14ac:dyDescent="0.2">
      <c r="B19" s="47">
        <v>45488</v>
      </c>
      <c r="C19" s="46">
        <v>2745</v>
      </c>
      <c r="D19" s="45">
        <v>2755</v>
      </c>
      <c r="E19" s="44">
        <f t="shared" si="0"/>
        <v>2750</v>
      </c>
      <c r="F19" s="46">
        <v>2550</v>
      </c>
      <c r="G19" s="45">
        <v>2560</v>
      </c>
      <c r="H19" s="44">
        <f t="shared" si="1"/>
        <v>2555</v>
      </c>
      <c r="I19" s="46">
        <v>2550</v>
      </c>
      <c r="J19" s="45">
        <v>2560</v>
      </c>
      <c r="K19" s="44">
        <f t="shared" si="2"/>
        <v>2555</v>
      </c>
      <c r="L19" s="52">
        <v>2755</v>
      </c>
      <c r="M19" s="51">
        <v>1.2974000000000001</v>
      </c>
      <c r="N19" s="51">
        <v>1.0906</v>
      </c>
      <c r="O19" s="50">
        <v>158.12</v>
      </c>
      <c r="P19" s="43">
        <v>2123.48</v>
      </c>
      <c r="Q19" s="43">
        <v>1971.96</v>
      </c>
      <c r="R19" s="49">
        <f t="shared" si="3"/>
        <v>2526.1324041811845</v>
      </c>
      <c r="S19" s="48">
        <v>1.2982</v>
      </c>
    </row>
    <row r="20" spans="2:19" x14ac:dyDescent="0.2">
      <c r="B20" s="47">
        <v>45489</v>
      </c>
      <c r="C20" s="46">
        <v>2742</v>
      </c>
      <c r="D20" s="45">
        <v>2752</v>
      </c>
      <c r="E20" s="44">
        <f t="shared" si="0"/>
        <v>2747</v>
      </c>
      <c r="F20" s="46">
        <v>2550</v>
      </c>
      <c r="G20" s="45">
        <v>2560</v>
      </c>
      <c r="H20" s="44">
        <f t="shared" si="1"/>
        <v>2555</v>
      </c>
      <c r="I20" s="46">
        <v>2550</v>
      </c>
      <c r="J20" s="45">
        <v>2560</v>
      </c>
      <c r="K20" s="44">
        <f t="shared" si="2"/>
        <v>2555</v>
      </c>
      <c r="L20" s="52">
        <v>2752</v>
      </c>
      <c r="M20" s="51">
        <v>1.2968999999999999</v>
      </c>
      <c r="N20" s="51">
        <v>1.0902000000000001</v>
      </c>
      <c r="O20" s="50">
        <v>158.35</v>
      </c>
      <c r="P20" s="43">
        <v>2121.98</v>
      </c>
      <c r="Q20" s="43">
        <v>1972.72</v>
      </c>
      <c r="R20" s="49">
        <f t="shared" si="3"/>
        <v>2524.3074665199047</v>
      </c>
      <c r="S20" s="48">
        <v>1.2977000000000001</v>
      </c>
    </row>
    <row r="21" spans="2:19" x14ac:dyDescent="0.2">
      <c r="B21" s="47">
        <v>45490</v>
      </c>
      <c r="C21" s="46">
        <v>2738</v>
      </c>
      <c r="D21" s="45">
        <v>2748</v>
      </c>
      <c r="E21" s="44">
        <f t="shared" si="0"/>
        <v>2743</v>
      </c>
      <c r="F21" s="46">
        <v>2550</v>
      </c>
      <c r="G21" s="45">
        <v>2560</v>
      </c>
      <c r="H21" s="44">
        <f t="shared" si="1"/>
        <v>2555</v>
      </c>
      <c r="I21" s="46">
        <v>2550</v>
      </c>
      <c r="J21" s="45">
        <v>2560</v>
      </c>
      <c r="K21" s="44">
        <f t="shared" si="2"/>
        <v>2555</v>
      </c>
      <c r="L21" s="52">
        <v>2748</v>
      </c>
      <c r="M21" s="51">
        <v>1.3032999999999999</v>
      </c>
      <c r="N21" s="51">
        <v>1.0934999999999999</v>
      </c>
      <c r="O21" s="50">
        <v>156.52000000000001</v>
      </c>
      <c r="P21" s="43">
        <v>2108.4899999999998</v>
      </c>
      <c r="Q21" s="43">
        <v>1963.19</v>
      </c>
      <c r="R21" s="49">
        <f t="shared" si="3"/>
        <v>2513.0315500685874</v>
      </c>
      <c r="S21" s="48">
        <v>1.304</v>
      </c>
    </row>
    <row r="22" spans="2:19" x14ac:dyDescent="0.2">
      <c r="B22" s="47">
        <v>45491</v>
      </c>
      <c r="C22" s="46">
        <v>2735</v>
      </c>
      <c r="D22" s="45">
        <v>2745</v>
      </c>
      <c r="E22" s="44">
        <f t="shared" si="0"/>
        <v>2740</v>
      </c>
      <c r="F22" s="46">
        <v>2550</v>
      </c>
      <c r="G22" s="45">
        <v>2560</v>
      </c>
      <c r="H22" s="44">
        <f t="shared" si="1"/>
        <v>2555</v>
      </c>
      <c r="I22" s="46">
        <v>2550</v>
      </c>
      <c r="J22" s="45">
        <v>2560</v>
      </c>
      <c r="K22" s="44">
        <f t="shared" si="2"/>
        <v>2555</v>
      </c>
      <c r="L22" s="52">
        <v>2745</v>
      </c>
      <c r="M22" s="51">
        <v>1.2982</v>
      </c>
      <c r="N22" s="51">
        <v>1.0928</v>
      </c>
      <c r="O22" s="50">
        <v>156.5</v>
      </c>
      <c r="P22" s="43">
        <v>2114.4699999999998</v>
      </c>
      <c r="Q22" s="43">
        <v>1970.75</v>
      </c>
      <c r="R22" s="49">
        <f t="shared" si="3"/>
        <v>2511.8960468521232</v>
      </c>
      <c r="S22" s="48">
        <v>1.2989999999999999</v>
      </c>
    </row>
    <row r="23" spans="2:19" x14ac:dyDescent="0.2">
      <c r="B23" s="47">
        <v>45492</v>
      </c>
      <c r="C23" s="46">
        <v>2730</v>
      </c>
      <c r="D23" s="45">
        <v>2740</v>
      </c>
      <c r="E23" s="44">
        <f t="shared" si="0"/>
        <v>2735</v>
      </c>
      <c r="F23" s="46">
        <v>2550</v>
      </c>
      <c r="G23" s="45">
        <v>2560</v>
      </c>
      <c r="H23" s="44">
        <f t="shared" si="1"/>
        <v>2555</v>
      </c>
      <c r="I23" s="46">
        <v>2550</v>
      </c>
      <c r="J23" s="45">
        <v>2560</v>
      </c>
      <c r="K23" s="44">
        <f t="shared" si="2"/>
        <v>2555</v>
      </c>
      <c r="L23" s="52">
        <v>2740</v>
      </c>
      <c r="M23" s="51">
        <v>1.2927999999999999</v>
      </c>
      <c r="N23" s="51">
        <v>1.0892999999999999</v>
      </c>
      <c r="O23" s="50">
        <v>157.47999999999999</v>
      </c>
      <c r="P23" s="43">
        <v>2119.4299999999998</v>
      </c>
      <c r="Q23" s="43">
        <v>1978.97</v>
      </c>
      <c r="R23" s="49">
        <f t="shared" si="3"/>
        <v>2515.376847516754</v>
      </c>
      <c r="S23" s="48">
        <v>1.2936000000000001</v>
      </c>
    </row>
    <row r="24" spans="2:19" x14ac:dyDescent="0.2">
      <c r="B24" s="47">
        <v>45495</v>
      </c>
      <c r="C24" s="46">
        <v>2618</v>
      </c>
      <c r="D24" s="45">
        <v>2628</v>
      </c>
      <c r="E24" s="44">
        <f t="shared" si="0"/>
        <v>2623</v>
      </c>
      <c r="F24" s="46">
        <v>2440</v>
      </c>
      <c r="G24" s="45">
        <v>2450</v>
      </c>
      <c r="H24" s="44">
        <f t="shared" si="1"/>
        <v>2445</v>
      </c>
      <c r="I24" s="46">
        <v>2440</v>
      </c>
      <c r="J24" s="45">
        <v>2450</v>
      </c>
      <c r="K24" s="44">
        <f t="shared" si="2"/>
        <v>2445</v>
      </c>
      <c r="L24" s="52">
        <v>2628</v>
      </c>
      <c r="M24" s="51">
        <v>1.2925</v>
      </c>
      <c r="N24" s="51">
        <v>1.0886</v>
      </c>
      <c r="O24" s="50">
        <v>156.86000000000001</v>
      </c>
      <c r="P24" s="43">
        <v>2033.27</v>
      </c>
      <c r="Q24" s="43">
        <v>1894.38</v>
      </c>
      <c r="R24" s="49">
        <f t="shared" si="3"/>
        <v>2414.109865882785</v>
      </c>
      <c r="S24" s="48">
        <v>1.2932999999999999</v>
      </c>
    </row>
    <row r="25" spans="2:19" x14ac:dyDescent="0.2">
      <c r="B25" s="47">
        <v>45496</v>
      </c>
      <c r="C25" s="46">
        <v>2615</v>
      </c>
      <c r="D25" s="45">
        <v>2625</v>
      </c>
      <c r="E25" s="44">
        <f t="shared" si="0"/>
        <v>2620</v>
      </c>
      <c r="F25" s="46">
        <v>2440</v>
      </c>
      <c r="G25" s="45">
        <v>2450</v>
      </c>
      <c r="H25" s="44">
        <f t="shared" si="1"/>
        <v>2445</v>
      </c>
      <c r="I25" s="46">
        <v>2440</v>
      </c>
      <c r="J25" s="45">
        <v>2450</v>
      </c>
      <c r="K25" s="44">
        <f t="shared" si="2"/>
        <v>2445</v>
      </c>
      <c r="L25" s="52">
        <v>2625</v>
      </c>
      <c r="M25" s="51">
        <v>1.2914000000000001</v>
      </c>
      <c r="N25" s="51">
        <v>1.0857000000000001</v>
      </c>
      <c r="O25" s="50">
        <v>156.16</v>
      </c>
      <c r="P25" s="43">
        <v>2032.68</v>
      </c>
      <c r="Q25" s="43">
        <v>1895.99</v>
      </c>
      <c r="R25" s="49">
        <f t="shared" si="3"/>
        <v>2417.7949709864602</v>
      </c>
      <c r="S25" s="48">
        <v>1.2922</v>
      </c>
    </row>
    <row r="26" spans="2:19" x14ac:dyDescent="0.2">
      <c r="B26" s="47">
        <v>45497</v>
      </c>
      <c r="C26" s="46">
        <v>2560</v>
      </c>
      <c r="D26" s="45">
        <v>2570</v>
      </c>
      <c r="E26" s="44">
        <f t="shared" si="0"/>
        <v>2565</v>
      </c>
      <c r="F26" s="46">
        <v>2390</v>
      </c>
      <c r="G26" s="45">
        <v>2400</v>
      </c>
      <c r="H26" s="44">
        <f t="shared" si="1"/>
        <v>2395</v>
      </c>
      <c r="I26" s="46">
        <v>2390</v>
      </c>
      <c r="J26" s="45">
        <v>2400</v>
      </c>
      <c r="K26" s="44">
        <f t="shared" si="2"/>
        <v>2395</v>
      </c>
      <c r="L26" s="52">
        <v>2570</v>
      </c>
      <c r="M26" s="51">
        <v>1.2919</v>
      </c>
      <c r="N26" s="51">
        <v>1.0847</v>
      </c>
      <c r="O26" s="50">
        <v>154.19999999999999</v>
      </c>
      <c r="P26" s="43">
        <v>1989.32</v>
      </c>
      <c r="Q26" s="43">
        <v>1856.58</v>
      </c>
      <c r="R26" s="49">
        <f t="shared" si="3"/>
        <v>2369.3187056328939</v>
      </c>
      <c r="S26" s="48">
        <v>1.2927</v>
      </c>
    </row>
    <row r="27" spans="2:19" x14ac:dyDescent="0.2">
      <c r="B27" s="47">
        <v>45498</v>
      </c>
      <c r="C27" s="46">
        <v>2549</v>
      </c>
      <c r="D27" s="45">
        <v>2559</v>
      </c>
      <c r="E27" s="44">
        <f t="shared" si="0"/>
        <v>2554</v>
      </c>
      <c r="F27" s="46">
        <v>2390</v>
      </c>
      <c r="G27" s="45">
        <v>2400</v>
      </c>
      <c r="H27" s="44">
        <f t="shared" si="1"/>
        <v>2395</v>
      </c>
      <c r="I27" s="46">
        <v>2390</v>
      </c>
      <c r="J27" s="45">
        <v>2400</v>
      </c>
      <c r="K27" s="44">
        <f t="shared" si="2"/>
        <v>2395</v>
      </c>
      <c r="L27" s="52">
        <v>2559</v>
      </c>
      <c r="M27" s="51">
        <v>1.2873000000000001</v>
      </c>
      <c r="N27" s="51">
        <v>1.0846</v>
      </c>
      <c r="O27" s="50">
        <v>152.72999999999999</v>
      </c>
      <c r="P27" s="43">
        <v>1987.88</v>
      </c>
      <c r="Q27" s="43">
        <v>1863.21</v>
      </c>
      <c r="R27" s="49">
        <f t="shared" si="3"/>
        <v>2359.3951687257977</v>
      </c>
      <c r="S27" s="48">
        <v>1.2881</v>
      </c>
    </row>
    <row r="28" spans="2:19" x14ac:dyDescent="0.2">
      <c r="B28" s="47">
        <v>45499</v>
      </c>
      <c r="C28" s="46">
        <v>2546</v>
      </c>
      <c r="D28" s="45">
        <v>2556</v>
      </c>
      <c r="E28" s="44">
        <f t="shared" si="0"/>
        <v>2551</v>
      </c>
      <c r="F28" s="46">
        <v>2390</v>
      </c>
      <c r="G28" s="45">
        <v>2400</v>
      </c>
      <c r="H28" s="44">
        <f t="shared" si="1"/>
        <v>2395</v>
      </c>
      <c r="I28" s="46">
        <v>2390</v>
      </c>
      <c r="J28" s="45">
        <v>2400</v>
      </c>
      <c r="K28" s="44">
        <f t="shared" si="2"/>
        <v>2395</v>
      </c>
      <c r="L28" s="52">
        <v>2556</v>
      </c>
      <c r="M28" s="51">
        <v>1.2871999999999999</v>
      </c>
      <c r="N28" s="51">
        <v>1.0861000000000001</v>
      </c>
      <c r="O28" s="50">
        <v>154.62</v>
      </c>
      <c r="P28" s="43">
        <v>1985.71</v>
      </c>
      <c r="Q28" s="43">
        <v>1863.35</v>
      </c>
      <c r="R28" s="49">
        <f t="shared" si="3"/>
        <v>2353.3744590737501</v>
      </c>
      <c r="S28" s="48">
        <v>1.288</v>
      </c>
    </row>
    <row r="29" spans="2:19" x14ac:dyDescent="0.2">
      <c r="B29" s="47">
        <v>45502</v>
      </c>
      <c r="C29" s="46">
        <v>2523</v>
      </c>
      <c r="D29" s="45">
        <v>2533</v>
      </c>
      <c r="E29" s="44">
        <f t="shared" si="0"/>
        <v>2528</v>
      </c>
      <c r="F29" s="46">
        <v>2370</v>
      </c>
      <c r="G29" s="45">
        <v>2380</v>
      </c>
      <c r="H29" s="44">
        <f t="shared" si="1"/>
        <v>2375</v>
      </c>
      <c r="I29" s="46">
        <v>2370</v>
      </c>
      <c r="J29" s="45">
        <v>2380</v>
      </c>
      <c r="K29" s="44">
        <f t="shared" si="2"/>
        <v>2375</v>
      </c>
      <c r="L29" s="52">
        <v>2533</v>
      </c>
      <c r="M29" s="51">
        <v>1.2827</v>
      </c>
      <c r="N29" s="51">
        <v>1.0818000000000001</v>
      </c>
      <c r="O29" s="50">
        <v>153.84</v>
      </c>
      <c r="P29" s="43">
        <v>1974.74</v>
      </c>
      <c r="Q29" s="43">
        <v>1854.16</v>
      </c>
      <c r="R29" s="49">
        <f t="shared" si="3"/>
        <v>2341.4679238306526</v>
      </c>
      <c r="S29" s="48">
        <v>1.2836000000000001</v>
      </c>
    </row>
    <row r="30" spans="2:19" x14ac:dyDescent="0.2">
      <c r="B30" s="47">
        <v>45503</v>
      </c>
      <c r="C30" s="46">
        <v>2520</v>
      </c>
      <c r="D30" s="45">
        <v>2530</v>
      </c>
      <c r="E30" s="44">
        <f t="shared" si="0"/>
        <v>2525</v>
      </c>
      <c r="F30" s="46">
        <v>2370</v>
      </c>
      <c r="G30" s="45">
        <v>2380</v>
      </c>
      <c r="H30" s="44">
        <f t="shared" si="1"/>
        <v>2375</v>
      </c>
      <c r="I30" s="46">
        <v>2370</v>
      </c>
      <c r="J30" s="45">
        <v>2380</v>
      </c>
      <c r="K30" s="44">
        <f t="shared" si="2"/>
        <v>2375</v>
      </c>
      <c r="L30" s="52">
        <v>2530</v>
      </c>
      <c r="M30" s="51">
        <v>1.2845</v>
      </c>
      <c r="N30" s="51">
        <v>1.0824</v>
      </c>
      <c r="O30" s="50">
        <v>154.88999999999999</v>
      </c>
      <c r="P30" s="43">
        <v>1969.64</v>
      </c>
      <c r="Q30" s="43">
        <v>1851.71</v>
      </c>
      <c r="R30" s="49">
        <f t="shared" si="3"/>
        <v>2337.3983739837399</v>
      </c>
      <c r="S30" s="48">
        <v>1.2853000000000001</v>
      </c>
    </row>
    <row r="31" spans="2:19" x14ac:dyDescent="0.2">
      <c r="B31" s="47">
        <v>45504</v>
      </c>
      <c r="C31" s="46">
        <v>2517</v>
      </c>
      <c r="D31" s="45">
        <v>2527</v>
      </c>
      <c r="E31" s="44">
        <f t="shared" si="0"/>
        <v>2522</v>
      </c>
      <c r="F31" s="46">
        <v>2370</v>
      </c>
      <c r="G31" s="45">
        <v>2380</v>
      </c>
      <c r="H31" s="44">
        <f t="shared" si="1"/>
        <v>2375</v>
      </c>
      <c r="I31" s="46">
        <v>2370</v>
      </c>
      <c r="J31" s="45">
        <v>2380</v>
      </c>
      <c r="K31" s="44">
        <f t="shared" si="2"/>
        <v>2375</v>
      </c>
      <c r="L31" s="52">
        <v>2527</v>
      </c>
      <c r="M31" s="51">
        <v>1.2835000000000001</v>
      </c>
      <c r="N31" s="51">
        <v>1.0829</v>
      </c>
      <c r="O31" s="50">
        <v>150.19999999999999</v>
      </c>
      <c r="P31" s="43">
        <v>1968.84</v>
      </c>
      <c r="Q31" s="43">
        <v>1853.01</v>
      </c>
      <c r="R31" s="49">
        <f t="shared" si="3"/>
        <v>2333.5488041370395</v>
      </c>
      <c r="S31" s="48">
        <v>1.2844</v>
      </c>
    </row>
    <row r="32" spans="2:19" s="10" customFormat="1" x14ac:dyDescent="0.2">
      <c r="B32" s="42" t="s">
        <v>11</v>
      </c>
      <c r="C32" s="41">
        <f>ROUND(AVERAGE(C9:C31),2)</f>
        <v>2443.52</v>
      </c>
      <c r="D32" s="40">
        <f>ROUND(AVERAGE(D9:D31),2)</f>
        <v>2453.09</v>
      </c>
      <c r="E32" s="39">
        <f>ROUND(AVERAGE(C32:D32),2)</f>
        <v>2448.31</v>
      </c>
      <c r="F32" s="41">
        <f>ROUND(AVERAGE(F9:F31),2)</f>
        <v>2320.65</v>
      </c>
      <c r="G32" s="40">
        <f>ROUND(AVERAGE(G9:G31),2)</f>
        <v>2330.2199999999998</v>
      </c>
      <c r="H32" s="39">
        <f>ROUND(AVERAGE(F32:G32),2)</f>
        <v>2325.44</v>
      </c>
      <c r="I32" s="41">
        <f>ROUND(AVERAGE(I9:I31),2)</f>
        <v>2320.65</v>
      </c>
      <c r="J32" s="40">
        <f>ROUND(AVERAGE(J9:J31),2)</f>
        <v>2330.65</v>
      </c>
      <c r="K32" s="39">
        <f>ROUND(AVERAGE(I32:J32),2)</f>
        <v>2325.65</v>
      </c>
      <c r="L32" s="38">
        <f>ROUND(AVERAGE(L9:L31),2)</f>
        <v>2453.09</v>
      </c>
      <c r="M32" s="37">
        <f>ROUND(AVERAGE(M9:M31),4)</f>
        <v>1.2859</v>
      </c>
      <c r="N32" s="36">
        <f>ROUND(AVERAGE(N9:N31),4)</f>
        <v>1.0843</v>
      </c>
      <c r="O32" s="175">
        <f>ROUND(AVERAGE(O9:O31),2)</f>
        <v>157.88</v>
      </c>
      <c r="P32" s="35">
        <f>AVERAGE(P9:P31)</f>
        <v>1906.592608695652</v>
      </c>
      <c r="Q32" s="35">
        <f>AVERAGE(Q9:Q31)</f>
        <v>1810.2756521739132</v>
      </c>
      <c r="R32" s="35">
        <f>AVERAGE(R9:R31)</f>
        <v>2261.4413776434171</v>
      </c>
      <c r="S32" s="34">
        <f>AVERAGE(S9:S31)</f>
        <v>1.2866913043478261</v>
      </c>
    </row>
    <row r="33" spans="2:19" s="5" customFormat="1" x14ac:dyDescent="0.2">
      <c r="B33" s="33" t="s">
        <v>12</v>
      </c>
      <c r="C33" s="32">
        <f t="shared" ref="C33:S33" si="4">MAX(C9:C31)</f>
        <v>2745</v>
      </c>
      <c r="D33" s="31">
        <f t="shared" si="4"/>
        <v>2755</v>
      </c>
      <c r="E33" s="30">
        <f t="shared" si="4"/>
        <v>2750</v>
      </c>
      <c r="F33" s="32">
        <f t="shared" si="4"/>
        <v>2550</v>
      </c>
      <c r="G33" s="31">
        <f t="shared" si="4"/>
        <v>2560</v>
      </c>
      <c r="H33" s="30">
        <f t="shared" si="4"/>
        <v>2555</v>
      </c>
      <c r="I33" s="32">
        <f t="shared" si="4"/>
        <v>2550</v>
      </c>
      <c r="J33" s="31">
        <f t="shared" si="4"/>
        <v>2560</v>
      </c>
      <c r="K33" s="30">
        <f t="shared" si="4"/>
        <v>2555</v>
      </c>
      <c r="L33" s="29">
        <f t="shared" si="4"/>
        <v>2755</v>
      </c>
      <c r="M33" s="28">
        <f t="shared" si="4"/>
        <v>1.3032999999999999</v>
      </c>
      <c r="N33" s="27">
        <f t="shared" si="4"/>
        <v>1.0934999999999999</v>
      </c>
      <c r="O33" s="26">
        <f t="shared" si="4"/>
        <v>161.93</v>
      </c>
      <c r="P33" s="25">
        <f t="shared" si="4"/>
        <v>2123.48</v>
      </c>
      <c r="Q33" s="25">
        <f t="shared" si="4"/>
        <v>1978.97</v>
      </c>
      <c r="R33" s="25">
        <f t="shared" si="4"/>
        <v>2526.1324041811845</v>
      </c>
      <c r="S33" s="24">
        <f t="shared" si="4"/>
        <v>1.304</v>
      </c>
    </row>
    <row r="34" spans="2:19" s="5" customFormat="1" ht="13.5" thickBot="1" x14ac:dyDescent="0.25">
      <c r="B34" s="23" t="s">
        <v>13</v>
      </c>
      <c r="C34" s="22">
        <f t="shared" ref="C34:S34" si="5">MIN(C9:C31)</f>
        <v>2040</v>
      </c>
      <c r="D34" s="21">
        <f t="shared" si="5"/>
        <v>2050</v>
      </c>
      <c r="E34" s="20">
        <f t="shared" si="5"/>
        <v>2045</v>
      </c>
      <c r="F34" s="22">
        <f t="shared" si="5"/>
        <v>2040</v>
      </c>
      <c r="G34" s="21">
        <f t="shared" si="5"/>
        <v>2050</v>
      </c>
      <c r="H34" s="20">
        <f t="shared" si="5"/>
        <v>2045</v>
      </c>
      <c r="I34" s="22">
        <f t="shared" si="5"/>
        <v>2040</v>
      </c>
      <c r="J34" s="21">
        <f t="shared" si="5"/>
        <v>2050</v>
      </c>
      <c r="K34" s="20">
        <f t="shared" si="5"/>
        <v>2045</v>
      </c>
      <c r="L34" s="19">
        <f t="shared" si="5"/>
        <v>2050</v>
      </c>
      <c r="M34" s="18">
        <f t="shared" si="5"/>
        <v>1.2654000000000001</v>
      </c>
      <c r="N34" s="17">
        <f t="shared" si="5"/>
        <v>1.0725</v>
      </c>
      <c r="O34" s="16">
        <f t="shared" si="5"/>
        <v>150.19999999999999</v>
      </c>
      <c r="P34" s="15">
        <f t="shared" si="5"/>
        <v>1603.44</v>
      </c>
      <c r="Q34" s="15">
        <f t="shared" si="5"/>
        <v>1591</v>
      </c>
      <c r="R34" s="15">
        <f t="shared" si="5"/>
        <v>1894.8146778815046</v>
      </c>
      <c r="S34" s="14">
        <f t="shared" si="5"/>
        <v>1.2662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30</v>
      </c>
    </row>
    <row r="6" spans="1:19" ht="13.5" thickBot="1" x14ac:dyDescent="0.25">
      <c r="B6" s="1">
        <v>45474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45474</v>
      </c>
      <c r="C9" s="46">
        <v>2510</v>
      </c>
      <c r="D9" s="45">
        <v>2520</v>
      </c>
      <c r="E9" s="44">
        <f t="shared" ref="E9:E31" si="0">AVERAGE(C9:D9)</f>
        <v>2515</v>
      </c>
      <c r="F9" s="46">
        <v>2510</v>
      </c>
      <c r="G9" s="45">
        <v>2520</v>
      </c>
      <c r="H9" s="44">
        <f t="shared" ref="H9:H31" si="1">AVERAGE(F9:G9)</f>
        <v>2515</v>
      </c>
      <c r="I9" s="46">
        <v>2510</v>
      </c>
      <c r="J9" s="45">
        <v>2520</v>
      </c>
      <c r="K9" s="44">
        <f t="shared" ref="K9:K31" si="2">AVERAGE(I9:J9)</f>
        <v>2515</v>
      </c>
      <c r="L9" s="52">
        <v>2520</v>
      </c>
      <c r="M9" s="51">
        <v>1.2677</v>
      </c>
      <c r="N9" s="53">
        <v>1.075</v>
      </c>
      <c r="O9" s="50">
        <v>161.11000000000001</v>
      </c>
      <c r="P9" s="43">
        <v>1987.85</v>
      </c>
      <c r="Q9" s="43">
        <v>1986.6</v>
      </c>
      <c r="R9" s="49">
        <f t="shared" ref="R9:R31" si="3">L9/N9</f>
        <v>2344.1860465116279</v>
      </c>
      <c r="S9" s="48">
        <v>1.2685</v>
      </c>
    </row>
    <row r="10" spans="1:19" x14ac:dyDescent="0.2">
      <c r="B10" s="47">
        <v>45475</v>
      </c>
      <c r="C10" s="46">
        <v>2510</v>
      </c>
      <c r="D10" s="45">
        <v>2520</v>
      </c>
      <c r="E10" s="44">
        <f t="shared" si="0"/>
        <v>2515</v>
      </c>
      <c r="F10" s="46">
        <v>2510</v>
      </c>
      <c r="G10" s="45">
        <v>2520</v>
      </c>
      <c r="H10" s="44">
        <f t="shared" si="1"/>
        <v>2515</v>
      </c>
      <c r="I10" s="46">
        <v>2510</v>
      </c>
      <c r="J10" s="45">
        <v>2520</v>
      </c>
      <c r="K10" s="44">
        <f t="shared" si="2"/>
        <v>2515</v>
      </c>
      <c r="L10" s="52">
        <v>2520</v>
      </c>
      <c r="M10" s="51">
        <v>1.2654000000000001</v>
      </c>
      <c r="N10" s="51">
        <v>1.0725</v>
      </c>
      <c r="O10" s="50">
        <v>161.62</v>
      </c>
      <c r="P10" s="43">
        <v>1991.47</v>
      </c>
      <c r="Q10" s="43">
        <v>1990.21</v>
      </c>
      <c r="R10" s="49">
        <f t="shared" si="3"/>
        <v>2349.6503496503497</v>
      </c>
      <c r="S10" s="48">
        <v>1.2662</v>
      </c>
    </row>
    <row r="11" spans="1:19" x14ac:dyDescent="0.2">
      <c r="B11" s="47">
        <v>45476</v>
      </c>
      <c r="C11" s="46">
        <v>2510</v>
      </c>
      <c r="D11" s="45">
        <v>2520</v>
      </c>
      <c r="E11" s="44">
        <f t="shared" si="0"/>
        <v>2515</v>
      </c>
      <c r="F11" s="46">
        <v>2510</v>
      </c>
      <c r="G11" s="45">
        <v>2520</v>
      </c>
      <c r="H11" s="44">
        <f t="shared" si="1"/>
        <v>2515</v>
      </c>
      <c r="I11" s="46">
        <v>2510</v>
      </c>
      <c r="J11" s="45">
        <v>2520</v>
      </c>
      <c r="K11" s="44">
        <f t="shared" si="2"/>
        <v>2515</v>
      </c>
      <c r="L11" s="52">
        <v>2520</v>
      </c>
      <c r="M11" s="51">
        <v>1.2706999999999999</v>
      </c>
      <c r="N11" s="51">
        <v>1.0758000000000001</v>
      </c>
      <c r="O11" s="50">
        <v>161.93</v>
      </c>
      <c r="P11" s="43">
        <v>1983.16</v>
      </c>
      <c r="Q11" s="43">
        <v>1981.91</v>
      </c>
      <c r="R11" s="49">
        <f t="shared" si="3"/>
        <v>2342.4428332403791</v>
      </c>
      <c r="S11" s="48">
        <v>1.2715000000000001</v>
      </c>
    </row>
    <row r="12" spans="1:19" x14ac:dyDescent="0.2">
      <c r="B12" s="47">
        <v>45477</v>
      </c>
      <c r="C12" s="46">
        <v>2510</v>
      </c>
      <c r="D12" s="45">
        <v>2520</v>
      </c>
      <c r="E12" s="44">
        <f t="shared" si="0"/>
        <v>2515</v>
      </c>
      <c r="F12" s="46">
        <v>2510</v>
      </c>
      <c r="G12" s="45">
        <v>2520</v>
      </c>
      <c r="H12" s="44">
        <f t="shared" si="1"/>
        <v>2515</v>
      </c>
      <c r="I12" s="46">
        <v>2510</v>
      </c>
      <c r="J12" s="45">
        <v>2520</v>
      </c>
      <c r="K12" s="44">
        <f t="shared" si="2"/>
        <v>2515</v>
      </c>
      <c r="L12" s="52">
        <v>2520</v>
      </c>
      <c r="M12" s="51">
        <v>1.2753000000000001</v>
      </c>
      <c r="N12" s="51">
        <v>1.0797000000000001</v>
      </c>
      <c r="O12" s="50">
        <v>161.01</v>
      </c>
      <c r="P12" s="43">
        <v>1976.01</v>
      </c>
      <c r="Q12" s="43">
        <v>1974.77</v>
      </c>
      <c r="R12" s="49">
        <f t="shared" si="3"/>
        <v>2333.981661572659</v>
      </c>
      <c r="S12" s="48">
        <v>1.2761</v>
      </c>
    </row>
    <row r="13" spans="1:19" x14ac:dyDescent="0.2">
      <c r="B13" s="47">
        <v>45478</v>
      </c>
      <c r="C13" s="46">
        <v>2510</v>
      </c>
      <c r="D13" s="45">
        <v>2520</v>
      </c>
      <c r="E13" s="44">
        <f t="shared" si="0"/>
        <v>2515</v>
      </c>
      <c r="F13" s="46">
        <v>2510</v>
      </c>
      <c r="G13" s="45">
        <v>2520</v>
      </c>
      <c r="H13" s="44">
        <f t="shared" si="1"/>
        <v>2515</v>
      </c>
      <c r="I13" s="46">
        <v>2510</v>
      </c>
      <c r="J13" s="45">
        <v>2520</v>
      </c>
      <c r="K13" s="44">
        <f t="shared" si="2"/>
        <v>2515</v>
      </c>
      <c r="L13" s="52">
        <v>2520</v>
      </c>
      <c r="M13" s="51">
        <v>1.2785</v>
      </c>
      <c r="N13" s="51">
        <v>1.0819000000000001</v>
      </c>
      <c r="O13" s="50">
        <v>160.83000000000001</v>
      </c>
      <c r="P13" s="43">
        <v>1971.06</v>
      </c>
      <c r="Q13" s="43">
        <v>1969.67</v>
      </c>
      <c r="R13" s="49">
        <f t="shared" si="3"/>
        <v>2329.2356040299474</v>
      </c>
      <c r="S13" s="48">
        <v>1.2794000000000001</v>
      </c>
    </row>
    <row r="14" spans="1:19" x14ac:dyDescent="0.2">
      <c r="B14" s="47">
        <v>45481</v>
      </c>
      <c r="C14" s="46">
        <v>2510</v>
      </c>
      <c r="D14" s="45">
        <v>2520</v>
      </c>
      <c r="E14" s="44">
        <f t="shared" si="0"/>
        <v>2515</v>
      </c>
      <c r="F14" s="46">
        <v>2510</v>
      </c>
      <c r="G14" s="45">
        <v>2520</v>
      </c>
      <c r="H14" s="44">
        <f t="shared" si="1"/>
        <v>2515</v>
      </c>
      <c r="I14" s="46">
        <v>2510</v>
      </c>
      <c r="J14" s="45">
        <v>2520</v>
      </c>
      <c r="K14" s="44">
        <f t="shared" si="2"/>
        <v>2515</v>
      </c>
      <c r="L14" s="52">
        <v>2520</v>
      </c>
      <c r="M14" s="51">
        <v>1.2833000000000001</v>
      </c>
      <c r="N14" s="51">
        <v>1.0833999999999999</v>
      </c>
      <c r="O14" s="50">
        <v>161.02000000000001</v>
      </c>
      <c r="P14" s="43">
        <v>1963.69</v>
      </c>
      <c r="Q14" s="43">
        <v>1962.31</v>
      </c>
      <c r="R14" s="49">
        <f t="shared" si="3"/>
        <v>2326.0107070334134</v>
      </c>
      <c r="S14" s="48">
        <v>1.2842</v>
      </c>
    </row>
    <row r="15" spans="1:19" x14ac:dyDescent="0.2">
      <c r="B15" s="47">
        <v>45482</v>
      </c>
      <c r="C15" s="46">
        <v>2510</v>
      </c>
      <c r="D15" s="45">
        <v>2520</v>
      </c>
      <c r="E15" s="44">
        <f t="shared" si="0"/>
        <v>2515</v>
      </c>
      <c r="F15" s="46">
        <v>2510</v>
      </c>
      <c r="G15" s="45">
        <v>2520</v>
      </c>
      <c r="H15" s="44">
        <f t="shared" si="1"/>
        <v>2515</v>
      </c>
      <c r="I15" s="46">
        <v>2510</v>
      </c>
      <c r="J15" s="45">
        <v>2520</v>
      </c>
      <c r="K15" s="44">
        <f t="shared" si="2"/>
        <v>2515</v>
      </c>
      <c r="L15" s="52">
        <v>2520</v>
      </c>
      <c r="M15" s="51">
        <v>1.28</v>
      </c>
      <c r="N15" s="51">
        <v>1.0813999999999999</v>
      </c>
      <c r="O15" s="50">
        <v>161.13</v>
      </c>
      <c r="P15" s="43">
        <v>1968.75</v>
      </c>
      <c r="Q15" s="43">
        <v>1967.37</v>
      </c>
      <c r="R15" s="49">
        <f t="shared" si="3"/>
        <v>2330.3125577954506</v>
      </c>
      <c r="S15" s="48">
        <v>1.2808999999999999</v>
      </c>
    </row>
    <row r="16" spans="1:19" x14ac:dyDescent="0.2">
      <c r="B16" s="47">
        <v>45483</v>
      </c>
      <c r="C16" s="46">
        <v>2510</v>
      </c>
      <c r="D16" s="45">
        <v>2520</v>
      </c>
      <c r="E16" s="44">
        <f t="shared" si="0"/>
        <v>2515</v>
      </c>
      <c r="F16" s="46">
        <v>2510</v>
      </c>
      <c r="G16" s="45">
        <v>2520</v>
      </c>
      <c r="H16" s="44">
        <f t="shared" si="1"/>
        <v>2515</v>
      </c>
      <c r="I16" s="46">
        <v>2510</v>
      </c>
      <c r="J16" s="45">
        <v>2520</v>
      </c>
      <c r="K16" s="44">
        <f t="shared" si="2"/>
        <v>2515</v>
      </c>
      <c r="L16" s="52">
        <v>2520</v>
      </c>
      <c r="M16" s="51">
        <v>1.2806999999999999</v>
      </c>
      <c r="N16" s="51">
        <v>1.0826</v>
      </c>
      <c r="O16" s="50">
        <v>161.49</v>
      </c>
      <c r="P16" s="43">
        <v>1967.67</v>
      </c>
      <c r="Q16" s="43">
        <v>1966.29</v>
      </c>
      <c r="R16" s="49">
        <f t="shared" si="3"/>
        <v>2327.729539996305</v>
      </c>
      <c r="S16" s="48">
        <v>1.2816000000000001</v>
      </c>
    </row>
    <row r="17" spans="2:19" x14ac:dyDescent="0.2">
      <c r="B17" s="47">
        <v>45484</v>
      </c>
      <c r="C17" s="46">
        <v>2510</v>
      </c>
      <c r="D17" s="45">
        <v>2520</v>
      </c>
      <c r="E17" s="44">
        <f t="shared" si="0"/>
        <v>2515</v>
      </c>
      <c r="F17" s="46">
        <v>2510</v>
      </c>
      <c r="G17" s="45">
        <v>2520</v>
      </c>
      <c r="H17" s="44">
        <f t="shared" si="1"/>
        <v>2515</v>
      </c>
      <c r="I17" s="46">
        <v>2510</v>
      </c>
      <c r="J17" s="45">
        <v>2520</v>
      </c>
      <c r="K17" s="44">
        <f t="shared" si="2"/>
        <v>2515</v>
      </c>
      <c r="L17" s="52">
        <v>2520</v>
      </c>
      <c r="M17" s="51">
        <v>1.2877000000000001</v>
      </c>
      <c r="N17" s="51">
        <v>1.0854999999999999</v>
      </c>
      <c r="O17" s="50">
        <v>161.54</v>
      </c>
      <c r="P17" s="43">
        <v>1956.98</v>
      </c>
      <c r="Q17" s="43">
        <v>1955.76</v>
      </c>
      <c r="R17" s="49">
        <f t="shared" si="3"/>
        <v>2321.5108245048368</v>
      </c>
      <c r="S17" s="48">
        <v>1.2885</v>
      </c>
    </row>
    <row r="18" spans="2:19" x14ac:dyDescent="0.2">
      <c r="B18" s="47">
        <v>45485</v>
      </c>
      <c r="C18" s="46">
        <v>2510</v>
      </c>
      <c r="D18" s="45">
        <v>2520</v>
      </c>
      <c r="E18" s="44">
        <f t="shared" si="0"/>
        <v>2515</v>
      </c>
      <c r="F18" s="46">
        <v>2510</v>
      </c>
      <c r="G18" s="45">
        <v>2520</v>
      </c>
      <c r="H18" s="44">
        <f t="shared" si="1"/>
        <v>2515</v>
      </c>
      <c r="I18" s="46">
        <v>2510</v>
      </c>
      <c r="J18" s="45">
        <v>2520</v>
      </c>
      <c r="K18" s="44">
        <f t="shared" si="2"/>
        <v>2515</v>
      </c>
      <c r="L18" s="52">
        <v>2520</v>
      </c>
      <c r="M18" s="51">
        <v>1.2961</v>
      </c>
      <c r="N18" s="51">
        <v>1.0888</v>
      </c>
      <c r="O18" s="50">
        <v>158.97999999999999</v>
      </c>
      <c r="P18" s="43">
        <v>1944.29</v>
      </c>
      <c r="Q18" s="43">
        <v>1943.1</v>
      </c>
      <c r="R18" s="49">
        <f t="shared" si="3"/>
        <v>2314.4746509919178</v>
      </c>
      <c r="S18" s="48">
        <v>1.2968999999999999</v>
      </c>
    </row>
    <row r="19" spans="2:19" x14ac:dyDescent="0.2">
      <c r="B19" s="47">
        <v>45488</v>
      </c>
      <c r="C19" s="46">
        <v>2510</v>
      </c>
      <c r="D19" s="45">
        <v>2520</v>
      </c>
      <c r="E19" s="44">
        <f t="shared" si="0"/>
        <v>2515</v>
      </c>
      <c r="F19" s="46">
        <v>2510</v>
      </c>
      <c r="G19" s="45">
        <v>2520</v>
      </c>
      <c r="H19" s="44">
        <f t="shared" si="1"/>
        <v>2515</v>
      </c>
      <c r="I19" s="46">
        <v>2510</v>
      </c>
      <c r="J19" s="45">
        <v>2520</v>
      </c>
      <c r="K19" s="44">
        <f t="shared" si="2"/>
        <v>2515</v>
      </c>
      <c r="L19" s="52">
        <v>2520</v>
      </c>
      <c r="M19" s="51">
        <v>1.2974000000000001</v>
      </c>
      <c r="N19" s="51">
        <v>1.0906</v>
      </c>
      <c r="O19" s="50">
        <v>158.12</v>
      </c>
      <c r="P19" s="43">
        <v>1942.35</v>
      </c>
      <c r="Q19" s="43">
        <v>1941.15</v>
      </c>
      <c r="R19" s="49">
        <f t="shared" si="3"/>
        <v>2310.6546854942235</v>
      </c>
      <c r="S19" s="48">
        <v>1.2982</v>
      </c>
    </row>
    <row r="20" spans="2:19" x14ac:dyDescent="0.2">
      <c r="B20" s="47">
        <v>45489</v>
      </c>
      <c r="C20" s="46">
        <v>2510</v>
      </c>
      <c r="D20" s="45">
        <v>2520</v>
      </c>
      <c r="E20" s="44">
        <f t="shared" si="0"/>
        <v>2515</v>
      </c>
      <c r="F20" s="46">
        <v>2510</v>
      </c>
      <c r="G20" s="45">
        <v>2520</v>
      </c>
      <c r="H20" s="44">
        <f t="shared" si="1"/>
        <v>2515</v>
      </c>
      <c r="I20" s="46">
        <v>2510</v>
      </c>
      <c r="J20" s="45">
        <v>2520</v>
      </c>
      <c r="K20" s="44">
        <f t="shared" si="2"/>
        <v>2515</v>
      </c>
      <c r="L20" s="52">
        <v>2520</v>
      </c>
      <c r="M20" s="51">
        <v>1.2968999999999999</v>
      </c>
      <c r="N20" s="51">
        <v>1.0902000000000001</v>
      </c>
      <c r="O20" s="50">
        <v>158.35</v>
      </c>
      <c r="P20" s="43">
        <v>1943.1</v>
      </c>
      <c r="Q20" s="43">
        <v>1941.9</v>
      </c>
      <c r="R20" s="49">
        <f t="shared" si="3"/>
        <v>2311.5024766097963</v>
      </c>
      <c r="S20" s="48">
        <v>1.2977000000000001</v>
      </c>
    </row>
    <row r="21" spans="2:19" x14ac:dyDescent="0.2">
      <c r="B21" s="47">
        <v>45490</v>
      </c>
      <c r="C21" s="46">
        <v>2510</v>
      </c>
      <c r="D21" s="45">
        <v>2520</v>
      </c>
      <c r="E21" s="44">
        <f t="shared" si="0"/>
        <v>2515</v>
      </c>
      <c r="F21" s="46">
        <v>2510</v>
      </c>
      <c r="G21" s="45">
        <v>2520</v>
      </c>
      <c r="H21" s="44">
        <f t="shared" si="1"/>
        <v>2515</v>
      </c>
      <c r="I21" s="46">
        <v>2510</v>
      </c>
      <c r="J21" s="45">
        <v>2520</v>
      </c>
      <c r="K21" s="44">
        <f t="shared" si="2"/>
        <v>2515</v>
      </c>
      <c r="L21" s="52">
        <v>2520</v>
      </c>
      <c r="M21" s="51">
        <v>1.3032999999999999</v>
      </c>
      <c r="N21" s="51">
        <v>1.0934999999999999</v>
      </c>
      <c r="O21" s="50">
        <v>156.52000000000001</v>
      </c>
      <c r="P21" s="43">
        <v>1933.55</v>
      </c>
      <c r="Q21" s="43">
        <v>1932.52</v>
      </c>
      <c r="R21" s="49">
        <f t="shared" si="3"/>
        <v>2304.5267489711937</v>
      </c>
      <c r="S21" s="48">
        <v>1.304</v>
      </c>
    </row>
    <row r="22" spans="2:19" x14ac:dyDescent="0.2">
      <c r="B22" s="47">
        <v>45491</v>
      </c>
      <c r="C22" s="46">
        <v>2510</v>
      </c>
      <c r="D22" s="45">
        <v>2520</v>
      </c>
      <c r="E22" s="44">
        <f t="shared" si="0"/>
        <v>2515</v>
      </c>
      <c r="F22" s="46">
        <v>2510</v>
      </c>
      <c r="G22" s="45">
        <v>2520</v>
      </c>
      <c r="H22" s="44">
        <f t="shared" si="1"/>
        <v>2515</v>
      </c>
      <c r="I22" s="46">
        <v>2510</v>
      </c>
      <c r="J22" s="45">
        <v>2520</v>
      </c>
      <c r="K22" s="44">
        <f t="shared" si="2"/>
        <v>2515</v>
      </c>
      <c r="L22" s="52">
        <v>2520</v>
      </c>
      <c r="M22" s="51">
        <v>1.2982</v>
      </c>
      <c r="N22" s="51">
        <v>1.0928</v>
      </c>
      <c r="O22" s="50">
        <v>156.5</v>
      </c>
      <c r="P22" s="43">
        <v>1941.15</v>
      </c>
      <c r="Q22" s="43">
        <v>1939.95</v>
      </c>
      <c r="R22" s="49">
        <f t="shared" si="3"/>
        <v>2306.0029282576866</v>
      </c>
      <c r="S22" s="48">
        <v>1.2989999999999999</v>
      </c>
    </row>
    <row r="23" spans="2:19" x14ac:dyDescent="0.2">
      <c r="B23" s="47">
        <v>45492</v>
      </c>
      <c r="C23" s="46">
        <v>2510</v>
      </c>
      <c r="D23" s="45">
        <v>2520</v>
      </c>
      <c r="E23" s="44">
        <f t="shared" si="0"/>
        <v>2515</v>
      </c>
      <c r="F23" s="46">
        <v>2510</v>
      </c>
      <c r="G23" s="45">
        <v>2520</v>
      </c>
      <c r="H23" s="44">
        <f t="shared" si="1"/>
        <v>2515</v>
      </c>
      <c r="I23" s="46">
        <v>2510</v>
      </c>
      <c r="J23" s="45">
        <v>2520</v>
      </c>
      <c r="K23" s="44">
        <f t="shared" si="2"/>
        <v>2515</v>
      </c>
      <c r="L23" s="52">
        <v>2520</v>
      </c>
      <c r="M23" s="51">
        <v>1.2927999999999999</v>
      </c>
      <c r="N23" s="51">
        <v>1.0892999999999999</v>
      </c>
      <c r="O23" s="50">
        <v>157.47999999999999</v>
      </c>
      <c r="P23" s="43">
        <v>1949.26</v>
      </c>
      <c r="Q23" s="43">
        <v>1948.05</v>
      </c>
      <c r="R23" s="49">
        <f t="shared" si="3"/>
        <v>2313.4122831175987</v>
      </c>
      <c r="S23" s="48">
        <v>1.2936000000000001</v>
      </c>
    </row>
    <row r="24" spans="2:19" x14ac:dyDescent="0.2">
      <c r="B24" s="47">
        <v>45495</v>
      </c>
      <c r="C24" s="46">
        <v>2510</v>
      </c>
      <c r="D24" s="45">
        <v>2520</v>
      </c>
      <c r="E24" s="44">
        <f t="shared" si="0"/>
        <v>2515</v>
      </c>
      <c r="F24" s="46">
        <v>2510</v>
      </c>
      <c r="G24" s="45">
        <v>2520</v>
      </c>
      <c r="H24" s="44">
        <f t="shared" si="1"/>
        <v>2515</v>
      </c>
      <c r="I24" s="46">
        <v>2510</v>
      </c>
      <c r="J24" s="45">
        <v>2520</v>
      </c>
      <c r="K24" s="44">
        <f t="shared" si="2"/>
        <v>2515</v>
      </c>
      <c r="L24" s="52">
        <v>2520</v>
      </c>
      <c r="M24" s="51">
        <v>1.2925</v>
      </c>
      <c r="N24" s="51">
        <v>1.0886</v>
      </c>
      <c r="O24" s="50">
        <v>156.86000000000001</v>
      </c>
      <c r="P24" s="43">
        <v>1949.71</v>
      </c>
      <c r="Q24" s="43">
        <v>1948.5</v>
      </c>
      <c r="R24" s="49">
        <f t="shared" si="3"/>
        <v>2314.8998713944516</v>
      </c>
      <c r="S24" s="48">
        <v>1.2932999999999999</v>
      </c>
    </row>
    <row r="25" spans="2:19" x14ac:dyDescent="0.2">
      <c r="B25" s="47">
        <v>45496</v>
      </c>
      <c r="C25" s="46">
        <v>2510</v>
      </c>
      <c r="D25" s="45">
        <v>2520</v>
      </c>
      <c r="E25" s="44">
        <f t="shared" si="0"/>
        <v>2515</v>
      </c>
      <c r="F25" s="46">
        <v>2510</v>
      </c>
      <c r="G25" s="45">
        <v>2520</v>
      </c>
      <c r="H25" s="44">
        <f t="shared" si="1"/>
        <v>2515</v>
      </c>
      <c r="I25" s="46">
        <v>2510</v>
      </c>
      <c r="J25" s="45">
        <v>2520</v>
      </c>
      <c r="K25" s="44">
        <f t="shared" si="2"/>
        <v>2515</v>
      </c>
      <c r="L25" s="52">
        <v>2520</v>
      </c>
      <c r="M25" s="51">
        <v>1.2914000000000001</v>
      </c>
      <c r="N25" s="51">
        <v>1.0857000000000001</v>
      </c>
      <c r="O25" s="50">
        <v>156.16</v>
      </c>
      <c r="P25" s="43">
        <v>1951.37</v>
      </c>
      <c r="Q25" s="43">
        <v>1950.16</v>
      </c>
      <c r="R25" s="49">
        <f t="shared" si="3"/>
        <v>2321.0831721470017</v>
      </c>
      <c r="S25" s="48">
        <v>1.2922</v>
      </c>
    </row>
    <row r="26" spans="2:19" x14ac:dyDescent="0.2">
      <c r="B26" s="47">
        <v>45497</v>
      </c>
      <c r="C26" s="46">
        <v>2510</v>
      </c>
      <c r="D26" s="45">
        <v>2520</v>
      </c>
      <c r="E26" s="44">
        <f t="shared" si="0"/>
        <v>2515</v>
      </c>
      <c r="F26" s="46">
        <v>2510</v>
      </c>
      <c r="G26" s="45">
        <v>2520</v>
      </c>
      <c r="H26" s="44">
        <f t="shared" si="1"/>
        <v>2515</v>
      </c>
      <c r="I26" s="46">
        <v>2510</v>
      </c>
      <c r="J26" s="45">
        <v>2520</v>
      </c>
      <c r="K26" s="44">
        <f t="shared" si="2"/>
        <v>2515</v>
      </c>
      <c r="L26" s="52">
        <v>2520</v>
      </c>
      <c r="M26" s="51">
        <v>1.2919</v>
      </c>
      <c r="N26" s="51">
        <v>1.0847</v>
      </c>
      <c r="O26" s="50">
        <v>154.19999999999999</v>
      </c>
      <c r="P26" s="43">
        <v>1950.62</v>
      </c>
      <c r="Q26" s="43">
        <v>1949.41</v>
      </c>
      <c r="R26" s="49">
        <f t="shared" si="3"/>
        <v>2323.2230109707752</v>
      </c>
      <c r="S26" s="48">
        <v>1.2927</v>
      </c>
    </row>
    <row r="27" spans="2:19" x14ac:dyDescent="0.2">
      <c r="B27" s="47">
        <v>45498</v>
      </c>
      <c r="C27" s="46">
        <v>2510</v>
      </c>
      <c r="D27" s="45">
        <v>2520</v>
      </c>
      <c r="E27" s="44">
        <f t="shared" si="0"/>
        <v>2515</v>
      </c>
      <c r="F27" s="46">
        <v>2510</v>
      </c>
      <c r="G27" s="45">
        <v>2520</v>
      </c>
      <c r="H27" s="44">
        <f t="shared" si="1"/>
        <v>2515</v>
      </c>
      <c r="I27" s="46">
        <v>2510</v>
      </c>
      <c r="J27" s="45">
        <v>2520</v>
      </c>
      <c r="K27" s="44">
        <f t="shared" si="2"/>
        <v>2515</v>
      </c>
      <c r="L27" s="52">
        <v>2520</v>
      </c>
      <c r="M27" s="51">
        <v>1.2873000000000001</v>
      </c>
      <c r="N27" s="51">
        <v>1.0846</v>
      </c>
      <c r="O27" s="50">
        <v>152.72999999999999</v>
      </c>
      <c r="P27" s="43">
        <v>1957.59</v>
      </c>
      <c r="Q27" s="43">
        <v>1956.37</v>
      </c>
      <c r="R27" s="49">
        <f t="shared" si="3"/>
        <v>2323.4372118753458</v>
      </c>
      <c r="S27" s="48">
        <v>1.2881</v>
      </c>
    </row>
    <row r="28" spans="2:19" x14ac:dyDescent="0.2">
      <c r="B28" s="47">
        <v>45499</v>
      </c>
      <c r="C28" s="46">
        <v>2510</v>
      </c>
      <c r="D28" s="45">
        <v>2520</v>
      </c>
      <c r="E28" s="44">
        <f t="shared" si="0"/>
        <v>2515</v>
      </c>
      <c r="F28" s="46">
        <v>2510</v>
      </c>
      <c r="G28" s="45">
        <v>2520</v>
      </c>
      <c r="H28" s="44">
        <f t="shared" si="1"/>
        <v>2515</v>
      </c>
      <c r="I28" s="46">
        <v>2510</v>
      </c>
      <c r="J28" s="45">
        <v>2520</v>
      </c>
      <c r="K28" s="44">
        <f t="shared" si="2"/>
        <v>2515</v>
      </c>
      <c r="L28" s="52">
        <v>2520</v>
      </c>
      <c r="M28" s="51">
        <v>1.2871999999999999</v>
      </c>
      <c r="N28" s="51">
        <v>1.0861000000000001</v>
      </c>
      <c r="O28" s="50">
        <v>154.62</v>
      </c>
      <c r="P28" s="43">
        <v>1957.74</v>
      </c>
      <c r="Q28" s="43">
        <v>1956.52</v>
      </c>
      <c r="R28" s="49">
        <f t="shared" si="3"/>
        <v>2320.2283399318662</v>
      </c>
      <c r="S28" s="48">
        <v>1.288</v>
      </c>
    </row>
    <row r="29" spans="2:19" x14ac:dyDescent="0.2">
      <c r="B29" s="47">
        <v>45502</v>
      </c>
      <c r="C29" s="46">
        <v>2510</v>
      </c>
      <c r="D29" s="45">
        <v>2520</v>
      </c>
      <c r="E29" s="44">
        <f t="shared" si="0"/>
        <v>2515</v>
      </c>
      <c r="F29" s="46">
        <v>2510</v>
      </c>
      <c r="G29" s="45">
        <v>2520</v>
      </c>
      <c r="H29" s="44">
        <f t="shared" si="1"/>
        <v>2515</v>
      </c>
      <c r="I29" s="46">
        <v>2510</v>
      </c>
      <c r="J29" s="45">
        <v>2520</v>
      </c>
      <c r="K29" s="44">
        <f t="shared" si="2"/>
        <v>2515</v>
      </c>
      <c r="L29" s="52">
        <v>2520</v>
      </c>
      <c r="M29" s="51">
        <v>1.2827</v>
      </c>
      <c r="N29" s="51">
        <v>1.0818000000000001</v>
      </c>
      <c r="O29" s="50">
        <v>153.84</v>
      </c>
      <c r="P29" s="43">
        <v>1964.61</v>
      </c>
      <c r="Q29" s="43">
        <v>1963.23</v>
      </c>
      <c r="R29" s="49">
        <f t="shared" si="3"/>
        <v>2329.4509151414309</v>
      </c>
      <c r="S29" s="48">
        <v>1.2836000000000001</v>
      </c>
    </row>
    <row r="30" spans="2:19" x14ac:dyDescent="0.2">
      <c r="B30" s="47">
        <v>45503</v>
      </c>
      <c r="C30" s="46">
        <v>2490</v>
      </c>
      <c r="D30" s="45">
        <v>2500</v>
      </c>
      <c r="E30" s="44">
        <f t="shared" si="0"/>
        <v>2495</v>
      </c>
      <c r="F30" s="46">
        <v>2490</v>
      </c>
      <c r="G30" s="45">
        <v>2500</v>
      </c>
      <c r="H30" s="44">
        <f t="shared" si="1"/>
        <v>2495</v>
      </c>
      <c r="I30" s="46">
        <v>2490</v>
      </c>
      <c r="J30" s="45">
        <v>2500</v>
      </c>
      <c r="K30" s="44">
        <f t="shared" si="2"/>
        <v>2495</v>
      </c>
      <c r="L30" s="52">
        <v>2500</v>
      </c>
      <c r="M30" s="51">
        <v>1.2845</v>
      </c>
      <c r="N30" s="51">
        <v>1.0824</v>
      </c>
      <c r="O30" s="50">
        <v>154.88999999999999</v>
      </c>
      <c r="P30" s="43">
        <v>1946.28</v>
      </c>
      <c r="Q30" s="43">
        <v>1945.07</v>
      </c>
      <c r="R30" s="49">
        <f t="shared" si="3"/>
        <v>2309.6821877309681</v>
      </c>
      <c r="S30" s="48">
        <v>1.2853000000000001</v>
      </c>
    </row>
    <row r="31" spans="2:19" x14ac:dyDescent="0.2">
      <c r="B31" s="47">
        <v>45504</v>
      </c>
      <c r="C31" s="46">
        <v>2490</v>
      </c>
      <c r="D31" s="45">
        <v>2500</v>
      </c>
      <c r="E31" s="44">
        <f t="shared" si="0"/>
        <v>2495</v>
      </c>
      <c r="F31" s="46">
        <v>2490</v>
      </c>
      <c r="G31" s="45">
        <v>2500</v>
      </c>
      <c r="H31" s="44">
        <f t="shared" si="1"/>
        <v>2495</v>
      </c>
      <c r="I31" s="46">
        <v>2490</v>
      </c>
      <c r="J31" s="45">
        <v>2500</v>
      </c>
      <c r="K31" s="44">
        <f t="shared" si="2"/>
        <v>2495</v>
      </c>
      <c r="L31" s="52">
        <v>2500</v>
      </c>
      <c r="M31" s="51">
        <v>1.2835000000000001</v>
      </c>
      <c r="N31" s="51">
        <v>1.0829</v>
      </c>
      <c r="O31" s="50">
        <v>150.19999999999999</v>
      </c>
      <c r="P31" s="43">
        <v>1947.8</v>
      </c>
      <c r="Q31" s="43">
        <v>1946.43</v>
      </c>
      <c r="R31" s="49">
        <f t="shared" si="3"/>
        <v>2308.6157539939054</v>
      </c>
      <c r="S31" s="48">
        <v>1.2844</v>
      </c>
    </row>
    <row r="32" spans="2:19" s="10" customFormat="1" x14ac:dyDescent="0.2">
      <c r="B32" s="42" t="s">
        <v>11</v>
      </c>
      <c r="C32" s="41">
        <f>ROUND(AVERAGE(C9:C31),2)</f>
        <v>2508.2600000000002</v>
      </c>
      <c r="D32" s="40">
        <f>ROUND(AVERAGE(D9:D31),2)</f>
        <v>2518.2600000000002</v>
      </c>
      <c r="E32" s="39">
        <f>ROUND(AVERAGE(C32:D32),2)</f>
        <v>2513.2600000000002</v>
      </c>
      <c r="F32" s="41">
        <f>ROUND(AVERAGE(F9:F31),2)</f>
        <v>2508.2600000000002</v>
      </c>
      <c r="G32" s="40">
        <f>ROUND(AVERAGE(G9:G31),2)</f>
        <v>2518.2600000000002</v>
      </c>
      <c r="H32" s="39">
        <f>ROUND(AVERAGE(F32:G32),2)</f>
        <v>2513.2600000000002</v>
      </c>
      <c r="I32" s="41">
        <f>ROUND(AVERAGE(I9:I31),2)</f>
        <v>2508.2600000000002</v>
      </c>
      <c r="J32" s="40">
        <f>ROUND(AVERAGE(J9:J31),2)</f>
        <v>2518.2600000000002</v>
      </c>
      <c r="K32" s="39">
        <f>ROUND(AVERAGE(I32:J32),2)</f>
        <v>2513.2600000000002</v>
      </c>
      <c r="L32" s="38">
        <f>ROUND(AVERAGE(L9:L31),2)</f>
        <v>2518.2600000000002</v>
      </c>
      <c r="M32" s="37">
        <f>ROUND(AVERAGE(M9:M31),4)</f>
        <v>1.2859</v>
      </c>
      <c r="N32" s="36">
        <f>ROUND(AVERAGE(N9:N31),4)</f>
        <v>1.0843</v>
      </c>
      <c r="O32" s="175">
        <f>ROUND(AVERAGE(O9:O31),2)</f>
        <v>157.88</v>
      </c>
      <c r="P32" s="35">
        <f>AVERAGE(P9:P31)</f>
        <v>1958.5243478260868</v>
      </c>
      <c r="Q32" s="35">
        <f>AVERAGE(Q9:Q31)</f>
        <v>1957.2717391304352</v>
      </c>
      <c r="R32" s="35">
        <f>AVERAGE(R9:R31)</f>
        <v>2322.445841781006</v>
      </c>
      <c r="S32" s="34">
        <f>AVERAGE(S9:S31)</f>
        <v>1.2866913043478261</v>
      </c>
    </row>
    <row r="33" spans="2:19" s="5" customFormat="1" x14ac:dyDescent="0.2">
      <c r="B33" s="33" t="s">
        <v>12</v>
      </c>
      <c r="C33" s="32">
        <f t="shared" ref="C33:S33" si="4">MAX(C9:C31)</f>
        <v>2510</v>
      </c>
      <c r="D33" s="31">
        <f t="shared" si="4"/>
        <v>2520</v>
      </c>
      <c r="E33" s="30">
        <f t="shared" si="4"/>
        <v>2515</v>
      </c>
      <c r="F33" s="32">
        <f t="shared" si="4"/>
        <v>2510</v>
      </c>
      <c r="G33" s="31">
        <f t="shared" si="4"/>
        <v>2520</v>
      </c>
      <c r="H33" s="30">
        <f t="shared" si="4"/>
        <v>2515</v>
      </c>
      <c r="I33" s="32">
        <f t="shared" si="4"/>
        <v>2510</v>
      </c>
      <c r="J33" s="31">
        <f t="shared" si="4"/>
        <v>2520</v>
      </c>
      <c r="K33" s="30">
        <f t="shared" si="4"/>
        <v>2515</v>
      </c>
      <c r="L33" s="29">
        <f t="shared" si="4"/>
        <v>2520</v>
      </c>
      <c r="M33" s="28">
        <f t="shared" si="4"/>
        <v>1.3032999999999999</v>
      </c>
      <c r="N33" s="27">
        <f t="shared" si="4"/>
        <v>1.0934999999999999</v>
      </c>
      <c r="O33" s="26">
        <f t="shared" si="4"/>
        <v>161.93</v>
      </c>
      <c r="P33" s="25">
        <f t="shared" si="4"/>
        <v>1991.47</v>
      </c>
      <c r="Q33" s="25">
        <f t="shared" si="4"/>
        <v>1990.21</v>
      </c>
      <c r="R33" s="25">
        <f t="shared" si="4"/>
        <v>2349.6503496503497</v>
      </c>
      <c r="S33" s="24">
        <f t="shared" si="4"/>
        <v>1.304</v>
      </c>
    </row>
    <row r="34" spans="2:19" s="5" customFormat="1" ht="13.5" thickBot="1" x14ac:dyDescent="0.25">
      <c r="B34" s="23" t="s">
        <v>13</v>
      </c>
      <c r="C34" s="22">
        <f t="shared" ref="C34:S34" si="5">MIN(C9:C31)</f>
        <v>2490</v>
      </c>
      <c r="D34" s="21">
        <f t="shared" si="5"/>
        <v>2500</v>
      </c>
      <c r="E34" s="20">
        <f t="shared" si="5"/>
        <v>2495</v>
      </c>
      <c r="F34" s="22">
        <f t="shared" si="5"/>
        <v>2490</v>
      </c>
      <c r="G34" s="21">
        <f t="shared" si="5"/>
        <v>2500</v>
      </c>
      <c r="H34" s="20">
        <f t="shared" si="5"/>
        <v>2495</v>
      </c>
      <c r="I34" s="22">
        <f t="shared" si="5"/>
        <v>2490</v>
      </c>
      <c r="J34" s="21">
        <f t="shared" si="5"/>
        <v>2500</v>
      </c>
      <c r="K34" s="20">
        <f t="shared" si="5"/>
        <v>2495</v>
      </c>
      <c r="L34" s="19">
        <f t="shared" si="5"/>
        <v>2500</v>
      </c>
      <c r="M34" s="18">
        <f t="shared" si="5"/>
        <v>1.2654000000000001</v>
      </c>
      <c r="N34" s="17">
        <f t="shared" si="5"/>
        <v>1.0725</v>
      </c>
      <c r="O34" s="16">
        <f t="shared" si="5"/>
        <v>150.19999999999999</v>
      </c>
      <c r="P34" s="15">
        <f t="shared" si="5"/>
        <v>1933.55</v>
      </c>
      <c r="Q34" s="15">
        <f t="shared" si="5"/>
        <v>1932.52</v>
      </c>
      <c r="R34" s="15">
        <f t="shared" si="5"/>
        <v>2304.5267489711937</v>
      </c>
      <c r="S34" s="14">
        <f t="shared" si="5"/>
        <v>1.2662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26</v>
      </c>
    </row>
    <row r="6" spans="1:25" ht="13.5" thickBot="1" x14ac:dyDescent="0.25">
      <c r="B6" s="1">
        <v>45474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45474</v>
      </c>
      <c r="C9" s="46">
        <v>2496</v>
      </c>
      <c r="D9" s="45">
        <v>2496.5</v>
      </c>
      <c r="E9" s="44">
        <f t="shared" ref="E9:E31" si="0">AVERAGE(C9:D9)</f>
        <v>2496.25</v>
      </c>
      <c r="F9" s="46">
        <v>2532</v>
      </c>
      <c r="G9" s="45">
        <v>2532.5</v>
      </c>
      <c r="H9" s="44">
        <f t="shared" ref="H9:H31" si="1">AVERAGE(F9:G9)</f>
        <v>2532.25</v>
      </c>
      <c r="I9" s="46">
        <v>2670</v>
      </c>
      <c r="J9" s="45">
        <v>2675</v>
      </c>
      <c r="K9" s="44">
        <f t="shared" ref="K9:K31" si="2">AVERAGE(I9:J9)</f>
        <v>2672.5</v>
      </c>
      <c r="L9" s="46">
        <v>2728</v>
      </c>
      <c r="M9" s="45">
        <v>2733</v>
      </c>
      <c r="N9" s="44">
        <f t="shared" ref="N9:N31" si="3">AVERAGE(L9:M9)</f>
        <v>2730.5</v>
      </c>
      <c r="O9" s="46">
        <v>2758</v>
      </c>
      <c r="P9" s="45">
        <v>2763</v>
      </c>
      <c r="Q9" s="44">
        <f t="shared" ref="Q9:Q31" si="4">AVERAGE(O9:P9)</f>
        <v>2760.5</v>
      </c>
      <c r="R9" s="52">
        <v>2496.5</v>
      </c>
      <c r="S9" s="51">
        <v>1.2677</v>
      </c>
      <c r="T9" s="53">
        <v>1.075</v>
      </c>
      <c r="U9" s="50">
        <v>161.11000000000001</v>
      </c>
      <c r="V9" s="43">
        <v>1969.31</v>
      </c>
      <c r="W9" s="43">
        <v>1996.45</v>
      </c>
      <c r="X9" s="49">
        <f t="shared" ref="X9:X31" si="5">R9/T9</f>
        <v>2322.3255813953488</v>
      </c>
      <c r="Y9" s="48">
        <v>1.2685</v>
      </c>
    </row>
    <row r="10" spans="1:25" x14ac:dyDescent="0.2">
      <c r="B10" s="47">
        <v>45475</v>
      </c>
      <c r="C10" s="46">
        <v>2489</v>
      </c>
      <c r="D10" s="45">
        <v>2489.5</v>
      </c>
      <c r="E10" s="44">
        <f t="shared" si="0"/>
        <v>2489.25</v>
      </c>
      <c r="F10" s="46">
        <v>2530</v>
      </c>
      <c r="G10" s="45">
        <v>2531</v>
      </c>
      <c r="H10" s="44">
        <f t="shared" si="1"/>
        <v>2530.5</v>
      </c>
      <c r="I10" s="46">
        <v>2668</v>
      </c>
      <c r="J10" s="45">
        <v>2673</v>
      </c>
      <c r="K10" s="44">
        <f t="shared" si="2"/>
        <v>2670.5</v>
      </c>
      <c r="L10" s="46">
        <v>2728</v>
      </c>
      <c r="M10" s="45">
        <v>2733</v>
      </c>
      <c r="N10" s="44">
        <f t="shared" si="3"/>
        <v>2730.5</v>
      </c>
      <c r="O10" s="46">
        <v>2773</v>
      </c>
      <c r="P10" s="45">
        <v>2778</v>
      </c>
      <c r="Q10" s="44">
        <f t="shared" si="4"/>
        <v>2775.5</v>
      </c>
      <c r="R10" s="52">
        <v>2489.5</v>
      </c>
      <c r="S10" s="51">
        <v>1.2654000000000001</v>
      </c>
      <c r="T10" s="51">
        <v>1.0725</v>
      </c>
      <c r="U10" s="50">
        <v>161.62</v>
      </c>
      <c r="V10" s="43">
        <v>1967.36</v>
      </c>
      <c r="W10" s="43">
        <v>1998.89</v>
      </c>
      <c r="X10" s="49">
        <f t="shared" si="5"/>
        <v>2321.212121212121</v>
      </c>
      <c r="Y10" s="48">
        <v>1.2662</v>
      </c>
    </row>
    <row r="11" spans="1:25" x14ac:dyDescent="0.2">
      <c r="B11" s="47">
        <v>45476</v>
      </c>
      <c r="C11" s="46">
        <v>2486.5</v>
      </c>
      <c r="D11" s="45">
        <v>2487</v>
      </c>
      <c r="E11" s="44">
        <f t="shared" si="0"/>
        <v>2486.75</v>
      </c>
      <c r="F11" s="46">
        <v>2536</v>
      </c>
      <c r="G11" s="45">
        <v>2536.5</v>
      </c>
      <c r="H11" s="44">
        <f t="shared" si="1"/>
        <v>2536.25</v>
      </c>
      <c r="I11" s="46">
        <v>2680</v>
      </c>
      <c r="J11" s="45">
        <v>2685</v>
      </c>
      <c r="K11" s="44">
        <f t="shared" si="2"/>
        <v>2682.5</v>
      </c>
      <c r="L11" s="46">
        <v>2750</v>
      </c>
      <c r="M11" s="45">
        <v>2755</v>
      </c>
      <c r="N11" s="44">
        <f t="shared" si="3"/>
        <v>2752.5</v>
      </c>
      <c r="O11" s="46">
        <v>2795</v>
      </c>
      <c r="P11" s="45">
        <v>2800</v>
      </c>
      <c r="Q11" s="44">
        <f t="shared" si="4"/>
        <v>2797.5</v>
      </c>
      <c r="R11" s="52">
        <v>2487</v>
      </c>
      <c r="S11" s="51">
        <v>1.2706999999999999</v>
      </c>
      <c r="T11" s="51">
        <v>1.0758000000000001</v>
      </c>
      <c r="U11" s="50">
        <v>161.93</v>
      </c>
      <c r="V11" s="43">
        <v>1957.19</v>
      </c>
      <c r="W11" s="43">
        <v>1994.89</v>
      </c>
      <c r="X11" s="49">
        <f t="shared" si="5"/>
        <v>2311.7679866146123</v>
      </c>
      <c r="Y11" s="48">
        <v>1.2715000000000001</v>
      </c>
    </row>
    <row r="12" spans="1:25" x14ac:dyDescent="0.2">
      <c r="B12" s="47">
        <v>45477</v>
      </c>
      <c r="C12" s="46">
        <v>2492.5</v>
      </c>
      <c r="D12" s="45">
        <v>2493.5</v>
      </c>
      <c r="E12" s="44">
        <f t="shared" si="0"/>
        <v>2493</v>
      </c>
      <c r="F12" s="46">
        <v>2540</v>
      </c>
      <c r="G12" s="45">
        <v>2541</v>
      </c>
      <c r="H12" s="44">
        <f t="shared" si="1"/>
        <v>2540.5</v>
      </c>
      <c r="I12" s="46">
        <v>2683</v>
      </c>
      <c r="J12" s="45">
        <v>2688</v>
      </c>
      <c r="K12" s="44">
        <f t="shared" si="2"/>
        <v>2685.5</v>
      </c>
      <c r="L12" s="46">
        <v>2745</v>
      </c>
      <c r="M12" s="45">
        <v>2750</v>
      </c>
      <c r="N12" s="44">
        <f t="shared" si="3"/>
        <v>2747.5</v>
      </c>
      <c r="O12" s="46">
        <v>2780</v>
      </c>
      <c r="P12" s="45">
        <v>2785</v>
      </c>
      <c r="Q12" s="44">
        <f t="shared" si="4"/>
        <v>2782.5</v>
      </c>
      <c r="R12" s="52">
        <v>2493.5</v>
      </c>
      <c r="S12" s="51">
        <v>1.2753000000000001</v>
      </c>
      <c r="T12" s="51">
        <v>1.0797000000000001</v>
      </c>
      <c r="U12" s="50">
        <v>161.01</v>
      </c>
      <c r="V12" s="43">
        <v>1955.23</v>
      </c>
      <c r="W12" s="43">
        <v>1991.22</v>
      </c>
      <c r="X12" s="49">
        <f t="shared" si="5"/>
        <v>2309.4378067981843</v>
      </c>
      <c r="Y12" s="48">
        <v>1.2761</v>
      </c>
    </row>
    <row r="13" spans="1:25" x14ac:dyDescent="0.2">
      <c r="B13" s="47">
        <v>45478</v>
      </c>
      <c r="C13" s="46">
        <v>2495</v>
      </c>
      <c r="D13" s="45">
        <v>2495.5</v>
      </c>
      <c r="E13" s="44">
        <f t="shared" si="0"/>
        <v>2495.25</v>
      </c>
      <c r="F13" s="46">
        <v>2544</v>
      </c>
      <c r="G13" s="45">
        <v>2545</v>
      </c>
      <c r="H13" s="44">
        <f t="shared" si="1"/>
        <v>2544.5</v>
      </c>
      <c r="I13" s="46">
        <v>2688</v>
      </c>
      <c r="J13" s="45">
        <v>2693</v>
      </c>
      <c r="K13" s="44">
        <f t="shared" si="2"/>
        <v>2690.5</v>
      </c>
      <c r="L13" s="46">
        <v>2748</v>
      </c>
      <c r="M13" s="45">
        <v>2753</v>
      </c>
      <c r="N13" s="44">
        <f t="shared" si="3"/>
        <v>2750.5</v>
      </c>
      <c r="O13" s="46">
        <v>2778</v>
      </c>
      <c r="P13" s="45">
        <v>2783</v>
      </c>
      <c r="Q13" s="44">
        <f t="shared" si="4"/>
        <v>2780.5</v>
      </c>
      <c r="R13" s="52">
        <v>2495.5</v>
      </c>
      <c r="S13" s="51">
        <v>1.2785</v>
      </c>
      <c r="T13" s="51">
        <v>1.0819000000000001</v>
      </c>
      <c r="U13" s="50">
        <v>160.83000000000001</v>
      </c>
      <c r="V13" s="43">
        <v>1951.9</v>
      </c>
      <c r="W13" s="43">
        <v>1989.21</v>
      </c>
      <c r="X13" s="49">
        <f t="shared" si="5"/>
        <v>2306.5902578796558</v>
      </c>
      <c r="Y13" s="48">
        <v>1.2794000000000001</v>
      </c>
    </row>
    <row r="14" spans="1:25" x14ac:dyDescent="0.2">
      <c r="B14" s="47">
        <v>45481</v>
      </c>
      <c r="C14" s="46">
        <v>2475</v>
      </c>
      <c r="D14" s="45">
        <v>2475.5</v>
      </c>
      <c r="E14" s="44">
        <f t="shared" si="0"/>
        <v>2475.25</v>
      </c>
      <c r="F14" s="46">
        <v>2531.5</v>
      </c>
      <c r="G14" s="45">
        <v>2532</v>
      </c>
      <c r="H14" s="44">
        <f t="shared" si="1"/>
        <v>2531.75</v>
      </c>
      <c r="I14" s="46">
        <v>2678</v>
      </c>
      <c r="J14" s="45">
        <v>2683</v>
      </c>
      <c r="K14" s="44">
        <f t="shared" si="2"/>
        <v>2680.5</v>
      </c>
      <c r="L14" s="46">
        <v>2742</v>
      </c>
      <c r="M14" s="45">
        <v>2747</v>
      </c>
      <c r="N14" s="44">
        <f t="shared" si="3"/>
        <v>2744.5</v>
      </c>
      <c r="O14" s="46">
        <v>2772</v>
      </c>
      <c r="P14" s="45">
        <v>2777</v>
      </c>
      <c r="Q14" s="44">
        <f t="shared" si="4"/>
        <v>2774.5</v>
      </c>
      <c r="R14" s="52">
        <v>2475.5</v>
      </c>
      <c r="S14" s="51">
        <v>1.2833000000000001</v>
      </c>
      <c r="T14" s="51">
        <v>1.0833999999999999</v>
      </c>
      <c r="U14" s="50">
        <v>161.02000000000001</v>
      </c>
      <c r="V14" s="43">
        <v>1929.01</v>
      </c>
      <c r="W14" s="43">
        <v>1971.66</v>
      </c>
      <c r="X14" s="49">
        <f t="shared" si="5"/>
        <v>2284.9363116115933</v>
      </c>
      <c r="Y14" s="48">
        <v>1.2842</v>
      </c>
    </row>
    <row r="15" spans="1:25" x14ac:dyDescent="0.2">
      <c r="B15" s="47">
        <v>45482</v>
      </c>
      <c r="C15" s="46">
        <v>2468</v>
      </c>
      <c r="D15" s="45">
        <v>2468.5</v>
      </c>
      <c r="E15" s="44">
        <f t="shared" si="0"/>
        <v>2468.25</v>
      </c>
      <c r="F15" s="46">
        <v>2525</v>
      </c>
      <c r="G15" s="45">
        <v>2525.5</v>
      </c>
      <c r="H15" s="44">
        <f t="shared" si="1"/>
        <v>2525.25</v>
      </c>
      <c r="I15" s="46">
        <v>2680</v>
      </c>
      <c r="J15" s="45">
        <v>2685</v>
      </c>
      <c r="K15" s="44">
        <f t="shared" si="2"/>
        <v>2682.5</v>
      </c>
      <c r="L15" s="46">
        <v>2750</v>
      </c>
      <c r="M15" s="45">
        <v>2755</v>
      </c>
      <c r="N15" s="44">
        <f t="shared" si="3"/>
        <v>2752.5</v>
      </c>
      <c r="O15" s="46">
        <v>2790</v>
      </c>
      <c r="P15" s="45">
        <v>2795</v>
      </c>
      <c r="Q15" s="44">
        <f t="shared" si="4"/>
        <v>2792.5</v>
      </c>
      <c r="R15" s="52">
        <v>2468.5</v>
      </c>
      <c r="S15" s="51">
        <v>1.28</v>
      </c>
      <c r="T15" s="51">
        <v>1.0813999999999999</v>
      </c>
      <c r="U15" s="50">
        <v>161.13</v>
      </c>
      <c r="V15" s="43">
        <v>1928.52</v>
      </c>
      <c r="W15" s="43">
        <v>1971.66</v>
      </c>
      <c r="X15" s="49">
        <f t="shared" si="5"/>
        <v>2282.6891067135198</v>
      </c>
      <c r="Y15" s="48">
        <v>1.2808999999999999</v>
      </c>
    </row>
    <row r="16" spans="1:25" x14ac:dyDescent="0.2">
      <c r="B16" s="47">
        <v>45483</v>
      </c>
      <c r="C16" s="46">
        <v>2431</v>
      </c>
      <c r="D16" s="45">
        <v>2432</v>
      </c>
      <c r="E16" s="44">
        <f t="shared" si="0"/>
        <v>2431.5</v>
      </c>
      <c r="F16" s="46">
        <v>2489</v>
      </c>
      <c r="G16" s="45">
        <v>2489.5</v>
      </c>
      <c r="H16" s="44">
        <f t="shared" si="1"/>
        <v>2489.25</v>
      </c>
      <c r="I16" s="46">
        <v>2648</v>
      </c>
      <c r="J16" s="45">
        <v>2653</v>
      </c>
      <c r="K16" s="44">
        <f t="shared" si="2"/>
        <v>2650.5</v>
      </c>
      <c r="L16" s="46">
        <v>2723</v>
      </c>
      <c r="M16" s="45">
        <v>2728</v>
      </c>
      <c r="N16" s="44">
        <f t="shared" si="3"/>
        <v>2725.5</v>
      </c>
      <c r="O16" s="46">
        <v>2773</v>
      </c>
      <c r="P16" s="45">
        <v>2778</v>
      </c>
      <c r="Q16" s="44">
        <f t="shared" si="4"/>
        <v>2775.5</v>
      </c>
      <c r="R16" s="52">
        <v>2432</v>
      </c>
      <c r="S16" s="51">
        <v>1.2806999999999999</v>
      </c>
      <c r="T16" s="51">
        <v>1.0826</v>
      </c>
      <c r="U16" s="50">
        <v>161.49</v>
      </c>
      <c r="V16" s="43">
        <v>1898.96</v>
      </c>
      <c r="W16" s="43">
        <v>1942.49</v>
      </c>
      <c r="X16" s="49">
        <f t="shared" si="5"/>
        <v>2246.4437465361166</v>
      </c>
      <c r="Y16" s="48">
        <v>1.2816000000000001</v>
      </c>
    </row>
    <row r="17" spans="2:25" x14ac:dyDescent="0.2">
      <c r="B17" s="47">
        <v>45484</v>
      </c>
      <c r="C17" s="46">
        <v>2428</v>
      </c>
      <c r="D17" s="45">
        <v>2428.5</v>
      </c>
      <c r="E17" s="44">
        <f t="shared" si="0"/>
        <v>2428.25</v>
      </c>
      <c r="F17" s="46">
        <v>2490</v>
      </c>
      <c r="G17" s="45">
        <v>2490.5</v>
      </c>
      <c r="H17" s="44">
        <f t="shared" si="1"/>
        <v>2490.25</v>
      </c>
      <c r="I17" s="46">
        <v>2648</v>
      </c>
      <c r="J17" s="45">
        <v>2653</v>
      </c>
      <c r="K17" s="44">
        <f t="shared" si="2"/>
        <v>2650.5</v>
      </c>
      <c r="L17" s="46">
        <v>2723</v>
      </c>
      <c r="M17" s="45">
        <v>2728</v>
      </c>
      <c r="N17" s="44">
        <f t="shared" si="3"/>
        <v>2725.5</v>
      </c>
      <c r="O17" s="46">
        <v>2763</v>
      </c>
      <c r="P17" s="45">
        <v>2768</v>
      </c>
      <c r="Q17" s="44">
        <f t="shared" si="4"/>
        <v>2765.5</v>
      </c>
      <c r="R17" s="52">
        <v>2428.5</v>
      </c>
      <c r="S17" s="51">
        <v>1.2877000000000001</v>
      </c>
      <c r="T17" s="51">
        <v>1.0854999999999999</v>
      </c>
      <c r="U17" s="50">
        <v>161.54</v>
      </c>
      <c r="V17" s="43">
        <v>1885.92</v>
      </c>
      <c r="W17" s="43">
        <v>1932.87</v>
      </c>
      <c r="X17" s="49">
        <f t="shared" si="5"/>
        <v>2237.2178719484109</v>
      </c>
      <c r="Y17" s="48">
        <v>1.2885</v>
      </c>
    </row>
    <row r="18" spans="2:25" x14ac:dyDescent="0.2">
      <c r="B18" s="47">
        <v>45485</v>
      </c>
      <c r="C18" s="46">
        <v>2421</v>
      </c>
      <c r="D18" s="45">
        <v>2422</v>
      </c>
      <c r="E18" s="44">
        <f t="shared" si="0"/>
        <v>2421.5</v>
      </c>
      <c r="F18" s="46">
        <v>2483</v>
      </c>
      <c r="G18" s="45">
        <v>2484</v>
      </c>
      <c r="H18" s="44">
        <f t="shared" si="1"/>
        <v>2483.5</v>
      </c>
      <c r="I18" s="46">
        <v>2643</v>
      </c>
      <c r="J18" s="45">
        <v>2648</v>
      </c>
      <c r="K18" s="44">
        <f t="shared" si="2"/>
        <v>2645.5</v>
      </c>
      <c r="L18" s="46">
        <v>2713</v>
      </c>
      <c r="M18" s="45">
        <v>2718</v>
      </c>
      <c r="N18" s="44">
        <f t="shared" si="3"/>
        <v>2715.5</v>
      </c>
      <c r="O18" s="46">
        <v>2763</v>
      </c>
      <c r="P18" s="45">
        <v>2768</v>
      </c>
      <c r="Q18" s="44">
        <f t="shared" si="4"/>
        <v>2765.5</v>
      </c>
      <c r="R18" s="52">
        <v>2422</v>
      </c>
      <c r="S18" s="51">
        <v>1.2961</v>
      </c>
      <c r="T18" s="51">
        <v>1.0888</v>
      </c>
      <c r="U18" s="50">
        <v>158.97999999999999</v>
      </c>
      <c r="V18" s="43">
        <v>1868.68</v>
      </c>
      <c r="W18" s="43">
        <v>1915.34</v>
      </c>
      <c r="X18" s="49">
        <f t="shared" si="5"/>
        <v>2224.467303453343</v>
      </c>
      <c r="Y18" s="48">
        <v>1.2968999999999999</v>
      </c>
    </row>
    <row r="19" spans="2:25" x14ac:dyDescent="0.2">
      <c r="B19" s="47">
        <v>45488</v>
      </c>
      <c r="C19" s="46">
        <v>2403.5</v>
      </c>
      <c r="D19" s="45">
        <v>2404</v>
      </c>
      <c r="E19" s="44">
        <f t="shared" si="0"/>
        <v>2403.75</v>
      </c>
      <c r="F19" s="46">
        <v>2467</v>
      </c>
      <c r="G19" s="45">
        <v>2468</v>
      </c>
      <c r="H19" s="44">
        <f t="shared" si="1"/>
        <v>2467.5</v>
      </c>
      <c r="I19" s="46">
        <v>2622</v>
      </c>
      <c r="J19" s="45">
        <v>2627</v>
      </c>
      <c r="K19" s="44">
        <f t="shared" si="2"/>
        <v>2624.5</v>
      </c>
      <c r="L19" s="46">
        <v>2693</v>
      </c>
      <c r="M19" s="45">
        <v>2698</v>
      </c>
      <c r="N19" s="44">
        <f t="shared" si="3"/>
        <v>2695.5</v>
      </c>
      <c r="O19" s="46">
        <v>2733</v>
      </c>
      <c r="P19" s="45">
        <v>2738</v>
      </c>
      <c r="Q19" s="44">
        <f t="shared" si="4"/>
        <v>2735.5</v>
      </c>
      <c r="R19" s="52">
        <v>2404</v>
      </c>
      <c r="S19" s="51">
        <v>1.2974000000000001</v>
      </c>
      <c r="T19" s="51">
        <v>1.0906</v>
      </c>
      <c r="U19" s="50">
        <v>158.12</v>
      </c>
      <c r="V19" s="43">
        <v>1852.94</v>
      </c>
      <c r="W19" s="43">
        <v>1901.09</v>
      </c>
      <c r="X19" s="49">
        <f t="shared" si="5"/>
        <v>2204.2912158444892</v>
      </c>
      <c r="Y19" s="48">
        <v>1.2982</v>
      </c>
    </row>
    <row r="20" spans="2:25" x14ac:dyDescent="0.2">
      <c r="B20" s="47">
        <v>45489</v>
      </c>
      <c r="C20" s="46">
        <v>2376.5</v>
      </c>
      <c r="D20" s="45">
        <v>2377</v>
      </c>
      <c r="E20" s="44">
        <f t="shared" si="0"/>
        <v>2376.75</v>
      </c>
      <c r="F20" s="46">
        <v>2436</v>
      </c>
      <c r="G20" s="45">
        <v>2436.5</v>
      </c>
      <c r="H20" s="44">
        <f t="shared" si="1"/>
        <v>2436.25</v>
      </c>
      <c r="I20" s="46">
        <v>2592</v>
      </c>
      <c r="J20" s="45">
        <v>2597</v>
      </c>
      <c r="K20" s="44">
        <f t="shared" si="2"/>
        <v>2594.5</v>
      </c>
      <c r="L20" s="46">
        <v>2657</v>
      </c>
      <c r="M20" s="45">
        <v>2662</v>
      </c>
      <c r="N20" s="44">
        <f t="shared" si="3"/>
        <v>2659.5</v>
      </c>
      <c r="O20" s="46">
        <v>2707</v>
      </c>
      <c r="P20" s="45">
        <v>2712</v>
      </c>
      <c r="Q20" s="44">
        <f t="shared" si="4"/>
        <v>2709.5</v>
      </c>
      <c r="R20" s="52">
        <v>2377</v>
      </c>
      <c r="S20" s="51">
        <v>1.2968999999999999</v>
      </c>
      <c r="T20" s="51">
        <v>1.0902000000000001</v>
      </c>
      <c r="U20" s="50">
        <v>158.35</v>
      </c>
      <c r="V20" s="43">
        <v>1832.83</v>
      </c>
      <c r="W20" s="43">
        <v>1877.55</v>
      </c>
      <c r="X20" s="49">
        <f t="shared" si="5"/>
        <v>2180.3338836910657</v>
      </c>
      <c r="Y20" s="48">
        <v>1.2977000000000001</v>
      </c>
    </row>
    <row r="21" spans="2:25" x14ac:dyDescent="0.2">
      <c r="B21" s="47">
        <v>45490</v>
      </c>
      <c r="C21" s="46">
        <v>2362.5</v>
      </c>
      <c r="D21" s="45">
        <v>2363</v>
      </c>
      <c r="E21" s="44">
        <f t="shared" si="0"/>
        <v>2362.75</v>
      </c>
      <c r="F21" s="46">
        <v>2418</v>
      </c>
      <c r="G21" s="45">
        <v>2418.5</v>
      </c>
      <c r="H21" s="44">
        <f t="shared" si="1"/>
        <v>2418.25</v>
      </c>
      <c r="I21" s="46">
        <v>2577</v>
      </c>
      <c r="J21" s="45">
        <v>2582</v>
      </c>
      <c r="K21" s="44">
        <f t="shared" si="2"/>
        <v>2579.5</v>
      </c>
      <c r="L21" s="46">
        <v>2653</v>
      </c>
      <c r="M21" s="45">
        <v>2658</v>
      </c>
      <c r="N21" s="44">
        <f t="shared" si="3"/>
        <v>2655.5</v>
      </c>
      <c r="O21" s="46">
        <v>2720</v>
      </c>
      <c r="P21" s="45">
        <v>2725</v>
      </c>
      <c r="Q21" s="44">
        <f t="shared" si="4"/>
        <v>2722.5</v>
      </c>
      <c r="R21" s="52">
        <v>2363</v>
      </c>
      <c r="S21" s="51">
        <v>1.3032999999999999</v>
      </c>
      <c r="T21" s="51">
        <v>1.0934999999999999</v>
      </c>
      <c r="U21" s="50">
        <v>156.52000000000001</v>
      </c>
      <c r="V21" s="43">
        <v>1813.09</v>
      </c>
      <c r="W21" s="43">
        <v>1854.68</v>
      </c>
      <c r="X21" s="49">
        <f t="shared" si="5"/>
        <v>2160.9510745313214</v>
      </c>
      <c r="Y21" s="48">
        <v>1.304</v>
      </c>
    </row>
    <row r="22" spans="2:25" x14ac:dyDescent="0.2">
      <c r="B22" s="47">
        <v>45491</v>
      </c>
      <c r="C22" s="46">
        <v>2334</v>
      </c>
      <c r="D22" s="45">
        <v>2335</v>
      </c>
      <c r="E22" s="44">
        <f t="shared" si="0"/>
        <v>2334.5</v>
      </c>
      <c r="F22" s="46">
        <v>2396</v>
      </c>
      <c r="G22" s="45">
        <v>2397</v>
      </c>
      <c r="H22" s="44">
        <f t="shared" si="1"/>
        <v>2396.5</v>
      </c>
      <c r="I22" s="46">
        <v>2555</v>
      </c>
      <c r="J22" s="45">
        <v>2560</v>
      </c>
      <c r="K22" s="44">
        <f t="shared" si="2"/>
        <v>2557.5</v>
      </c>
      <c r="L22" s="46">
        <v>2632</v>
      </c>
      <c r="M22" s="45">
        <v>2637</v>
      </c>
      <c r="N22" s="44">
        <f t="shared" si="3"/>
        <v>2634.5</v>
      </c>
      <c r="O22" s="46">
        <v>2697</v>
      </c>
      <c r="P22" s="45">
        <v>2702</v>
      </c>
      <c r="Q22" s="44">
        <f t="shared" si="4"/>
        <v>2699.5</v>
      </c>
      <c r="R22" s="52">
        <v>2335</v>
      </c>
      <c r="S22" s="51">
        <v>1.2982</v>
      </c>
      <c r="T22" s="51">
        <v>1.0928</v>
      </c>
      <c r="U22" s="50">
        <v>156.5</v>
      </c>
      <c r="V22" s="43">
        <v>1798.64</v>
      </c>
      <c r="W22" s="43">
        <v>1845.27</v>
      </c>
      <c r="X22" s="49">
        <f t="shared" si="5"/>
        <v>2136.7130307467055</v>
      </c>
      <c r="Y22" s="48">
        <v>1.2989999999999999</v>
      </c>
    </row>
    <row r="23" spans="2:25" x14ac:dyDescent="0.2">
      <c r="B23" s="47">
        <v>45492</v>
      </c>
      <c r="C23" s="46">
        <v>2311.5</v>
      </c>
      <c r="D23" s="45">
        <v>2312</v>
      </c>
      <c r="E23" s="44">
        <f t="shared" si="0"/>
        <v>2311.75</v>
      </c>
      <c r="F23" s="46">
        <v>2367</v>
      </c>
      <c r="G23" s="45">
        <v>2368</v>
      </c>
      <c r="H23" s="44">
        <f t="shared" si="1"/>
        <v>2367.5</v>
      </c>
      <c r="I23" s="46">
        <v>2528</v>
      </c>
      <c r="J23" s="45">
        <v>2533</v>
      </c>
      <c r="K23" s="44">
        <f t="shared" si="2"/>
        <v>2530.5</v>
      </c>
      <c r="L23" s="46">
        <v>2610</v>
      </c>
      <c r="M23" s="45">
        <v>2615</v>
      </c>
      <c r="N23" s="44">
        <f t="shared" si="3"/>
        <v>2612.5</v>
      </c>
      <c r="O23" s="46">
        <v>2680</v>
      </c>
      <c r="P23" s="45">
        <v>2685</v>
      </c>
      <c r="Q23" s="44">
        <f t="shared" si="4"/>
        <v>2682.5</v>
      </c>
      <c r="R23" s="52">
        <v>2312</v>
      </c>
      <c r="S23" s="51">
        <v>1.2927999999999999</v>
      </c>
      <c r="T23" s="51">
        <v>1.0892999999999999</v>
      </c>
      <c r="U23" s="50">
        <v>157.47999999999999</v>
      </c>
      <c r="V23" s="43">
        <v>1788.37</v>
      </c>
      <c r="W23" s="43">
        <v>1830.55</v>
      </c>
      <c r="X23" s="49">
        <f t="shared" si="5"/>
        <v>2122.46396768567</v>
      </c>
      <c r="Y23" s="48">
        <v>1.2936000000000001</v>
      </c>
    </row>
    <row r="24" spans="2:25" x14ac:dyDescent="0.2">
      <c r="B24" s="47">
        <v>45495</v>
      </c>
      <c r="C24" s="46">
        <v>2258.5</v>
      </c>
      <c r="D24" s="45">
        <v>2259</v>
      </c>
      <c r="E24" s="44">
        <f t="shared" si="0"/>
        <v>2258.75</v>
      </c>
      <c r="F24" s="46">
        <v>2316</v>
      </c>
      <c r="G24" s="45">
        <v>2316.5</v>
      </c>
      <c r="H24" s="44">
        <f t="shared" si="1"/>
        <v>2316.25</v>
      </c>
      <c r="I24" s="46">
        <v>2475</v>
      </c>
      <c r="J24" s="45">
        <v>2480</v>
      </c>
      <c r="K24" s="44">
        <f t="shared" si="2"/>
        <v>2477.5</v>
      </c>
      <c r="L24" s="46">
        <v>2560</v>
      </c>
      <c r="M24" s="45">
        <v>2565</v>
      </c>
      <c r="N24" s="44">
        <f t="shared" si="3"/>
        <v>2562.5</v>
      </c>
      <c r="O24" s="46">
        <v>2630</v>
      </c>
      <c r="P24" s="45">
        <v>2635</v>
      </c>
      <c r="Q24" s="44">
        <f t="shared" si="4"/>
        <v>2632.5</v>
      </c>
      <c r="R24" s="52">
        <v>2259</v>
      </c>
      <c r="S24" s="51">
        <v>1.2925</v>
      </c>
      <c r="T24" s="51">
        <v>1.0886</v>
      </c>
      <c r="U24" s="50">
        <v>156.86000000000001</v>
      </c>
      <c r="V24" s="43">
        <v>1747.78</v>
      </c>
      <c r="W24" s="43">
        <v>1791.15</v>
      </c>
      <c r="X24" s="49">
        <f t="shared" si="5"/>
        <v>2075.1423847143119</v>
      </c>
      <c r="Y24" s="48">
        <v>1.2932999999999999</v>
      </c>
    </row>
    <row r="25" spans="2:25" x14ac:dyDescent="0.2">
      <c r="B25" s="47">
        <v>45496</v>
      </c>
      <c r="C25" s="46">
        <v>2263</v>
      </c>
      <c r="D25" s="45">
        <v>2264</v>
      </c>
      <c r="E25" s="44">
        <f t="shared" si="0"/>
        <v>2263.5</v>
      </c>
      <c r="F25" s="46">
        <v>2315</v>
      </c>
      <c r="G25" s="45">
        <v>2316</v>
      </c>
      <c r="H25" s="44">
        <f t="shared" si="1"/>
        <v>2315.5</v>
      </c>
      <c r="I25" s="46">
        <v>2472</v>
      </c>
      <c r="J25" s="45">
        <v>2477</v>
      </c>
      <c r="K25" s="44">
        <f t="shared" si="2"/>
        <v>2474.5</v>
      </c>
      <c r="L25" s="46">
        <v>2555</v>
      </c>
      <c r="M25" s="45">
        <v>2560</v>
      </c>
      <c r="N25" s="44">
        <f t="shared" si="3"/>
        <v>2557.5</v>
      </c>
      <c r="O25" s="46">
        <v>2625</v>
      </c>
      <c r="P25" s="45">
        <v>2630</v>
      </c>
      <c r="Q25" s="44">
        <f t="shared" si="4"/>
        <v>2627.5</v>
      </c>
      <c r="R25" s="52">
        <v>2264</v>
      </c>
      <c r="S25" s="51">
        <v>1.2914000000000001</v>
      </c>
      <c r="T25" s="51">
        <v>1.0857000000000001</v>
      </c>
      <c r="U25" s="50">
        <v>156.16</v>
      </c>
      <c r="V25" s="43">
        <v>1753.14</v>
      </c>
      <c r="W25" s="43">
        <v>1792.29</v>
      </c>
      <c r="X25" s="49">
        <f t="shared" si="5"/>
        <v>2085.2905959288937</v>
      </c>
      <c r="Y25" s="48">
        <v>1.2922</v>
      </c>
    </row>
    <row r="26" spans="2:25" x14ac:dyDescent="0.2">
      <c r="B26" s="47">
        <v>45497</v>
      </c>
      <c r="C26" s="46">
        <v>2265.5</v>
      </c>
      <c r="D26" s="45">
        <v>2266</v>
      </c>
      <c r="E26" s="44">
        <f t="shared" si="0"/>
        <v>2265.75</v>
      </c>
      <c r="F26" s="46">
        <v>2312.5</v>
      </c>
      <c r="G26" s="45">
        <v>2313</v>
      </c>
      <c r="H26" s="44">
        <f t="shared" si="1"/>
        <v>2312.75</v>
      </c>
      <c r="I26" s="46">
        <v>2465</v>
      </c>
      <c r="J26" s="45">
        <v>2470</v>
      </c>
      <c r="K26" s="44">
        <f t="shared" si="2"/>
        <v>2467.5</v>
      </c>
      <c r="L26" s="46">
        <v>2545</v>
      </c>
      <c r="M26" s="45">
        <v>2550</v>
      </c>
      <c r="N26" s="44">
        <f t="shared" si="3"/>
        <v>2547.5</v>
      </c>
      <c r="O26" s="46">
        <v>2613</v>
      </c>
      <c r="P26" s="45">
        <v>2618</v>
      </c>
      <c r="Q26" s="44">
        <f t="shared" si="4"/>
        <v>2615.5</v>
      </c>
      <c r="R26" s="52">
        <v>2266</v>
      </c>
      <c r="S26" s="51">
        <v>1.2919</v>
      </c>
      <c r="T26" s="51">
        <v>1.0847</v>
      </c>
      <c r="U26" s="50">
        <v>154.19999999999999</v>
      </c>
      <c r="V26" s="43">
        <v>1754.01</v>
      </c>
      <c r="W26" s="43">
        <v>1789.28</v>
      </c>
      <c r="X26" s="49">
        <f t="shared" si="5"/>
        <v>2089.0568820872131</v>
      </c>
      <c r="Y26" s="48">
        <v>1.2927</v>
      </c>
    </row>
    <row r="27" spans="2:25" x14ac:dyDescent="0.2">
      <c r="B27" s="47">
        <v>45498</v>
      </c>
      <c r="C27" s="46">
        <v>2218</v>
      </c>
      <c r="D27" s="45">
        <v>2218.5</v>
      </c>
      <c r="E27" s="44">
        <f t="shared" si="0"/>
        <v>2218.25</v>
      </c>
      <c r="F27" s="46">
        <v>2275</v>
      </c>
      <c r="G27" s="45">
        <v>2276</v>
      </c>
      <c r="H27" s="44">
        <f t="shared" si="1"/>
        <v>2275.5</v>
      </c>
      <c r="I27" s="46">
        <v>2430</v>
      </c>
      <c r="J27" s="45">
        <v>2435</v>
      </c>
      <c r="K27" s="44">
        <f t="shared" si="2"/>
        <v>2432.5</v>
      </c>
      <c r="L27" s="46">
        <v>2510</v>
      </c>
      <c r="M27" s="45">
        <v>2515</v>
      </c>
      <c r="N27" s="44">
        <f t="shared" si="3"/>
        <v>2512.5</v>
      </c>
      <c r="O27" s="46">
        <v>2578</v>
      </c>
      <c r="P27" s="45">
        <v>2583</v>
      </c>
      <c r="Q27" s="44">
        <f t="shared" si="4"/>
        <v>2580.5</v>
      </c>
      <c r="R27" s="52">
        <v>2218.5</v>
      </c>
      <c r="S27" s="51">
        <v>1.2873000000000001</v>
      </c>
      <c r="T27" s="51">
        <v>1.0846</v>
      </c>
      <c r="U27" s="50">
        <v>152.72999999999999</v>
      </c>
      <c r="V27" s="43">
        <v>1723.37</v>
      </c>
      <c r="W27" s="43">
        <v>1766.94</v>
      </c>
      <c r="X27" s="49">
        <f t="shared" si="5"/>
        <v>2045.4545454545455</v>
      </c>
      <c r="Y27" s="48">
        <v>1.2881</v>
      </c>
    </row>
    <row r="28" spans="2:25" x14ac:dyDescent="0.2">
      <c r="B28" s="47">
        <v>45499</v>
      </c>
      <c r="C28" s="46">
        <v>2228.5</v>
      </c>
      <c r="D28" s="45">
        <v>2229</v>
      </c>
      <c r="E28" s="44">
        <f t="shared" si="0"/>
        <v>2228.75</v>
      </c>
      <c r="F28" s="46">
        <v>2288</v>
      </c>
      <c r="G28" s="45">
        <v>2289</v>
      </c>
      <c r="H28" s="44">
        <f t="shared" si="1"/>
        <v>2288.5</v>
      </c>
      <c r="I28" s="46">
        <v>2447</v>
      </c>
      <c r="J28" s="45">
        <v>2452</v>
      </c>
      <c r="K28" s="44">
        <f t="shared" si="2"/>
        <v>2449.5</v>
      </c>
      <c r="L28" s="46">
        <v>2537</v>
      </c>
      <c r="M28" s="45">
        <v>2542</v>
      </c>
      <c r="N28" s="44">
        <f t="shared" si="3"/>
        <v>2539.5</v>
      </c>
      <c r="O28" s="46">
        <v>2607</v>
      </c>
      <c r="P28" s="45">
        <v>2612</v>
      </c>
      <c r="Q28" s="44">
        <f t="shared" si="4"/>
        <v>2609.5</v>
      </c>
      <c r="R28" s="52">
        <v>2229</v>
      </c>
      <c r="S28" s="51">
        <v>1.2871999999999999</v>
      </c>
      <c r="T28" s="51">
        <v>1.0861000000000001</v>
      </c>
      <c r="U28" s="50">
        <v>154.62</v>
      </c>
      <c r="V28" s="43">
        <v>1731.67</v>
      </c>
      <c r="W28" s="43">
        <v>1777.17</v>
      </c>
      <c r="X28" s="49">
        <f t="shared" si="5"/>
        <v>2052.2972102016388</v>
      </c>
      <c r="Y28" s="48">
        <v>1.288</v>
      </c>
    </row>
    <row r="29" spans="2:25" x14ac:dyDescent="0.2">
      <c r="B29" s="47">
        <v>45502</v>
      </c>
      <c r="C29" s="46">
        <v>2203</v>
      </c>
      <c r="D29" s="45">
        <v>2203.5</v>
      </c>
      <c r="E29" s="44">
        <f t="shared" si="0"/>
        <v>2203.25</v>
      </c>
      <c r="F29" s="46">
        <v>2262.5</v>
      </c>
      <c r="G29" s="45">
        <v>2263.5</v>
      </c>
      <c r="H29" s="44">
        <f t="shared" si="1"/>
        <v>2263</v>
      </c>
      <c r="I29" s="46">
        <v>2422</v>
      </c>
      <c r="J29" s="45">
        <v>2427</v>
      </c>
      <c r="K29" s="44">
        <f t="shared" si="2"/>
        <v>2424.5</v>
      </c>
      <c r="L29" s="46">
        <v>2508</v>
      </c>
      <c r="M29" s="45">
        <v>2513</v>
      </c>
      <c r="N29" s="44">
        <f t="shared" si="3"/>
        <v>2510.5</v>
      </c>
      <c r="O29" s="46">
        <v>2583</v>
      </c>
      <c r="P29" s="45">
        <v>2588</v>
      </c>
      <c r="Q29" s="44">
        <f t="shared" si="4"/>
        <v>2585.5</v>
      </c>
      <c r="R29" s="52">
        <v>2203.5</v>
      </c>
      <c r="S29" s="51">
        <v>1.2827</v>
      </c>
      <c r="T29" s="51">
        <v>1.0818000000000001</v>
      </c>
      <c r="U29" s="50">
        <v>153.84</v>
      </c>
      <c r="V29" s="43">
        <v>1717.86</v>
      </c>
      <c r="W29" s="43">
        <v>1763.4</v>
      </c>
      <c r="X29" s="49">
        <f t="shared" si="5"/>
        <v>2036.8829728230726</v>
      </c>
      <c r="Y29" s="48">
        <v>1.2836000000000001</v>
      </c>
    </row>
    <row r="30" spans="2:25" x14ac:dyDescent="0.2">
      <c r="B30" s="47">
        <v>45503</v>
      </c>
      <c r="C30" s="46">
        <v>2161</v>
      </c>
      <c r="D30" s="45">
        <v>2161.5</v>
      </c>
      <c r="E30" s="44">
        <f t="shared" si="0"/>
        <v>2161.25</v>
      </c>
      <c r="F30" s="46">
        <v>2224.5</v>
      </c>
      <c r="G30" s="45">
        <v>2225</v>
      </c>
      <c r="H30" s="44">
        <f t="shared" si="1"/>
        <v>2224.75</v>
      </c>
      <c r="I30" s="46">
        <v>2387</v>
      </c>
      <c r="J30" s="45">
        <v>2392</v>
      </c>
      <c r="K30" s="44">
        <f t="shared" si="2"/>
        <v>2389.5</v>
      </c>
      <c r="L30" s="46">
        <v>2477</v>
      </c>
      <c r="M30" s="45">
        <v>2482</v>
      </c>
      <c r="N30" s="44">
        <f t="shared" si="3"/>
        <v>2479.5</v>
      </c>
      <c r="O30" s="46">
        <v>2562</v>
      </c>
      <c r="P30" s="45">
        <v>2567</v>
      </c>
      <c r="Q30" s="44">
        <f t="shared" si="4"/>
        <v>2564.5</v>
      </c>
      <c r="R30" s="52">
        <v>2161.5</v>
      </c>
      <c r="S30" s="51">
        <v>1.2845</v>
      </c>
      <c r="T30" s="51">
        <v>1.0824</v>
      </c>
      <c r="U30" s="50">
        <v>154.88999999999999</v>
      </c>
      <c r="V30" s="43">
        <v>1682.76</v>
      </c>
      <c r="W30" s="43">
        <v>1731.11</v>
      </c>
      <c r="X30" s="49">
        <f t="shared" si="5"/>
        <v>1996.9512195121952</v>
      </c>
      <c r="Y30" s="48">
        <v>1.2853000000000001</v>
      </c>
    </row>
    <row r="31" spans="2:25" x14ac:dyDescent="0.2">
      <c r="B31" s="47">
        <v>45504</v>
      </c>
      <c r="C31" s="46">
        <v>2250</v>
      </c>
      <c r="D31" s="45">
        <v>2252</v>
      </c>
      <c r="E31" s="44">
        <f t="shared" si="0"/>
        <v>2251</v>
      </c>
      <c r="F31" s="46">
        <v>2295</v>
      </c>
      <c r="G31" s="45">
        <v>2297</v>
      </c>
      <c r="H31" s="44">
        <f t="shared" si="1"/>
        <v>2296</v>
      </c>
      <c r="I31" s="46">
        <v>2455</v>
      </c>
      <c r="J31" s="45">
        <v>2460</v>
      </c>
      <c r="K31" s="44">
        <f t="shared" si="2"/>
        <v>2457.5</v>
      </c>
      <c r="L31" s="46">
        <v>2550</v>
      </c>
      <c r="M31" s="45">
        <v>2555</v>
      </c>
      <c r="N31" s="44">
        <f t="shared" si="3"/>
        <v>2552.5</v>
      </c>
      <c r="O31" s="46">
        <v>2637</v>
      </c>
      <c r="P31" s="45">
        <v>2642</v>
      </c>
      <c r="Q31" s="44">
        <f t="shared" si="4"/>
        <v>2639.5</v>
      </c>
      <c r="R31" s="52">
        <v>2252</v>
      </c>
      <c r="S31" s="51">
        <v>1.2835000000000001</v>
      </c>
      <c r="T31" s="51">
        <v>1.0829</v>
      </c>
      <c r="U31" s="50">
        <v>150.19999999999999</v>
      </c>
      <c r="V31" s="43">
        <v>1754.58</v>
      </c>
      <c r="W31" s="43">
        <v>1788.38</v>
      </c>
      <c r="X31" s="49">
        <f t="shared" si="5"/>
        <v>2079.6010711977101</v>
      </c>
      <c r="Y31" s="48">
        <v>1.2844</v>
      </c>
    </row>
    <row r="32" spans="2:25" s="10" customFormat="1" x14ac:dyDescent="0.2">
      <c r="B32" s="42" t="s">
        <v>11</v>
      </c>
      <c r="C32" s="41">
        <f>ROUND(AVERAGE(C9:C31),2)</f>
        <v>2361.63</v>
      </c>
      <c r="D32" s="40">
        <f>ROUND(AVERAGE(D9:D31),2)</f>
        <v>2362.3000000000002</v>
      </c>
      <c r="E32" s="39">
        <f>ROUND(AVERAGE(C32:D32),2)</f>
        <v>2361.9699999999998</v>
      </c>
      <c r="F32" s="41">
        <f>ROUND(AVERAGE(F9:F31),2)</f>
        <v>2416.2199999999998</v>
      </c>
      <c r="G32" s="40">
        <f>ROUND(AVERAGE(G9:G31),2)</f>
        <v>2417.02</v>
      </c>
      <c r="H32" s="39">
        <f>ROUND(AVERAGE(F32:G32),2)</f>
        <v>2416.62</v>
      </c>
      <c r="I32" s="41">
        <f>ROUND(AVERAGE(I9:I31),2)</f>
        <v>2570.13</v>
      </c>
      <c r="J32" s="40">
        <f>ROUND(AVERAGE(J9:J31),2)</f>
        <v>2575.13</v>
      </c>
      <c r="K32" s="39">
        <f>ROUND(AVERAGE(I32:J32),2)</f>
        <v>2572.63</v>
      </c>
      <c r="L32" s="41">
        <f>ROUND(AVERAGE(L9:L31),2)</f>
        <v>2645.09</v>
      </c>
      <c r="M32" s="40">
        <f>ROUND(AVERAGE(M9:M31),2)</f>
        <v>2650.09</v>
      </c>
      <c r="N32" s="39">
        <f>ROUND(AVERAGE(L32:M32),2)</f>
        <v>2647.59</v>
      </c>
      <c r="O32" s="41">
        <f>ROUND(AVERAGE(O9:O31),2)</f>
        <v>2700.74</v>
      </c>
      <c r="P32" s="40">
        <f>ROUND(AVERAGE(P9:P31),2)</f>
        <v>2705.74</v>
      </c>
      <c r="Q32" s="39">
        <f>ROUND(AVERAGE(O32:P32),2)</f>
        <v>2703.24</v>
      </c>
      <c r="R32" s="38">
        <f>ROUND(AVERAGE(R9:R31),2)</f>
        <v>2362.3000000000002</v>
      </c>
      <c r="S32" s="37">
        <f>ROUND(AVERAGE(S9:S31),4)</f>
        <v>1.2859</v>
      </c>
      <c r="T32" s="36">
        <f>ROUND(AVERAGE(T9:T31),4)</f>
        <v>1.0843</v>
      </c>
      <c r="U32" s="175">
        <f>ROUND(AVERAGE(U9:U31),2)</f>
        <v>157.88</v>
      </c>
      <c r="V32" s="35">
        <f>AVERAGE(V9:V31)</f>
        <v>1837.5269565217393</v>
      </c>
      <c r="W32" s="35">
        <f>AVERAGE(W9:W31)</f>
        <v>1878.8495652173913</v>
      </c>
      <c r="X32" s="35">
        <f>AVERAGE(X9:X31)</f>
        <v>2178.8051368948577</v>
      </c>
      <c r="Y32" s="34">
        <f>AVERAGE(Y9:Y31)</f>
        <v>1.2866913043478261</v>
      </c>
    </row>
    <row r="33" spans="2:25" s="5" customFormat="1" x14ac:dyDescent="0.2">
      <c r="B33" s="33" t="s">
        <v>12</v>
      </c>
      <c r="C33" s="32">
        <f t="shared" ref="C33:Y33" si="6">MAX(C9:C31)</f>
        <v>2496</v>
      </c>
      <c r="D33" s="31">
        <f t="shared" si="6"/>
        <v>2496.5</v>
      </c>
      <c r="E33" s="30">
        <f t="shared" si="6"/>
        <v>2496.25</v>
      </c>
      <c r="F33" s="32">
        <f t="shared" si="6"/>
        <v>2544</v>
      </c>
      <c r="G33" s="31">
        <f t="shared" si="6"/>
        <v>2545</v>
      </c>
      <c r="H33" s="30">
        <f t="shared" si="6"/>
        <v>2544.5</v>
      </c>
      <c r="I33" s="32">
        <f t="shared" si="6"/>
        <v>2688</v>
      </c>
      <c r="J33" s="31">
        <f t="shared" si="6"/>
        <v>2693</v>
      </c>
      <c r="K33" s="30">
        <f t="shared" si="6"/>
        <v>2690.5</v>
      </c>
      <c r="L33" s="32">
        <f t="shared" si="6"/>
        <v>2750</v>
      </c>
      <c r="M33" s="31">
        <f t="shared" si="6"/>
        <v>2755</v>
      </c>
      <c r="N33" s="30">
        <f t="shared" si="6"/>
        <v>2752.5</v>
      </c>
      <c r="O33" s="32">
        <f t="shared" si="6"/>
        <v>2795</v>
      </c>
      <c r="P33" s="31">
        <f t="shared" si="6"/>
        <v>2800</v>
      </c>
      <c r="Q33" s="30">
        <f t="shared" si="6"/>
        <v>2797.5</v>
      </c>
      <c r="R33" s="29">
        <f t="shared" si="6"/>
        <v>2496.5</v>
      </c>
      <c r="S33" s="28">
        <f t="shared" si="6"/>
        <v>1.3032999999999999</v>
      </c>
      <c r="T33" s="27">
        <f t="shared" si="6"/>
        <v>1.0934999999999999</v>
      </c>
      <c r="U33" s="26">
        <f t="shared" si="6"/>
        <v>161.93</v>
      </c>
      <c r="V33" s="25">
        <f t="shared" si="6"/>
        <v>1969.31</v>
      </c>
      <c r="W33" s="25">
        <f t="shared" si="6"/>
        <v>1998.89</v>
      </c>
      <c r="X33" s="25">
        <f t="shared" si="6"/>
        <v>2322.3255813953488</v>
      </c>
      <c r="Y33" s="24">
        <f t="shared" si="6"/>
        <v>1.304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2161</v>
      </c>
      <c r="D34" s="21">
        <f t="shared" si="7"/>
        <v>2161.5</v>
      </c>
      <c r="E34" s="20">
        <f t="shared" si="7"/>
        <v>2161.25</v>
      </c>
      <c r="F34" s="22">
        <f t="shared" si="7"/>
        <v>2224.5</v>
      </c>
      <c r="G34" s="21">
        <f t="shared" si="7"/>
        <v>2225</v>
      </c>
      <c r="H34" s="20">
        <f t="shared" si="7"/>
        <v>2224.75</v>
      </c>
      <c r="I34" s="22">
        <f t="shared" si="7"/>
        <v>2387</v>
      </c>
      <c r="J34" s="21">
        <f t="shared" si="7"/>
        <v>2392</v>
      </c>
      <c r="K34" s="20">
        <f t="shared" si="7"/>
        <v>2389.5</v>
      </c>
      <c r="L34" s="22">
        <f t="shared" si="7"/>
        <v>2477</v>
      </c>
      <c r="M34" s="21">
        <f t="shared" si="7"/>
        <v>2482</v>
      </c>
      <c r="N34" s="20">
        <f t="shared" si="7"/>
        <v>2479.5</v>
      </c>
      <c r="O34" s="22">
        <f t="shared" si="7"/>
        <v>2562</v>
      </c>
      <c r="P34" s="21">
        <f t="shared" si="7"/>
        <v>2567</v>
      </c>
      <c r="Q34" s="20">
        <f t="shared" si="7"/>
        <v>2564.5</v>
      </c>
      <c r="R34" s="19">
        <f t="shared" si="7"/>
        <v>2161.5</v>
      </c>
      <c r="S34" s="18">
        <f t="shared" si="7"/>
        <v>1.2654000000000001</v>
      </c>
      <c r="T34" s="17">
        <f t="shared" si="7"/>
        <v>1.0725</v>
      </c>
      <c r="U34" s="16">
        <f t="shared" si="7"/>
        <v>150.19999999999999</v>
      </c>
      <c r="V34" s="15">
        <f t="shared" si="7"/>
        <v>1682.76</v>
      </c>
      <c r="W34" s="15">
        <f t="shared" si="7"/>
        <v>1731.11</v>
      </c>
      <c r="X34" s="15">
        <f t="shared" si="7"/>
        <v>1996.9512195121952</v>
      </c>
      <c r="Y34" s="14">
        <f t="shared" si="7"/>
        <v>1.2662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27</v>
      </c>
    </row>
    <row r="6" spans="1:25" ht="13.5" thickBot="1" x14ac:dyDescent="0.25">
      <c r="B6" s="1">
        <v>45474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45474</v>
      </c>
      <c r="C9" s="46">
        <v>2911</v>
      </c>
      <c r="D9" s="45">
        <v>2912</v>
      </c>
      <c r="E9" s="44">
        <f t="shared" ref="E9:E31" si="0">AVERAGE(C9:D9)</f>
        <v>2911.5</v>
      </c>
      <c r="F9" s="46">
        <v>2973.5</v>
      </c>
      <c r="G9" s="45">
        <v>2974</v>
      </c>
      <c r="H9" s="44">
        <f t="shared" ref="H9:H31" si="1">AVERAGE(F9:G9)</f>
        <v>2973.75</v>
      </c>
      <c r="I9" s="46">
        <v>2995</v>
      </c>
      <c r="J9" s="45">
        <v>3000</v>
      </c>
      <c r="K9" s="44">
        <f t="shared" ref="K9:K31" si="2">AVERAGE(I9:J9)</f>
        <v>2997.5</v>
      </c>
      <c r="L9" s="46">
        <v>2880</v>
      </c>
      <c r="M9" s="45">
        <v>2885</v>
      </c>
      <c r="N9" s="44">
        <f t="shared" ref="N9:N31" si="3">AVERAGE(L9:M9)</f>
        <v>2882.5</v>
      </c>
      <c r="O9" s="46">
        <v>2810</v>
      </c>
      <c r="P9" s="45">
        <v>2815</v>
      </c>
      <c r="Q9" s="44">
        <f t="shared" ref="Q9:Q31" si="4">AVERAGE(O9:P9)</f>
        <v>2812.5</v>
      </c>
      <c r="R9" s="52">
        <v>2912</v>
      </c>
      <c r="S9" s="51">
        <v>1.2677</v>
      </c>
      <c r="T9" s="53">
        <v>1.075</v>
      </c>
      <c r="U9" s="50">
        <v>161.11000000000001</v>
      </c>
      <c r="V9" s="43">
        <v>2297.0700000000002</v>
      </c>
      <c r="W9" s="43">
        <v>2344.5</v>
      </c>
      <c r="X9" s="49">
        <f t="shared" ref="X9:X31" si="5">R9/T9</f>
        <v>2708.8372093023258</v>
      </c>
      <c r="Y9" s="48">
        <v>1.2685</v>
      </c>
    </row>
    <row r="10" spans="1:25" x14ac:dyDescent="0.2">
      <c r="B10" s="47">
        <v>45475</v>
      </c>
      <c r="C10" s="46">
        <v>2871</v>
      </c>
      <c r="D10" s="45">
        <v>2873</v>
      </c>
      <c r="E10" s="44">
        <f t="shared" si="0"/>
        <v>2872</v>
      </c>
      <c r="F10" s="46">
        <v>2932</v>
      </c>
      <c r="G10" s="45">
        <v>2934</v>
      </c>
      <c r="H10" s="44">
        <f t="shared" si="1"/>
        <v>2933</v>
      </c>
      <c r="I10" s="46">
        <v>2967</v>
      </c>
      <c r="J10" s="45">
        <v>2972</v>
      </c>
      <c r="K10" s="44">
        <f t="shared" si="2"/>
        <v>2969.5</v>
      </c>
      <c r="L10" s="46">
        <v>2852</v>
      </c>
      <c r="M10" s="45">
        <v>2857</v>
      </c>
      <c r="N10" s="44">
        <f t="shared" si="3"/>
        <v>2854.5</v>
      </c>
      <c r="O10" s="46">
        <v>2782</v>
      </c>
      <c r="P10" s="45">
        <v>2787</v>
      </c>
      <c r="Q10" s="44">
        <f t="shared" si="4"/>
        <v>2784.5</v>
      </c>
      <c r="R10" s="52">
        <v>2873</v>
      </c>
      <c r="S10" s="51">
        <v>1.2654000000000001</v>
      </c>
      <c r="T10" s="51">
        <v>1.0725</v>
      </c>
      <c r="U10" s="50">
        <v>161.62</v>
      </c>
      <c r="V10" s="43">
        <v>2270.4299999999998</v>
      </c>
      <c r="W10" s="43">
        <v>2317.17</v>
      </c>
      <c r="X10" s="49">
        <f t="shared" si="5"/>
        <v>2678.787878787879</v>
      </c>
      <c r="Y10" s="48">
        <v>1.2662</v>
      </c>
    </row>
    <row r="11" spans="1:25" x14ac:dyDescent="0.2">
      <c r="B11" s="47">
        <v>45476</v>
      </c>
      <c r="C11" s="46">
        <v>2914.5</v>
      </c>
      <c r="D11" s="45">
        <v>2915</v>
      </c>
      <c r="E11" s="44">
        <f t="shared" si="0"/>
        <v>2914.75</v>
      </c>
      <c r="F11" s="46">
        <v>2975</v>
      </c>
      <c r="G11" s="45">
        <v>2976</v>
      </c>
      <c r="H11" s="44">
        <f t="shared" si="1"/>
        <v>2975.5</v>
      </c>
      <c r="I11" s="46">
        <v>3007</v>
      </c>
      <c r="J11" s="45">
        <v>3012</v>
      </c>
      <c r="K11" s="44">
        <f t="shared" si="2"/>
        <v>3009.5</v>
      </c>
      <c r="L11" s="46">
        <v>2892</v>
      </c>
      <c r="M11" s="45">
        <v>2897</v>
      </c>
      <c r="N11" s="44">
        <f t="shared" si="3"/>
        <v>2894.5</v>
      </c>
      <c r="O11" s="46">
        <v>2822</v>
      </c>
      <c r="P11" s="45">
        <v>2827</v>
      </c>
      <c r="Q11" s="44">
        <f t="shared" si="4"/>
        <v>2824.5</v>
      </c>
      <c r="R11" s="52">
        <v>2915</v>
      </c>
      <c r="S11" s="51">
        <v>1.2706999999999999</v>
      </c>
      <c r="T11" s="51">
        <v>1.0758000000000001</v>
      </c>
      <c r="U11" s="50">
        <v>161.93</v>
      </c>
      <c r="V11" s="43">
        <v>2294.0100000000002</v>
      </c>
      <c r="W11" s="43">
        <v>2340.54</v>
      </c>
      <c r="X11" s="49">
        <f t="shared" si="5"/>
        <v>2709.6114519427401</v>
      </c>
      <c r="Y11" s="48">
        <v>1.2715000000000001</v>
      </c>
    </row>
    <row r="12" spans="1:25" x14ac:dyDescent="0.2">
      <c r="B12" s="47">
        <v>45477</v>
      </c>
      <c r="C12" s="46">
        <v>2947.5</v>
      </c>
      <c r="D12" s="45">
        <v>2948</v>
      </c>
      <c r="E12" s="44">
        <f t="shared" si="0"/>
        <v>2947.75</v>
      </c>
      <c r="F12" s="46">
        <v>3005.5</v>
      </c>
      <c r="G12" s="45">
        <v>3006</v>
      </c>
      <c r="H12" s="44">
        <f t="shared" si="1"/>
        <v>3005.75</v>
      </c>
      <c r="I12" s="46">
        <v>3025</v>
      </c>
      <c r="J12" s="45">
        <v>3030</v>
      </c>
      <c r="K12" s="44">
        <f t="shared" si="2"/>
        <v>3027.5</v>
      </c>
      <c r="L12" s="46">
        <v>2840</v>
      </c>
      <c r="M12" s="45">
        <v>2845</v>
      </c>
      <c r="N12" s="44">
        <f t="shared" si="3"/>
        <v>2842.5</v>
      </c>
      <c r="O12" s="46">
        <v>2750</v>
      </c>
      <c r="P12" s="45">
        <v>2755</v>
      </c>
      <c r="Q12" s="44">
        <f t="shared" si="4"/>
        <v>2752.5</v>
      </c>
      <c r="R12" s="52">
        <v>2948</v>
      </c>
      <c r="S12" s="51">
        <v>1.2753000000000001</v>
      </c>
      <c r="T12" s="51">
        <v>1.0797000000000001</v>
      </c>
      <c r="U12" s="50">
        <v>161.01</v>
      </c>
      <c r="V12" s="43">
        <v>2311.61</v>
      </c>
      <c r="W12" s="43">
        <v>2355.61</v>
      </c>
      <c r="X12" s="49">
        <f t="shared" si="5"/>
        <v>2730.3880707603962</v>
      </c>
      <c r="Y12" s="48">
        <v>1.2761</v>
      </c>
    </row>
    <row r="13" spans="1:25" x14ac:dyDescent="0.2">
      <c r="B13" s="47">
        <v>45478</v>
      </c>
      <c r="C13" s="46">
        <v>2954.5</v>
      </c>
      <c r="D13" s="45">
        <v>2955</v>
      </c>
      <c r="E13" s="44">
        <f t="shared" si="0"/>
        <v>2954.75</v>
      </c>
      <c r="F13" s="46">
        <v>3012</v>
      </c>
      <c r="G13" s="45">
        <v>3012.5</v>
      </c>
      <c r="H13" s="44">
        <f t="shared" si="1"/>
        <v>3012.25</v>
      </c>
      <c r="I13" s="46">
        <v>3033</v>
      </c>
      <c r="J13" s="45">
        <v>3038</v>
      </c>
      <c r="K13" s="44">
        <f t="shared" si="2"/>
        <v>3035.5</v>
      </c>
      <c r="L13" s="46">
        <v>2855</v>
      </c>
      <c r="M13" s="45">
        <v>2860</v>
      </c>
      <c r="N13" s="44">
        <f t="shared" si="3"/>
        <v>2857.5</v>
      </c>
      <c r="O13" s="46">
        <v>2745</v>
      </c>
      <c r="P13" s="45">
        <v>2750</v>
      </c>
      <c r="Q13" s="44">
        <f t="shared" si="4"/>
        <v>2747.5</v>
      </c>
      <c r="R13" s="52">
        <v>2955</v>
      </c>
      <c r="S13" s="51">
        <v>1.2785</v>
      </c>
      <c r="T13" s="51">
        <v>1.0819000000000001</v>
      </c>
      <c r="U13" s="50">
        <v>160.83000000000001</v>
      </c>
      <c r="V13" s="43">
        <v>2311.3000000000002</v>
      </c>
      <c r="W13" s="43">
        <v>2354.62</v>
      </c>
      <c r="X13" s="49">
        <f t="shared" si="5"/>
        <v>2731.3060356779738</v>
      </c>
      <c r="Y13" s="48">
        <v>1.2794000000000001</v>
      </c>
    </row>
    <row r="14" spans="1:25" x14ac:dyDescent="0.2">
      <c r="B14" s="47">
        <v>45481</v>
      </c>
      <c r="C14" s="46">
        <v>2925.5</v>
      </c>
      <c r="D14" s="45">
        <v>2926</v>
      </c>
      <c r="E14" s="44">
        <f t="shared" si="0"/>
        <v>2925.75</v>
      </c>
      <c r="F14" s="46">
        <v>2988.5</v>
      </c>
      <c r="G14" s="45">
        <v>2989</v>
      </c>
      <c r="H14" s="44">
        <f t="shared" si="1"/>
        <v>2988.75</v>
      </c>
      <c r="I14" s="46">
        <v>3005</v>
      </c>
      <c r="J14" s="45">
        <v>3010</v>
      </c>
      <c r="K14" s="44">
        <f t="shared" si="2"/>
        <v>3007.5</v>
      </c>
      <c r="L14" s="46">
        <v>2828</v>
      </c>
      <c r="M14" s="45">
        <v>2833</v>
      </c>
      <c r="N14" s="44">
        <f t="shared" si="3"/>
        <v>2830.5</v>
      </c>
      <c r="O14" s="46">
        <v>2718</v>
      </c>
      <c r="P14" s="45">
        <v>2723</v>
      </c>
      <c r="Q14" s="44">
        <f t="shared" si="4"/>
        <v>2720.5</v>
      </c>
      <c r="R14" s="52">
        <v>2926</v>
      </c>
      <c r="S14" s="51">
        <v>1.2833000000000001</v>
      </c>
      <c r="T14" s="51">
        <v>1.0833999999999999</v>
      </c>
      <c r="U14" s="50">
        <v>161.02000000000001</v>
      </c>
      <c r="V14" s="43">
        <v>2280.06</v>
      </c>
      <c r="W14" s="43">
        <v>2327.52</v>
      </c>
      <c r="X14" s="49">
        <f t="shared" si="5"/>
        <v>2700.7568764999078</v>
      </c>
      <c r="Y14" s="48">
        <v>1.2842</v>
      </c>
    </row>
    <row r="15" spans="1:25" x14ac:dyDescent="0.2">
      <c r="B15" s="47">
        <v>45482</v>
      </c>
      <c r="C15" s="46">
        <v>2871.5</v>
      </c>
      <c r="D15" s="45">
        <v>2872</v>
      </c>
      <c r="E15" s="44">
        <f t="shared" si="0"/>
        <v>2871.75</v>
      </c>
      <c r="F15" s="46">
        <v>2932</v>
      </c>
      <c r="G15" s="45">
        <v>2933</v>
      </c>
      <c r="H15" s="44">
        <f t="shared" si="1"/>
        <v>2932.5</v>
      </c>
      <c r="I15" s="46">
        <v>2970</v>
      </c>
      <c r="J15" s="45">
        <v>2975</v>
      </c>
      <c r="K15" s="44">
        <f t="shared" si="2"/>
        <v>2972.5</v>
      </c>
      <c r="L15" s="46">
        <v>2820</v>
      </c>
      <c r="M15" s="45">
        <v>2825</v>
      </c>
      <c r="N15" s="44">
        <f t="shared" si="3"/>
        <v>2822.5</v>
      </c>
      <c r="O15" s="46">
        <v>2710</v>
      </c>
      <c r="P15" s="45">
        <v>2715</v>
      </c>
      <c r="Q15" s="44">
        <f t="shared" si="4"/>
        <v>2712.5</v>
      </c>
      <c r="R15" s="52">
        <v>2872</v>
      </c>
      <c r="S15" s="51">
        <v>1.28</v>
      </c>
      <c r="T15" s="51">
        <v>1.0813999999999999</v>
      </c>
      <c r="U15" s="50">
        <v>161.13</v>
      </c>
      <c r="V15" s="43">
        <v>2243.75</v>
      </c>
      <c r="W15" s="43">
        <v>2289.8000000000002</v>
      </c>
      <c r="X15" s="49">
        <f t="shared" si="5"/>
        <v>2655.8165341224339</v>
      </c>
      <c r="Y15" s="48">
        <v>1.2808999999999999</v>
      </c>
    </row>
    <row r="16" spans="1:25" x14ac:dyDescent="0.2">
      <c r="B16" s="47">
        <v>45483</v>
      </c>
      <c r="C16" s="46">
        <v>2868</v>
      </c>
      <c r="D16" s="45">
        <v>2870</v>
      </c>
      <c r="E16" s="44">
        <f t="shared" si="0"/>
        <v>2869</v>
      </c>
      <c r="F16" s="46">
        <v>2929</v>
      </c>
      <c r="G16" s="45">
        <v>2931</v>
      </c>
      <c r="H16" s="44">
        <f t="shared" si="1"/>
        <v>2930</v>
      </c>
      <c r="I16" s="46">
        <v>2968</v>
      </c>
      <c r="J16" s="45">
        <v>2973</v>
      </c>
      <c r="K16" s="44">
        <f t="shared" si="2"/>
        <v>2970.5</v>
      </c>
      <c r="L16" s="46">
        <v>2823</v>
      </c>
      <c r="M16" s="45">
        <v>2828</v>
      </c>
      <c r="N16" s="44">
        <f t="shared" si="3"/>
        <v>2825.5</v>
      </c>
      <c r="O16" s="46">
        <v>2713</v>
      </c>
      <c r="P16" s="45">
        <v>2718</v>
      </c>
      <c r="Q16" s="44">
        <f t="shared" si="4"/>
        <v>2715.5</v>
      </c>
      <c r="R16" s="52">
        <v>2870</v>
      </c>
      <c r="S16" s="51">
        <v>1.2806999999999999</v>
      </c>
      <c r="T16" s="51">
        <v>1.0826</v>
      </c>
      <c r="U16" s="50">
        <v>161.49</v>
      </c>
      <c r="V16" s="43">
        <v>2240.96</v>
      </c>
      <c r="W16" s="43">
        <v>2286.9899999999998</v>
      </c>
      <c r="X16" s="49">
        <f t="shared" si="5"/>
        <v>2651.0253094402365</v>
      </c>
      <c r="Y16" s="48">
        <v>1.2816000000000001</v>
      </c>
    </row>
    <row r="17" spans="2:25" x14ac:dyDescent="0.2">
      <c r="B17" s="47">
        <v>45484</v>
      </c>
      <c r="C17" s="46">
        <v>2902</v>
      </c>
      <c r="D17" s="45">
        <v>2902.5</v>
      </c>
      <c r="E17" s="44">
        <f t="shared" si="0"/>
        <v>2902.25</v>
      </c>
      <c r="F17" s="46">
        <v>2967</v>
      </c>
      <c r="G17" s="45">
        <v>2968</v>
      </c>
      <c r="H17" s="44">
        <f t="shared" si="1"/>
        <v>2967.5</v>
      </c>
      <c r="I17" s="46">
        <v>3003</v>
      </c>
      <c r="J17" s="45">
        <v>3008</v>
      </c>
      <c r="K17" s="44">
        <f t="shared" si="2"/>
        <v>3005.5</v>
      </c>
      <c r="L17" s="46">
        <v>2853</v>
      </c>
      <c r="M17" s="45">
        <v>2858</v>
      </c>
      <c r="N17" s="44">
        <f t="shared" si="3"/>
        <v>2855.5</v>
      </c>
      <c r="O17" s="46">
        <v>2743</v>
      </c>
      <c r="P17" s="45">
        <v>2748</v>
      </c>
      <c r="Q17" s="44">
        <f t="shared" si="4"/>
        <v>2745.5</v>
      </c>
      <c r="R17" s="52">
        <v>2902.5</v>
      </c>
      <c r="S17" s="51">
        <v>1.2877000000000001</v>
      </c>
      <c r="T17" s="51">
        <v>1.0854999999999999</v>
      </c>
      <c r="U17" s="50">
        <v>161.54</v>
      </c>
      <c r="V17" s="43">
        <v>2254.02</v>
      </c>
      <c r="W17" s="43">
        <v>2303.4499999999998</v>
      </c>
      <c r="X17" s="49">
        <f t="shared" si="5"/>
        <v>2673.8830032243209</v>
      </c>
      <c r="Y17" s="48">
        <v>1.2885</v>
      </c>
    </row>
    <row r="18" spans="2:25" x14ac:dyDescent="0.2">
      <c r="B18" s="47">
        <v>45485</v>
      </c>
      <c r="C18" s="46">
        <v>2869</v>
      </c>
      <c r="D18" s="45">
        <v>2870</v>
      </c>
      <c r="E18" s="44">
        <f t="shared" si="0"/>
        <v>2869.5</v>
      </c>
      <c r="F18" s="46">
        <v>2928</v>
      </c>
      <c r="G18" s="45">
        <v>2930</v>
      </c>
      <c r="H18" s="44">
        <f t="shared" si="1"/>
        <v>2929</v>
      </c>
      <c r="I18" s="46">
        <v>2968</v>
      </c>
      <c r="J18" s="45">
        <v>2973</v>
      </c>
      <c r="K18" s="44">
        <f t="shared" si="2"/>
        <v>2970.5</v>
      </c>
      <c r="L18" s="46">
        <v>2855</v>
      </c>
      <c r="M18" s="45">
        <v>2860</v>
      </c>
      <c r="N18" s="44">
        <f t="shared" si="3"/>
        <v>2857.5</v>
      </c>
      <c r="O18" s="46">
        <v>2745</v>
      </c>
      <c r="P18" s="45">
        <v>2750</v>
      </c>
      <c r="Q18" s="44">
        <f t="shared" si="4"/>
        <v>2747.5</v>
      </c>
      <c r="R18" s="52">
        <v>2870</v>
      </c>
      <c r="S18" s="51">
        <v>1.2961</v>
      </c>
      <c r="T18" s="51">
        <v>1.0888</v>
      </c>
      <c r="U18" s="50">
        <v>158.97999999999999</v>
      </c>
      <c r="V18" s="43">
        <v>2214.34</v>
      </c>
      <c r="W18" s="43">
        <v>2259.23</v>
      </c>
      <c r="X18" s="49">
        <f t="shared" si="5"/>
        <v>2635.9294636296841</v>
      </c>
      <c r="Y18" s="48">
        <v>1.2968999999999999</v>
      </c>
    </row>
    <row r="19" spans="2:25" x14ac:dyDescent="0.2">
      <c r="B19" s="47">
        <v>45488</v>
      </c>
      <c r="C19" s="46">
        <v>2903</v>
      </c>
      <c r="D19" s="45">
        <v>2904</v>
      </c>
      <c r="E19" s="44">
        <f t="shared" si="0"/>
        <v>2903.5</v>
      </c>
      <c r="F19" s="46">
        <v>2960</v>
      </c>
      <c r="G19" s="45">
        <v>2962</v>
      </c>
      <c r="H19" s="44">
        <f t="shared" si="1"/>
        <v>2961</v>
      </c>
      <c r="I19" s="46">
        <v>2998</v>
      </c>
      <c r="J19" s="45">
        <v>3003</v>
      </c>
      <c r="K19" s="44">
        <f t="shared" si="2"/>
        <v>3000.5</v>
      </c>
      <c r="L19" s="46">
        <v>2885</v>
      </c>
      <c r="M19" s="45">
        <v>2890</v>
      </c>
      <c r="N19" s="44">
        <f t="shared" si="3"/>
        <v>2887.5</v>
      </c>
      <c r="O19" s="46">
        <v>2775</v>
      </c>
      <c r="P19" s="45">
        <v>2780</v>
      </c>
      <c r="Q19" s="44">
        <f t="shared" si="4"/>
        <v>2777.5</v>
      </c>
      <c r="R19" s="52">
        <v>2904</v>
      </c>
      <c r="S19" s="51">
        <v>1.2974000000000001</v>
      </c>
      <c r="T19" s="51">
        <v>1.0906</v>
      </c>
      <c r="U19" s="50">
        <v>158.12</v>
      </c>
      <c r="V19" s="43">
        <v>2238.3200000000002</v>
      </c>
      <c r="W19" s="43">
        <v>2281.62</v>
      </c>
      <c r="X19" s="49">
        <f t="shared" si="5"/>
        <v>2662.7544470933431</v>
      </c>
      <c r="Y19" s="48">
        <v>1.2982</v>
      </c>
    </row>
    <row r="20" spans="2:25" x14ac:dyDescent="0.2">
      <c r="B20" s="47">
        <v>45489</v>
      </c>
      <c r="C20" s="46">
        <v>2859</v>
      </c>
      <c r="D20" s="45">
        <v>2861</v>
      </c>
      <c r="E20" s="44">
        <f t="shared" si="0"/>
        <v>2860</v>
      </c>
      <c r="F20" s="46">
        <v>2921.5</v>
      </c>
      <c r="G20" s="45">
        <v>2922</v>
      </c>
      <c r="H20" s="44">
        <f t="shared" si="1"/>
        <v>2921.75</v>
      </c>
      <c r="I20" s="46">
        <v>2965</v>
      </c>
      <c r="J20" s="45">
        <v>2970</v>
      </c>
      <c r="K20" s="44">
        <f t="shared" si="2"/>
        <v>2967.5</v>
      </c>
      <c r="L20" s="46">
        <v>2853</v>
      </c>
      <c r="M20" s="45">
        <v>2858</v>
      </c>
      <c r="N20" s="44">
        <f t="shared" si="3"/>
        <v>2855.5</v>
      </c>
      <c r="O20" s="46">
        <v>2743</v>
      </c>
      <c r="P20" s="45">
        <v>2748</v>
      </c>
      <c r="Q20" s="44">
        <f t="shared" si="4"/>
        <v>2745.5</v>
      </c>
      <c r="R20" s="52">
        <v>2861</v>
      </c>
      <c r="S20" s="51">
        <v>1.2968999999999999</v>
      </c>
      <c r="T20" s="51">
        <v>1.0902000000000001</v>
      </c>
      <c r="U20" s="50">
        <v>158.35</v>
      </c>
      <c r="V20" s="43">
        <v>2206.0300000000002</v>
      </c>
      <c r="W20" s="43">
        <v>2251.6799999999998</v>
      </c>
      <c r="X20" s="49">
        <f t="shared" si="5"/>
        <v>2624.2891212621535</v>
      </c>
      <c r="Y20" s="48">
        <v>1.2977000000000001</v>
      </c>
    </row>
    <row r="21" spans="2:25" x14ac:dyDescent="0.2">
      <c r="B21" s="47">
        <v>45490</v>
      </c>
      <c r="C21" s="46">
        <v>2818.5</v>
      </c>
      <c r="D21" s="45">
        <v>2819</v>
      </c>
      <c r="E21" s="44">
        <f t="shared" si="0"/>
        <v>2818.75</v>
      </c>
      <c r="F21" s="46">
        <v>2876.5</v>
      </c>
      <c r="G21" s="45">
        <v>2877.5</v>
      </c>
      <c r="H21" s="44">
        <f t="shared" si="1"/>
        <v>2877</v>
      </c>
      <c r="I21" s="46">
        <v>2925</v>
      </c>
      <c r="J21" s="45">
        <v>2930</v>
      </c>
      <c r="K21" s="44">
        <f t="shared" si="2"/>
        <v>2927.5</v>
      </c>
      <c r="L21" s="46">
        <v>2817</v>
      </c>
      <c r="M21" s="45">
        <v>2822</v>
      </c>
      <c r="N21" s="44">
        <f t="shared" si="3"/>
        <v>2819.5</v>
      </c>
      <c r="O21" s="46">
        <v>2707</v>
      </c>
      <c r="P21" s="45">
        <v>2712</v>
      </c>
      <c r="Q21" s="44">
        <f t="shared" si="4"/>
        <v>2709.5</v>
      </c>
      <c r="R21" s="52">
        <v>2819</v>
      </c>
      <c r="S21" s="51">
        <v>1.3032999999999999</v>
      </c>
      <c r="T21" s="51">
        <v>1.0934999999999999</v>
      </c>
      <c r="U21" s="50">
        <v>156.52000000000001</v>
      </c>
      <c r="V21" s="43">
        <v>2162.9699999999998</v>
      </c>
      <c r="W21" s="43">
        <v>2206.67</v>
      </c>
      <c r="X21" s="49">
        <f t="shared" si="5"/>
        <v>2577.9606767261089</v>
      </c>
      <c r="Y21" s="48">
        <v>1.304</v>
      </c>
    </row>
    <row r="22" spans="2:25" x14ac:dyDescent="0.2">
      <c r="B22" s="47">
        <v>45491</v>
      </c>
      <c r="C22" s="46">
        <v>2736</v>
      </c>
      <c r="D22" s="45">
        <v>2737</v>
      </c>
      <c r="E22" s="44">
        <f t="shared" si="0"/>
        <v>2736.5</v>
      </c>
      <c r="F22" s="46">
        <v>2806</v>
      </c>
      <c r="G22" s="45">
        <v>2808</v>
      </c>
      <c r="H22" s="44">
        <f t="shared" si="1"/>
        <v>2807</v>
      </c>
      <c r="I22" s="46">
        <v>2858</v>
      </c>
      <c r="J22" s="45">
        <v>2863</v>
      </c>
      <c r="K22" s="44">
        <f t="shared" si="2"/>
        <v>2860.5</v>
      </c>
      <c r="L22" s="46">
        <v>2763</v>
      </c>
      <c r="M22" s="45">
        <v>2768</v>
      </c>
      <c r="N22" s="44">
        <f t="shared" si="3"/>
        <v>2765.5</v>
      </c>
      <c r="O22" s="46">
        <v>2653</v>
      </c>
      <c r="P22" s="45">
        <v>2658</v>
      </c>
      <c r="Q22" s="44">
        <f t="shared" si="4"/>
        <v>2655.5</v>
      </c>
      <c r="R22" s="52">
        <v>2737</v>
      </c>
      <c r="S22" s="51">
        <v>1.2982</v>
      </c>
      <c r="T22" s="51">
        <v>1.0928</v>
      </c>
      <c r="U22" s="50">
        <v>156.5</v>
      </c>
      <c r="V22" s="43">
        <v>2108.3000000000002</v>
      </c>
      <c r="W22" s="43">
        <v>2161.66</v>
      </c>
      <c r="X22" s="49">
        <f t="shared" si="5"/>
        <v>2504.5754026354321</v>
      </c>
      <c r="Y22" s="48">
        <v>1.2989999999999999</v>
      </c>
    </row>
    <row r="23" spans="2:25" x14ac:dyDescent="0.2">
      <c r="B23" s="47">
        <v>45492</v>
      </c>
      <c r="C23" s="46">
        <v>2715</v>
      </c>
      <c r="D23" s="45">
        <v>2717</v>
      </c>
      <c r="E23" s="44">
        <f t="shared" si="0"/>
        <v>2716</v>
      </c>
      <c r="F23" s="46">
        <v>2778</v>
      </c>
      <c r="G23" s="45">
        <v>2780</v>
      </c>
      <c r="H23" s="44">
        <f t="shared" si="1"/>
        <v>2779</v>
      </c>
      <c r="I23" s="46">
        <v>2833</v>
      </c>
      <c r="J23" s="45">
        <v>2838</v>
      </c>
      <c r="K23" s="44">
        <f t="shared" si="2"/>
        <v>2835.5</v>
      </c>
      <c r="L23" s="46">
        <v>2758</v>
      </c>
      <c r="M23" s="45">
        <v>2763</v>
      </c>
      <c r="N23" s="44">
        <f t="shared" si="3"/>
        <v>2760.5</v>
      </c>
      <c r="O23" s="46">
        <v>2648</v>
      </c>
      <c r="P23" s="45">
        <v>2653</v>
      </c>
      <c r="Q23" s="44">
        <f t="shared" si="4"/>
        <v>2650.5</v>
      </c>
      <c r="R23" s="52">
        <v>2717</v>
      </c>
      <c r="S23" s="51">
        <v>1.2927999999999999</v>
      </c>
      <c r="T23" s="51">
        <v>1.0892999999999999</v>
      </c>
      <c r="U23" s="50">
        <v>157.47999999999999</v>
      </c>
      <c r="V23" s="43">
        <v>2101.64</v>
      </c>
      <c r="W23" s="43">
        <v>2149.04</v>
      </c>
      <c r="X23" s="49">
        <f t="shared" si="5"/>
        <v>2494.2623703295694</v>
      </c>
      <c r="Y23" s="48">
        <v>1.2936000000000001</v>
      </c>
    </row>
    <row r="24" spans="2:25" x14ac:dyDescent="0.2">
      <c r="B24" s="47">
        <v>45495</v>
      </c>
      <c r="C24" s="46">
        <v>2659.5</v>
      </c>
      <c r="D24" s="45">
        <v>2660.5</v>
      </c>
      <c r="E24" s="44">
        <f t="shared" si="0"/>
        <v>2660</v>
      </c>
      <c r="F24" s="46">
        <v>2725</v>
      </c>
      <c r="G24" s="45">
        <v>2726</v>
      </c>
      <c r="H24" s="44">
        <f t="shared" si="1"/>
        <v>2725.5</v>
      </c>
      <c r="I24" s="46">
        <v>2782</v>
      </c>
      <c r="J24" s="45">
        <v>2787</v>
      </c>
      <c r="K24" s="44">
        <f t="shared" si="2"/>
        <v>2784.5</v>
      </c>
      <c r="L24" s="46">
        <v>2708</v>
      </c>
      <c r="M24" s="45">
        <v>2713</v>
      </c>
      <c r="N24" s="44">
        <f t="shared" si="3"/>
        <v>2710.5</v>
      </c>
      <c r="O24" s="46">
        <v>2598</v>
      </c>
      <c r="P24" s="45">
        <v>2603</v>
      </c>
      <c r="Q24" s="44">
        <f t="shared" si="4"/>
        <v>2600.5</v>
      </c>
      <c r="R24" s="52">
        <v>2660.5</v>
      </c>
      <c r="S24" s="51">
        <v>1.2925</v>
      </c>
      <c r="T24" s="51">
        <v>1.0886</v>
      </c>
      <c r="U24" s="50">
        <v>156.86000000000001</v>
      </c>
      <c r="V24" s="43">
        <v>2058.41</v>
      </c>
      <c r="W24" s="43">
        <v>2107.79</v>
      </c>
      <c r="X24" s="49">
        <f t="shared" si="5"/>
        <v>2443.9647253352932</v>
      </c>
      <c r="Y24" s="48">
        <v>1.2932999999999999</v>
      </c>
    </row>
    <row r="25" spans="2:25" x14ac:dyDescent="0.2">
      <c r="B25" s="47">
        <v>45496</v>
      </c>
      <c r="C25" s="46">
        <v>2637.5</v>
      </c>
      <c r="D25" s="45">
        <v>2638.5</v>
      </c>
      <c r="E25" s="44">
        <f t="shared" si="0"/>
        <v>2638</v>
      </c>
      <c r="F25" s="46">
        <v>2697</v>
      </c>
      <c r="G25" s="45">
        <v>2698</v>
      </c>
      <c r="H25" s="44">
        <f t="shared" si="1"/>
        <v>2697.5</v>
      </c>
      <c r="I25" s="46">
        <v>2762</v>
      </c>
      <c r="J25" s="45">
        <v>2767</v>
      </c>
      <c r="K25" s="44">
        <f t="shared" si="2"/>
        <v>2764.5</v>
      </c>
      <c r="L25" s="46">
        <v>2712</v>
      </c>
      <c r="M25" s="45">
        <v>2717</v>
      </c>
      <c r="N25" s="44">
        <f t="shared" si="3"/>
        <v>2714.5</v>
      </c>
      <c r="O25" s="46">
        <v>2602</v>
      </c>
      <c r="P25" s="45">
        <v>2607</v>
      </c>
      <c r="Q25" s="44">
        <f t="shared" si="4"/>
        <v>2604.5</v>
      </c>
      <c r="R25" s="52">
        <v>2638.5</v>
      </c>
      <c r="S25" s="51">
        <v>1.2914000000000001</v>
      </c>
      <c r="T25" s="51">
        <v>1.0857000000000001</v>
      </c>
      <c r="U25" s="50">
        <v>156.16</v>
      </c>
      <c r="V25" s="43">
        <v>2043.13</v>
      </c>
      <c r="W25" s="43">
        <v>2087.91</v>
      </c>
      <c r="X25" s="49">
        <f t="shared" si="5"/>
        <v>2430.2293451229621</v>
      </c>
      <c r="Y25" s="48">
        <v>1.2922</v>
      </c>
    </row>
    <row r="26" spans="2:25" x14ac:dyDescent="0.2">
      <c r="B26" s="47">
        <v>45497</v>
      </c>
      <c r="C26" s="46">
        <v>2652</v>
      </c>
      <c r="D26" s="45">
        <v>2653</v>
      </c>
      <c r="E26" s="44">
        <f t="shared" si="0"/>
        <v>2652.5</v>
      </c>
      <c r="F26" s="46">
        <v>2709.5</v>
      </c>
      <c r="G26" s="45">
        <v>2710</v>
      </c>
      <c r="H26" s="44">
        <f t="shared" si="1"/>
        <v>2709.75</v>
      </c>
      <c r="I26" s="46">
        <v>2770</v>
      </c>
      <c r="J26" s="45">
        <v>2775</v>
      </c>
      <c r="K26" s="44">
        <f t="shared" si="2"/>
        <v>2772.5</v>
      </c>
      <c r="L26" s="46">
        <v>2720</v>
      </c>
      <c r="M26" s="45">
        <v>2725</v>
      </c>
      <c r="N26" s="44">
        <f t="shared" si="3"/>
        <v>2722.5</v>
      </c>
      <c r="O26" s="46">
        <v>2610</v>
      </c>
      <c r="P26" s="45">
        <v>2615</v>
      </c>
      <c r="Q26" s="44">
        <f t="shared" si="4"/>
        <v>2612.5</v>
      </c>
      <c r="R26" s="52">
        <v>2653</v>
      </c>
      <c r="S26" s="51">
        <v>1.2919</v>
      </c>
      <c r="T26" s="51">
        <v>1.0847</v>
      </c>
      <c r="U26" s="50">
        <v>154.19999999999999</v>
      </c>
      <c r="V26" s="43">
        <v>2053.56</v>
      </c>
      <c r="W26" s="43">
        <v>2096.39</v>
      </c>
      <c r="X26" s="49">
        <f t="shared" si="5"/>
        <v>2445.8375587720107</v>
      </c>
      <c r="Y26" s="48">
        <v>1.2927</v>
      </c>
    </row>
    <row r="27" spans="2:25" x14ac:dyDescent="0.2">
      <c r="B27" s="47">
        <v>45498</v>
      </c>
      <c r="C27" s="46">
        <v>2597</v>
      </c>
      <c r="D27" s="45">
        <v>2598</v>
      </c>
      <c r="E27" s="44">
        <f t="shared" si="0"/>
        <v>2597.5</v>
      </c>
      <c r="F27" s="46">
        <v>2653</v>
      </c>
      <c r="G27" s="45">
        <v>2654</v>
      </c>
      <c r="H27" s="44">
        <f t="shared" si="1"/>
        <v>2653.5</v>
      </c>
      <c r="I27" s="46">
        <v>2707</v>
      </c>
      <c r="J27" s="45">
        <v>2712</v>
      </c>
      <c r="K27" s="44">
        <f t="shared" si="2"/>
        <v>2709.5</v>
      </c>
      <c r="L27" s="46">
        <v>2657</v>
      </c>
      <c r="M27" s="45">
        <v>2662</v>
      </c>
      <c r="N27" s="44">
        <f t="shared" si="3"/>
        <v>2659.5</v>
      </c>
      <c r="O27" s="46">
        <v>2547</v>
      </c>
      <c r="P27" s="45">
        <v>2552</v>
      </c>
      <c r="Q27" s="44">
        <f t="shared" si="4"/>
        <v>2549.5</v>
      </c>
      <c r="R27" s="52">
        <v>2598</v>
      </c>
      <c r="S27" s="51">
        <v>1.2873000000000001</v>
      </c>
      <c r="T27" s="51">
        <v>1.0846</v>
      </c>
      <c r="U27" s="50">
        <v>152.72999999999999</v>
      </c>
      <c r="V27" s="43">
        <v>2018.18</v>
      </c>
      <c r="W27" s="43">
        <v>2060.4</v>
      </c>
      <c r="X27" s="49">
        <f t="shared" si="5"/>
        <v>2395.3531255762491</v>
      </c>
      <c r="Y27" s="48">
        <v>1.2881</v>
      </c>
    </row>
    <row r="28" spans="2:25" x14ac:dyDescent="0.2">
      <c r="B28" s="47">
        <v>45499</v>
      </c>
      <c r="C28" s="46">
        <v>2608</v>
      </c>
      <c r="D28" s="45">
        <v>2609</v>
      </c>
      <c r="E28" s="44">
        <f t="shared" si="0"/>
        <v>2608.5</v>
      </c>
      <c r="F28" s="46">
        <v>2658</v>
      </c>
      <c r="G28" s="45">
        <v>2659</v>
      </c>
      <c r="H28" s="44">
        <f t="shared" si="1"/>
        <v>2658.5</v>
      </c>
      <c r="I28" s="46">
        <v>2713</v>
      </c>
      <c r="J28" s="45">
        <v>2718</v>
      </c>
      <c r="K28" s="44">
        <f t="shared" si="2"/>
        <v>2715.5</v>
      </c>
      <c r="L28" s="46">
        <v>2688</v>
      </c>
      <c r="M28" s="45">
        <v>2693</v>
      </c>
      <c r="N28" s="44">
        <f t="shared" si="3"/>
        <v>2690.5</v>
      </c>
      <c r="O28" s="46">
        <v>2578</v>
      </c>
      <c r="P28" s="45">
        <v>2583</v>
      </c>
      <c r="Q28" s="44">
        <f t="shared" si="4"/>
        <v>2580.5</v>
      </c>
      <c r="R28" s="52">
        <v>2609</v>
      </c>
      <c r="S28" s="51">
        <v>1.2871999999999999</v>
      </c>
      <c r="T28" s="51">
        <v>1.0861000000000001</v>
      </c>
      <c r="U28" s="50">
        <v>154.62</v>
      </c>
      <c r="V28" s="43">
        <v>2026.88</v>
      </c>
      <c r="W28" s="43">
        <v>2064.44</v>
      </c>
      <c r="X28" s="49">
        <f t="shared" si="5"/>
        <v>2402.1729122548568</v>
      </c>
      <c r="Y28" s="48">
        <v>1.288</v>
      </c>
    </row>
    <row r="29" spans="2:25" x14ac:dyDescent="0.2">
      <c r="B29" s="47">
        <v>45502</v>
      </c>
      <c r="C29" s="46">
        <v>2613</v>
      </c>
      <c r="D29" s="45">
        <v>2614</v>
      </c>
      <c r="E29" s="44">
        <f t="shared" si="0"/>
        <v>2613.5</v>
      </c>
      <c r="F29" s="46">
        <v>2665</v>
      </c>
      <c r="G29" s="45">
        <v>2667</v>
      </c>
      <c r="H29" s="44">
        <f t="shared" si="1"/>
        <v>2666</v>
      </c>
      <c r="I29" s="46">
        <v>2720</v>
      </c>
      <c r="J29" s="45">
        <v>2725</v>
      </c>
      <c r="K29" s="44">
        <f t="shared" si="2"/>
        <v>2722.5</v>
      </c>
      <c r="L29" s="46">
        <v>2695</v>
      </c>
      <c r="M29" s="45">
        <v>2700</v>
      </c>
      <c r="N29" s="44">
        <f t="shared" si="3"/>
        <v>2697.5</v>
      </c>
      <c r="O29" s="46">
        <v>2585</v>
      </c>
      <c r="P29" s="45">
        <v>2590</v>
      </c>
      <c r="Q29" s="44">
        <f t="shared" si="4"/>
        <v>2587.5</v>
      </c>
      <c r="R29" s="52">
        <v>2614</v>
      </c>
      <c r="S29" s="51">
        <v>1.2827</v>
      </c>
      <c r="T29" s="51">
        <v>1.0818000000000001</v>
      </c>
      <c r="U29" s="50">
        <v>153.84</v>
      </c>
      <c r="V29" s="43">
        <v>2037.89</v>
      </c>
      <c r="W29" s="43">
        <v>2077.75</v>
      </c>
      <c r="X29" s="49">
        <f t="shared" si="5"/>
        <v>2416.3431318173411</v>
      </c>
      <c r="Y29" s="48">
        <v>1.2836000000000001</v>
      </c>
    </row>
    <row r="30" spans="2:25" x14ac:dyDescent="0.2">
      <c r="B30" s="47">
        <v>45503</v>
      </c>
      <c r="C30" s="46">
        <v>2570</v>
      </c>
      <c r="D30" s="45">
        <v>2570.5</v>
      </c>
      <c r="E30" s="44">
        <f t="shared" si="0"/>
        <v>2570.25</v>
      </c>
      <c r="F30" s="46">
        <v>2629</v>
      </c>
      <c r="G30" s="45">
        <v>2630</v>
      </c>
      <c r="H30" s="44">
        <f t="shared" si="1"/>
        <v>2629.5</v>
      </c>
      <c r="I30" s="46">
        <v>2682</v>
      </c>
      <c r="J30" s="45">
        <v>2687</v>
      </c>
      <c r="K30" s="44">
        <f t="shared" si="2"/>
        <v>2684.5</v>
      </c>
      <c r="L30" s="46">
        <v>2657</v>
      </c>
      <c r="M30" s="45">
        <v>2662</v>
      </c>
      <c r="N30" s="44">
        <f t="shared" si="3"/>
        <v>2659.5</v>
      </c>
      <c r="O30" s="46">
        <v>2547</v>
      </c>
      <c r="P30" s="45">
        <v>2552</v>
      </c>
      <c r="Q30" s="44">
        <f t="shared" si="4"/>
        <v>2549.5</v>
      </c>
      <c r="R30" s="52">
        <v>2570.5</v>
      </c>
      <c r="S30" s="51">
        <v>1.2845</v>
      </c>
      <c r="T30" s="51">
        <v>1.0824</v>
      </c>
      <c r="U30" s="50">
        <v>154.88999999999999</v>
      </c>
      <c r="V30" s="43">
        <v>2001.17</v>
      </c>
      <c r="W30" s="43">
        <v>2046.21</v>
      </c>
      <c r="X30" s="49">
        <f t="shared" si="5"/>
        <v>2374.8152254249812</v>
      </c>
      <c r="Y30" s="48">
        <v>1.2853000000000001</v>
      </c>
    </row>
    <row r="31" spans="2:25" x14ac:dyDescent="0.2">
      <c r="B31" s="47">
        <v>45504</v>
      </c>
      <c r="C31" s="46">
        <v>2634</v>
      </c>
      <c r="D31" s="45">
        <v>2634.5</v>
      </c>
      <c r="E31" s="44">
        <f t="shared" si="0"/>
        <v>2634.25</v>
      </c>
      <c r="F31" s="46">
        <v>2685</v>
      </c>
      <c r="G31" s="45">
        <v>2687</v>
      </c>
      <c r="H31" s="44">
        <f t="shared" si="1"/>
        <v>2686</v>
      </c>
      <c r="I31" s="46">
        <v>2733</v>
      </c>
      <c r="J31" s="45">
        <v>2738</v>
      </c>
      <c r="K31" s="44">
        <f t="shared" si="2"/>
        <v>2735.5</v>
      </c>
      <c r="L31" s="46">
        <v>2708</v>
      </c>
      <c r="M31" s="45">
        <v>2713</v>
      </c>
      <c r="N31" s="44">
        <f t="shared" si="3"/>
        <v>2710.5</v>
      </c>
      <c r="O31" s="46">
        <v>2598</v>
      </c>
      <c r="P31" s="45">
        <v>2603</v>
      </c>
      <c r="Q31" s="44">
        <f t="shared" si="4"/>
        <v>2600.5</v>
      </c>
      <c r="R31" s="52">
        <v>2634.5</v>
      </c>
      <c r="S31" s="51">
        <v>1.2835000000000001</v>
      </c>
      <c r="T31" s="51">
        <v>1.0829</v>
      </c>
      <c r="U31" s="50">
        <v>150.19999999999999</v>
      </c>
      <c r="V31" s="43">
        <v>2052.59</v>
      </c>
      <c r="W31" s="43">
        <v>2092.0300000000002</v>
      </c>
      <c r="X31" s="49">
        <f t="shared" si="5"/>
        <v>2432.8192815587772</v>
      </c>
      <c r="Y31" s="48">
        <v>1.2844</v>
      </c>
    </row>
    <row r="32" spans="2:25" s="10" customFormat="1" x14ac:dyDescent="0.2">
      <c r="B32" s="42" t="s">
        <v>11</v>
      </c>
      <c r="C32" s="41">
        <f>ROUND(AVERAGE(C9:C31),2)</f>
        <v>2784.22</v>
      </c>
      <c r="D32" s="40">
        <f>ROUND(AVERAGE(D9:D31),2)</f>
        <v>2785.2</v>
      </c>
      <c r="E32" s="39">
        <f>ROUND(AVERAGE(C32:D32),2)</f>
        <v>2784.71</v>
      </c>
      <c r="F32" s="41">
        <f>ROUND(AVERAGE(F9:F31),2)</f>
        <v>2843.74</v>
      </c>
      <c r="G32" s="40">
        <f>ROUND(AVERAGE(G9:G31),2)</f>
        <v>2844.96</v>
      </c>
      <c r="H32" s="39">
        <f>ROUND(AVERAGE(F32:G32),2)</f>
        <v>2844.35</v>
      </c>
      <c r="I32" s="41">
        <f>ROUND(AVERAGE(I9:I31),2)</f>
        <v>2886.48</v>
      </c>
      <c r="J32" s="40">
        <f>ROUND(AVERAGE(J9:J31),2)</f>
        <v>2891.48</v>
      </c>
      <c r="K32" s="39">
        <f>ROUND(AVERAGE(I32:J32),2)</f>
        <v>2888.98</v>
      </c>
      <c r="L32" s="41">
        <f>ROUND(AVERAGE(L9:L31),2)</f>
        <v>2787.78</v>
      </c>
      <c r="M32" s="40">
        <f>ROUND(AVERAGE(M9:M31),2)</f>
        <v>2792.78</v>
      </c>
      <c r="N32" s="39">
        <f>ROUND(AVERAGE(L32:M32),2)</f>
        <v>2790.28</v>
      </c>
      <c r="O32" s="41">
        <f>ROUND(AVERAGE(O9:O31),2)</f>
        <v>2683.87</v>
      </c>
      <c r="P32" s="40">
        <f>ROUND(AVERAGE(P9:P31),2)</f>
        <v>2688.87</v>
      </c>
      <c r="Q32" s="39">
        <f>ROUND(AVERAGE(O32:P32),2)</f>
        <v>2686.37</v>
      </c>
      <c r="R32" s="38">
        <f>ROUND(AVERAGE(R9:R31),2)</f>
        <v>2785.2</v>
      </c>
      <c r="S32" s="37">
        <f>ROUND(AVERAGE(S9:S31),4)</f>
        <v>1.2859</v>
      </c>
      <c r="T32" s="36">
        <f>ROUND(AVERAGE(T9:T31),4)</f>
        <v>1.0843</v>
      </c>
      <c r="U32" s="175">
        <f>ROUND(AVERAGE(U9:U31),2)</f>
        <v>157.88</v>
      </c>
      <c r="V32" s="35">
        <f>AVERAGE(V9:V31)</f>
        <v>2166.3747826086956</v>
      </c>
      <c r="W32" s="35">
        <f>AVERAGE(W9:W31)</f>
        <v>2211.4356521739132</v>
      </c>
      <c r="X32" s="35">
        <f>AVERAGE(X9:X31)</f>
        <v>2568.7703981433465</v>
      </c>
      <c r="Y32" s="34">
        <f>AVERAGE(Y9:Y31)</f>
        <v>1.2866913043478261</v>
      </c>
    </row>
    <row r="33" spans="2:25" s="5" customFormat="1" x14ac:dyDescent="0.2">
      <c r="B33" s="33" t="s">
        <v>12</v>
      </c>
      <c r="C33" s="32">
        <f t="shared" ref="C33:Y33" si="6">MAX(C9:C31)</f>
        <v>2954.5</v>
      </c>
      <c r="D33" s="31">
        <f t="shared" si="6"/>
        <v>2955</v>
      </c>
      <c r="E33" s="30">
        <f t="shared" si="6"/>
        <v>2954.75</v>
      </c>
      <c r="F33" s="32">
        <f t="shared" si="6"/>
        <v>3012</v>
      </c>
      <c r="G33" s="31">
        <f t="shared" si="6"/>
        <v>3012.5</v>
      </c>
      <c r="H33" s="30">
        <f t="shared" si="6"/>
        <v>3012.25</v>
      </c>
      <c r="I33" s="32">
        <f t="shared" si="6"/>
        <v>3033</v>
      </c>
      <c r="J33" s="31">
        <f t="shared" si="6"/>
        <v>3038</v>
      </c>
      <c r="K33" s="30">
        <f t="shared" si="6"/>
        <v>3035.5</v>
      </c>
      <c r="L33" s="32">
        <f t="shared" si="6"/>
        <v>2892</v>
      </c>
      <c r="M33" s="31">
        <f t="shared" si="6"/>
        <v>2897</v>
      </c>
      <c r="N33" s="30">
        <f t="shared" si="6"/>
        <v>2894.5</v>
      </c>
      <c r="O33" s="32">
        <f t="shared" si="6"/>
        <v>2822</v>
      </c>
      <c r="P33" s="31">
        <f t="shared" si="6"/>
        <v>2827</v>
      </c>
      <c r="Q33" s="30">
        <f t="shared" si="6"/>
        <v>2824.5</v>
      </c>
      <c r="R33" s="29">
        <f t="shared" si="6"/>
        <v>2955</v>
      </c>
      <c r="S33" s="28">
        <f t="shared" si="6"/>
        <v>1.3032999999999999</v>
      </c>
      <c r="T33" s="27">
        <f t="shared" si="6"/>
        <v>1.0934999999999999</v>
      </c>
      <c r="U33" s="26">
        <f t="shared" si="6"/>
        <v>161.93</v>
      </c>
      <c r="V33" s="25">
        <f t="shared" si="6"/>
        <v>2311.61</v>
      </c>
      <c r="W33" s="25">
        <f t="shared" si="6"/>
        <v>2355.61</v>
      </c>
      <c r="X33" s="25">
        <f t="shared" si="6"/>
        <v>2731.3060356779738</v>
      </c>
      <c r="Y33" s="24">
        <f t="shared" si="6"/>
        <v>1.304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2570</v>
      </c>
      <c r="D34" s="21">
        <f t="shared" si="7"/>
        <v>2570.5</v>
      </c>
      <c r="E34" s="20">
        <f t="shared" si="7"/>
        <v>2570.25</v>
      </c>
      <c r="F34" s="22">
        <f t="shared" si="7"/>
        <v>2629</v>
      </c>
      <c r="G34" s="21">
        <f t="shared" si="7"/>
        <v>2630</v>
      </c>
      <c r="H34" s="20">
        <f t="shared" si="7"/>
        <v>2629.5</v>
      </c>
      <c r="I34" s="22">
        <f t="shared" si="7"/>
        <v>2682</v>
      </c>
      <c r="J34" s="21">
        <f t="shared" si="7"/>
        <v>2687</v>
      </c>
      <c r="K34" s="20">
        <f t="shared" si="7"/>
        <v>2684.5</v>
      </c>
      <c r="L34" s="22">
        <f t="shared" si="7"/>
        <v>2657</v>
      </c>
      <c r="M34" s="21">
        <f t="shared" si="7"/>
        <v>2662</v>
      </c>
      <c r="N34" s="20">
        <f t="shared" si="7"/>
        <v>2659.5</v>
      </c>
      <c r="O34" s="22">
        <f t="shared" si="7"/>
        <v>2547</v>
      </c>
      <c r="P34" s="21">
        <f t="shared" si="7"/>
        <v>2552</v>
      </c>
      <c r="Q34" s="20">
        <f t="shared" si="7"/>
        <v>2549.5</v>
      </c>
      <c r="R34" s="19">
        <f t="shared" si="7"/>
        <v>2570.5</v>
      </c>
      <c r="S34" s="18">
        <f t="shared" si="7"/>
        <v>1.2654000000000001</v>
      </c>
      <c r="T34" s="17">
        <f t="shared" si="7"/>
        <v>1.0725</v>
      </c>
      <c r="U34" s="16">
        <f t="shared" si="7"/>
        <v>150.19999999999999</v>
      </c>
      <c r="V34" s="15">
        <f t="shared" si="7"/>
        <v>2001.17</v>
      </c>
      <c r="W34" s="15">
        <f t="shared" si="7"/>
        <v>2046.21</v>
      </c>
      <c r="X34" s="15">
        <f t="shared" si="7"/>
        <v>2374.8152254249812</v>
      </c>
      <c r="Y34" s="14">
        <f t="shared" si="7"/>
        <v>1.2662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28</v>
      </c>
    </row>
    <row r="6" spans="1:25" ht="13.5" thickBot="1" x14ac:dyDescent="0.25">
      <c r="B6" s="1">
        <v>45474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45474</v>
      </c>
      <c r="C9" s="46">
        <v>2184</v>
      </c>
      <c r="D9" s="45">
        <v>2185</v>
      </c>
      <c r="E9" s="44">
        <f t="shared" ref="E9:E31" si="0">AVERAGE(C9:D9)</f>
        <v>2184.5</v>
      </c>
      <c r="F9" s="46">
        <v>2224</v>
      </c>
      <c r="G9" s="45">
        <v>2226</v>
      </c>
      <c r="H9" s="44">
        <f t="shared" ref="H9:H31" si="1">AVERAGE(F9:G9)</f>
        <v>2225</v>
      </c>
      <c r="I9" s="46">
        <v>2282</v>
      </c>
      <c r="J9" s="45">
        <v>2287</v>
      </c>
      <c r="K9" s="44">
        <f t="shared" ref="K9:K31" si="2">AVERAGE(I9:J9)</f>
        <v>2284.5</v>
      </c>
      <c r="L9" s="46">
        <v>2295</v>
      </c>
      <c r="M9" s="45">
        <v>2300</v>
      </c>
      <c r="N9" s="44">
        <f t="shared" ref="N9:N31" si="3">AVERAGE(L9:M9)</f>
        <v>2297.5</v>
      </c>
      <c r="O9" s="46">
        <v>2315</v>
      </c>
      <c r="P9" s="45">
        <v>2320</v>
      </c>
      <c r="Q9" s="44">
        <f t="shared" ref="Q9:Q31" si="4">AVERAGE(O9:P9)</f>
        <v>2317.5</v>
      </c>
      <c r="R9" s="52">
        <v>2185</v>
      </c>
      <c r="S9" s="51">
        <v>1.2677</v>
      </c>
      <c r="T9" s="53">
        <v>1.075</v>
      </c>
      <c r="U9" s="50">
        <v>161.11000000000001</v>
      </c>
      <c r="V9" s="43">
        <v>1723.59</v>
      </c>
      <c r="W9" s="43">
        <v>1754.83</v>
      </c>
      <c r="X9" s="49">
        <f t="shared" ref="X9:X31" si="5">R9/T9</f>
        <v>2032.5581395348838</v>
      </c>
      <c r="Y9" s="48">
        <v>1.2685</v>
      </c>
    </row>
    <row r="10" spans="1:25" x14ac:dyDescent="0.2">
      <c r="B10" s="47">
        <v>45475</v>
      </c>
      <c r="C10" s="46">
        <v>2197</v>
      </c>
      <c r="D10" s="45">
        <v>2198</v>
      </c>
      <c r="E10" s="44">
        <f t="shared" si="0"/>
        <v>2197.5</v>
      </c>
      <c r="F10" s="46">
        <v>2229</v>
      </c>
      <c r="G10" s="45">
        <v>2230</v>
      </c>
      <c r="H10" s="44">
        <f t="shared" si="1"/>
        <v>2229.5</v>
      </c>
      <c r="I10" s="46">
        <v>2288</v>
      </c>
      <c r="J10" s="45">
        <v>2293</v>
      </c>
      <c r="K10" s="44">
        <f t="shared" si="2"/>
        <v>2290.5</v>
      </c>
      <c r="L10" s="46">
        <v>2302</v>
      </c>
      <c r="M10" s="45">
        <v>2307</v>
      </c>
      <c r="N10" s="44">
        <f t="shared" si="3"/>
        <v>2304.5</v>
      </c>
      <c r="O10" s="46">
        <v>2322</v>
      </c>
      <c r="P10" s="45">
        <v>2327</v>
      </c>
      <c r="Q10" s="44">
        <f t="shared" si="4"/>
        <v>2324.5</v>
      </c>
      <c r="R10" s="52">
        <v>2198</v>
      </c>
      <c r="S10" s="51">
        <v>1.2654000000000001</v>
      </c>
      <c r="T10" s="51">
        <v>1.0725</v>
      </c>
      <c r="U10" s="50">
        <v>161.62</v>
      </c>
      <c r="V10" s="43">
        <v>1737</v>
      </c>
      <c r="W10" s="43">
        <v>1761.18</v>
      </c>
      <c r="X10" s="49">
        <f t="shared" si="5"/>
        <v>2049.4172494172494</v>
      </c>
      <c r="Y10" s="48">
        <v>1.2662</v>
      </c>
    </row>
    <row r="11" spans="1:25" x14ac:dyDescent="0.2">
      <c r="B11" s="47">
        <v>45476</v>
      </c>
      <c r="C11" s="46">
        <v>2170</v>
      </c>
      <c r="D11" s="45">
        <v>2171</v>
      </c>
      <c r="E11" s="44">
        <f t="shared" si="0"/>
        <v>2170.5</v>
      </c>
      <c r="F11" s="46">
        <v>2209.5</v>
      </c>
      <c r="G11" s="45">
        <v>2210.5</v>
      </c>
      <c r="H11" s="44">
        <f t="shared" si="1"/>
        <v>2210</v>
      </c>
      <c r="I11" s="46">
        <v>2265</v>
      </c>
      <c r="J11" s="45">
        <v>2270</v>
      </c>
      <c r="K11" s="44">
        <f t="shared" si="2"/>
        <v>2267.5</v>
      </c>
      <c r="L11" s="46">
        <v>2278</v>
      </c>
      <c r="M11" s="45">
        <v>2283</v>
      </c>
      <c r="N11" s="44">
        <f t="shared" si="3"/>
        <v>2280.5</v>
      </c>
      <c r="O11" s="46">
        <v>2298</v>
      </c>
      <c r="P11" s="45">
        <v>2303</v>
      </c>
      <c r="Q11" s="44">
        <f t="shared" si="4"/>
        <v>2300.5</v>
      </c>
      <c r="R11" s="52">
        <v>2171</v>
      </c>
      <c r="S11" s="51">
        <v>1.2706999999999999</v>
      </c>
      <c r="T11" s="51">
        <v>1.0758000000000001</v>
      </c>
      <c r="U11" s="50">
        <v>161.93</v>
      </c>
      <c r="V11" s="43">
        <v>1708.51</v>
      </c>
      <c r="W11" s="43">
        <v>1738.5</v>
      </c>
      <c r="X11" s="49">
        <f t="shared" si="5"/>
        <v>2018.0330916527234</v>
      </c>
      <c r="Y11" s="48">
        <v>1.2715000000000001</v>
      </c>
    </row>
    <row r="12" spans="1:25" x14ac:dyDescent="0.2">
      <c r="B12" s="47">
        <v>45477</v>
      </c>
      <c r="C12" s="46">
        <v>2170</v>
      </c>
      <c r="D12" s="45">
        <v>2172</v>
      </c>
      <c r="E12" s="44">
        <f t="shared" si="0"/>
        <v>2171</v>
      </c>
      <c r="F12" s="46">
        <v>2215.5</v>
      </c>
      <c r="G12" s="45">
        <v>2216.5</v>
      </c>
      <c r="H12" s="44">
        <f t="shared" si="1"/>
        <v>2216</v>
      </c>
      <c r="I12" s="46">
        <v>2273</v>
      </c>
      <c r="J12" s="45">
        <v>2278</v>
      </c>
      <c r="K12" s="44">
        <f t="shared" si="2"/>
        <v>2275.5</v>
      </c>
      <c r="L12" s="46">
        <v>2288</v>
      </c>
      <c r="M12" s="45">
        <v>2293</v>
      </c>
      <c r="N12" s="44">
        <f t="shared" si="3"/>
        <v>2290.5</v>
      </c>
      <c r="O12" s="46">
        <v>2308</v>
      </c>
      <c r="P12" s="45">
        <v>2313</v>
      </c>
      <c r="Q12" s="44">
        <f t="shared" si="4"/>
        <v>2310.5</v>
      </c>
      <c r="R12" s="52">
        <v>2172</v>
      </c>
      <c r="S12" s="51">
        <v>1.2753000000000001</v>
      </c>
      <c r="T12" s="51">
        <v>1.0797000000000001</v>
      </c>
      <c r="U12" s="50">
        <v>161.01</v>
      </c>
      <c r="V12" s="43">
        <v>1703.13</v>
      </c>
      <c r="W12" s="43">
        <v>1736.93</v>
      </c>
      <c r="X12" s="49">
        <f t="shared" si="5"/>
        <v>2011.6699083078631</v>
      </c>
      <c r="Y12" s="48">
        <v>1.2761</v>
      </c>
    </row>
    <row r="13" spans="1:25" x14ac:dyDescent="0.2">
      <c r="B13" s="47">
        <v>45478</v>
      </c>
      <c r="C13" s="46">
        <v>2190</v>
      </c>
      <c r="D13" s="45">
        <v>2191</v>
      </c>
      <c r="E13" s="44">
        <f t="shared" si="0"/>
        <v>2190.5</v>
      </c>
      <c r="F13" s="46">
        <v>2236</v>
      </c>
      <c r="G13" s="45">
        <v>2238</v>
      </c>
      <c r="H13" s="44">
        <f t="shared" si="1"/>
        <v>2237</v>
      </c>
      <c r="I13" s="46">
        <v>2297</v>
      </c>
      <c r="J13" s="45">
        <v>2302</v>
      </c>
      <c r="K13" s="44">
        <f t="shared" si="2"/>
        <v>2299.5</v>
      </c>
      <c r="L13" s="46">
        <v>2310</v>
      </c>
      <c r="M13" s="45">
        <v>2315</v>
      </c>
      <c r="N13" s="44">
        <f t="shared" si="3"/>
        <v>2312.5</v>
      </c>
      <c r="O13" s="46">
        <v>2330</v>
      </c>
      <c r="P13" s="45">
        <v>2335</v>
      </c>
      <c r="Q13" s="44">
        <f t="shared" si="4"/>
        <v>2332.5</v>
      </c>
      <c r="R13" s="52">
        <v>2191</v>
      </c>
      <c r="S13" s="51">
        <v>1.2785</v>
      </c>
      <c r="T13" s="51">
        <v>1.0819000000000001</v>
      </c>
      <c r="U13" s="50">
        <v>160.83000000000001</v>
      </c>
      <c r="V13" s="43">
        <v>1713.73</v>
      </c>
      <c r="W13" s="43">
        <v>1749.26</v>
      </c>
      <c r="X13" s="49">
        <f t="shared" si="5"/>
        <v>2025.1409557260374</v>
      </c>
      <c r="Y13" s="48">
        <v>1.2794000000000001</v>
      </c>
    </row>
    <row r="14" spans="1:25" x14ac:dyDescent="0.2">
      <c r="B14" s="47">
        <v>45481</v>
      </c>
      <c r="C14" s="46">
        <v>2206.5</v>
      </c>
      <c r="D14" s="45">
        <v>2207.5</v>
      </c>
      <c r="E14" s="44">
        <f t="shared" si="0"/>
        <v>2207</v>
      </c>
      <c r="F14" s="46">
        <v>2243</v>
      </c>
      <c r="G14" s="45">
        <v>2244</v>
      </c>
      <c r="H14" s="44">
        <f t="shared" si="1"/>
        <v>2243.5</v>
      </c>
      <c r="I14" s="46">
        <v>2303</v>
      </c>
      <c r="J14" s="45">
        <v>2308</v>
      </c>
      <c r="K14" s="44">
        <f t="shared" si="2"/>
        <v>2305.5</v>
      </c>
      <c r="L14" s="46">
        <v>2317</v>
      </c>
      <c r="M14" s="45">
        <v>2322</v>
      </c>
      <c r="N14" s="44">
        <f t="shared" si="3"/>
        <v>2319.5</v>
      </c>
      <c r="O14" s="46">
        <v>2337</v>
      </c>
      <c r="P14" s="45">
        <v>2342</v>
      </c>
      <c r="Q14" s="44">
        <f t="shared" si="4"/>
        <v>2339.5</v>
      </c>
      <c r="R14" s="52">
        <v>2207.5</v>
      </c>
      <c r="S14" s="51">
        <v>1.2833000000000001</v>
      </c>
      <c r="T14" s="51">
        <v>1.0833999999999999</v>
      </c>
      <c r="U14" s="50">
        <v>161.02000000000001</v>
      </c>
      <c r="V14" s="43">
        <v>1720.17</v>
      </c>
      <c r="W14" s="43">
        <v>1747.39</v>
      </c>
      <c r="X14" s="49">
        <f t="shared" si="5"/>
        <v>2037.5669189588334</v>
      </c>
      <c r="Y14" s="48">
        <v>1.2842</v>
      </c>
    </row>
    <row r="15" spans="1:25" x14ac:dyDescent="0.2">
      <c r="B15" s="47">
        <v>45482</v>
      </c>
      <c r="C15" s="46">
        <v>2154</v>
      </c>
      <c r="D15" s="45">
        <v>2155</v>
      </c>
      <c r="E15" s="44">
        <f t="shared" si="0"/>
        <v>2154.5</v>
      </c>
      <c r="F15" s="46">
        <v>2211</v>
      </c>
      <c r="G15" s="45">
        <v>2213</v>
      </c>
      <c r="H15" s="44">
        <f t="shared" si="1"/>
        <v>2212</v>
      </c>
      <c r="I15" s="46">
        <v>2280</v>
      </c>
      <c r="J15" s="45">
        <v>2285</v>
      </c>
      <c r="K15" s="44">
        <f t="shared" si="2"/>
        <v>2282.5</v>
      </c>
      <c r="L15" s="46">
        <v>2295</v>
      </c>
      <c r="M15" s="45">
        <v>2300</v>
      </c>
      <c r="N15" s="44">
        <f t="shared" si="3"/>
        <v>2297.5</v>
      </c>
      <c r="O15" s="46">
        <v>2315</v>
      </c>
      <c r="P15" s="45">
        <v>2320</v>
      </c>
      <c r="Q15" s="44">
        <f t="shared" si="4"/>
        <v>2317.5</v>
      </c>
      <c r="R15" s="52">
        <v>2155</v>
      </c>
      <c r="S15" s="51">
        <v>1.28</v>
      </c>
      <c r="T15" s="51">
        <v>1.0813999999999999</v>
      </c>
      <c r="U15" s="50">
        <v>161.13</v>
      </c>
      <c r="V15" s="43">
        <v>1683.59</v>
      </c>
      <c r="W15" s="43">
        <v>1727.69</v>
      </c>
      <c r="X15" s="49">
        <f t="shared" si="5"/>
        <v>1992.7871277972999</v>
      </c>
      <c r="Y15" s="48">
        <v>1.2808999999999999</v>
      </c>
    </row>
    <row r="16" spans="1:25" x14ac:dyDescent="0.2">
      <c r="B16" s="47">
        <v>45483</v>
      </c>
      <c r="C16" s="46">
        <v>2135</v>
      </c>
      <c r="D16" s="45">
        <v>2136</v>
      </c>
      <c r="E16" s="44">
        <f t="shared" si="0"/>
        <v>2135.5</v>
      </c>
      <c r="F16" s="46">
        <v>2191</v>
      </c>
      <c r="G16" s="45">
        <v>2192</v>
      </c>
      <c r="H16" s="44">
        <f t="shared" si="1"/>
        <v>2191.5</v>
      </c>
      <c r="I16" s="46">
        <v>2260</v>
      </c>
      <c r="J16" s="45">
        <v>2265</v>
      </c>
      <c r="K16" s="44">
        <f t="shared" si="2"/>
        <v>2262.5</v>
      </c>
      <c r="L16" s="46">
        <v>2275</v>
      </c>
      <c r="M16" s="45">
        <v>2280</v>
      </c>
      <c r="N16" s="44">
        <f t="shared" si="3"/>
        <v>2277.5</v>
      </c>
      <c r="O16" s="46">
        <v>2295</v>
      </c>
      <c r="P16" s="45">
        <v>2300</v>
      </c>
      <c r="Q16" s="44">
        <f t="shared" si="4"/>
        <v>2297.5</v>
      </c>
      <c r="R16" s="52">
        <v>2136</v>
      </c>
      <c r="S16" s="51">
        <v>1.2806999999999999</v>
      </c>
      <c r="T16" s="51">
        <v>1.0826</v>
      </c>
      <c r="U16" s="50">
        <v>161.49</v>
      </c>
      <c r="V16" s="43">
        <v>1667.84</v>
      </c>
      <c r="W16" s="43">
        <v>1710.36</v>
      </c>
      <c r="X16" s="49">
        <f t="shared" si="5"/>
        <v>1973.0278958063921</v>
      </c>
      <c r="Y16" s="48">
        <v>1.2816000000000001</v>
      </c>
    </row>
    <row r="17" spans="2:25" x14ac:dyDescent="0.2">
      <c r="B17" s="47">
        <v>45484</v>
      </c>
      <c r="C17" s="46">
        <v>2130.5</v>
      </c>
      <c r="D17" s="45">
        <v>2131</v>
      </c>
      <c r="E17" s="44">
        <f t="shared" si="0"/>
        <v>2130.75</v>
      </c>
      <c r="F17" s="46">
        <v>2190</v>
      </c>
      <c r="G17" s="45">
        <v>2192</v>
      </c>
      <c r="H17" s="44">
        <f t="shared" si="1"/>
        <v>2191</v>
      </c>
      <c r="I17" s="46">
        <v>2265</v>
      </c>
      <c r="J17" s="45">
        <v>2270</v>
      </c>
      <c r="K17" s="44">
        <f t="shared" si="2"/>
        <v>2267.5</v>
      </c>
      <c r="L17" s="46">
        <v>2280</v>
      </c>
      <c r="M17" s="45">
        <v>2285</v>
      </c>
      <c r="N17" s="44">
        <f t="shared" si="3"/>
        <v>2282.5</v>
      </c>
      <c r="O17" s="46">
        <v>2300</v>
      </c>
      <c r="P17" s="45">
        <v>2305</v>
      </c>
      <c r="Q17" s="44">
        <f t="shared" si="4"/>
        <v>2302.5</v>
      </c>
      <c r="R17" s="52">
        <v>2131</v>
      </c>
      <c r="S17" s="51">
        <v>1.2877000000000001</v>
      </c>
      <c r="T17" s="51">
        <v>1.0854999999999999</v>
      </c>
      <c r="U17" s="50">
        <v>161.54</v>
      </c>
      <c r="V17" s="43">
        <v>1654.89</v>
      </c>
      <c r="W17" s="43">
        <v>1701.2</v>
      </c>
      <c r="X17" s="49">
        <f t="shared" si="5"/>
        <v>1963.1506218332568</v>
      </c>
      <c r="Y17" s="48">
        <v>1.2885</v>
      </c>
    </row>
    <row r="18" spans="2:25" x14ac:dyDescent="0.2">
      <c r="B18" s="47">
        <v>45485</v>
      </c>
      <c r="C18" s="46">
        <v>2128</v>
      </c>
      <c r="D18" s="45">
        <v>2129</v>
      </c>
      <c r="E18" s="44">
        <f t="shared" si="0"/>
        <v>2128.5</v>
      </c>
      <c r="F18" s="46">
        <v>2180</v>
      </c>
      <c r="G18" s="45">
        <v>2182</v>
      </c>
      <c r="H18" s="44">
        <f t="shared" si="1"/>
        <v>2181</v>
      </c>
      <c r="I18" s="46">
        <v>2263</v>
      </c>
      <c r="J18" s="45">
        <v>2268</v>
      </c>
      <c r="K18" s="44">
        <f t="shared" si="2"/>
        <v>2265.5</v>
      </c>
      <c r="L18" s="46">
        <v>2277</v>
      </c>
      <c r="M18" s="45">
        <v>2282</v>
      </c>
      <c r="N18" s="44">
        <f t="shared" si="3"/>
        <v>2279.5</v>
      </c>
      <c r="O18" s="46">
        <v>2297</v>
      </c>
      <c r="P18" s="45">
        <v>2302</v>
      </c>
      <c r="Q18" s="44">
        <f t="shared" si="4"/>
        <v>2299.5</v>
      </c>
      <c r="R18" s="52">
        <v>2129</v>
      </c>
      <c r="S18" s="51">
        <v>1.2961</v>
      </c>
      <c r="T18" s="51">
        <v>1.0888</v>
      </c>
      <c r="U18" s="50">
        <v>158.97999999999999</v>
      </c>
      <c r="V18" s="43">
        <v>1642.62</v>
      </c>
      <c r="W18" s="43">
        <v>1682.47</v>
      </c>
      <c r="X18" s="49">
        <f t="shared" si="5"/>
        <v>1955.3637031594417</v>
      </c>
      <c r="Y18" s="48">
        <v>1.2968999999999999</v>
      </c>
    </row>
    <row r="19" spans="2:25" x14ac:dyDescent="0.2">
      <c r="B19" s="47">
        <v>45488</v>
      </c>
      <c r="C19" s="46">
        <v>2137</v>
      </c>
      <c r="D19" s="45">
        <v>2138</v>
      </c>
      <c r="E19" s="44">
        <f t="shared" si="0"/>
        <v>2137.5</v>
      </c>
      <c r="F19" s="46">
        <v>2193</v>
      </c>
      <c r="G19" s="45">
        <v>2195</v>
      </c>
      <c r="H19" s="44">
        <f t="shared" si="1"/>
        <v>2194</v>
      </c>
      <c r="I19" s="46">
        <v>2273</v>
      </c>
      <c r="J19" s="45">
        <v>2278</v>
      </c>
      <c r="K19" s="44">
        <f t="shared" si="2"/>
        <v>2275.5</v>
      </c>
      <c r="L19" s="46">
        <v>2288</v>
      </c>
      <c r="M19" s="45">
        <v>2293</v>
      </c>
      <c r="N19" s="44">
        <f t="shared" si="3"/>
        <v>2290.5</v>
      </c>
      <c r="O19" s="46">
        <v>2308</v>
      </c>
      <c r="P19" s="45">
        <v>2313</v>
      </c>
      <c r="Q19" s="44">
        <f t="shared" si="4"/>
        <v>2310.5</v>
      </c>
      <c r="R19" s="52">
        <v>2138</v>
      </c>
      <c r="S19" s="51">
        <v>1.2974000000000001</v>
      </c>
      <c r="T19" s="51">
        <v>1.0906</v>
      </c>
      <c r="U19" s="50">
        <v>158.12</v>
      </c>
      <c r="V19" s="43">
        <v>1647.91</v>
      </c>
      <c r="W19" s="43">
        <v>1690.8</v>
      </c>
      <c r="X19" s="49">
        <f t="shared" si="5"/>
        <v>1960.3887768200991</v>
      </c>
      <c r="Y19" s="48">
        <v>1.2982</v>
      </c>
    </row>
    <row r="20" spans="2:25" x14ac:dyDescent="0.2">
      <c r="B20" s="47">
        <v>45489</v>
      </c>
      <c r="C20" s="46">
        <v>2133</v>
      </c>
      <c r="D20" s="45">
        <v>2134</v>
      </c>
      <c r="E20" s="44">
        <f t="shared" si="0"/>
        <v>2133.5</v>
      </c>
      <c r="F20" s="46">
        <v>2177</v>
      </c>
      <c r="G20" s="45">
        <v>2179</v>
      </c>
      <c r="H20" s="44">
        <f t="shared" si="1"/>
        <v>2178</v>
      </c>
      <c r="I20" s="46">
        <v>2257</v>
      </c>
      <c r="J20" s="45">
        <v>2262</v>
      </c>
      <c r="K20" s="44">
        <f t="shared" si="2"/>
        <v>2259.5</v>
      </c>
      <c r="L20" s="46">
        <v>2270</v>
      </c>
      <c r="M20" s="45">
        <v>2275</v>
      </c>
      <c r="N20" s="44">
        <f t="shared" si="3"/>
        <v>2272.5</v>
      </c>
      <c r="O20" s="46">
        <v>2290</v>
      </c>
      <c r="P20" s="45">
        <v>2295</v>
      </c>
      <c r="Q20" s="44">
        <f t="shared" si="4"/>
        <v>2292.5</v>
      </c>
      <c r="R20" s="52">
        <v>2134</v>
      </c>
      <c r="S20" s="51">
        <v>1.2968999999999999</v>
      </c>
      <c r="T20" s="51">
        <v>1.0902000000000001</v>
      </c>
      <c r="U20" s="50">
        <v>158.35</v>
      </c>
      <c r="V20" s="43">
        <v>1645.46</v>
      </c>
      <c r="W20" s="43">
        <v>1679.12</v>
      </c>
      <c r="X20" s="49">
        <f t="shared" si="5"/>
        <v>1957.4390020179783</v>
      </c>
      <c r="Y20" s="48">
        <v>1.2977000000000001</v>
      </c>
    </row>
    <row r="21" spans="2:25" x14ac:dyDescent="0.2">
      <c r="B21" s="47">
        <v>45490</v>
      </c>
      <c r="C21" s="46">
        <v>2202</v>
      </c>
      <c r="D21" s="45">
        <v>2203</v>
      </c>
      <c r="E21" s="44">
        <f t="shared" si="0"/>
        <v>2202.5</v>
      </c>
      <c r="F21" s="46">
        <v>2215</v>
      </c>
      <c r="G21" s="45">
        <v>2217</v>
      </c>
      <c r="H21" s="44">
        <f t="shared" si="1"/>
        <v>2216</v>
      </c>
      <c r="I21" s="46">
        <v>2302</v>
      </c>
      <c r="J21" s="45">
        <v>2307</v>
      </c>
      <c r="K21" s="44">
        <f t="shared" si="2"/>
        <v>2304.5</v>
      </c>
      <c r="L21" s="46">
        <v>2320</v>
      </c>
      <c r="M21" s="45">
        <v>2325</v>
      </c>
      <c r="N21" s="44">
        <f t="shared" si="3"/>
        <v>2322.5</v>
      </c>
      <c r="O21" s="46">
        <v>2340</v>
      </c>
      <c r="P21" s="45">
        <v>2345</v>
      </c>
      <c r="Q21" s="44">
        <f t="shared" si="4"/>
        <v>2342.5</v>
      </c>
      <c r="R21" s="52">
        <v>2203</v>
      </c>
      <c r="S21" s="51">
        <v>1.3032999999999999</v>
      </c>
      <c r="T21" s="51">
        <v>1.0934999999999999</v>
      </c>
      <c r="U21" s="50">
        <v>156.52000000000001</v>
      </c>
      <c r="V21" s="43">
        <v>1690.32</v>
      </c>
      <c r="W21" s="43">
        <v>1700.15</v>
      </c>
      <c r="X21" s="49">
        <f t="shared" si="5"/>
        <v>2014.631915866484</v>
      </c>
      <c r="Y21" s="48">
        <v>1.304</v>
      </c>
    </row>
    <row r="22" spans="2:25" x14ac:dyDescent="0.2">
      <c r="B22" s="47">
        <v>45491</v>
      </c>
      <c r="C22" s="46">
        <v>2152</v>
      </c>
      <c r="D22" s="45">
        <v>2153</v>
      </c>
      <c r="E22" s="44">
        <f t="shared" si="0"/>
        <v>2152.5</v>
      </c>
      <c r="F22" s="46">
        <v>2181</v>
      </c>
      <c r="G22" s="45">
        <v>2182</v>
      </c>
      <c r="H22" s="44">
        <f t="shared" si="1"/>
        <v>2181.5</v>
      </c>
      <c r="I22" s="46">
        <v>2268</v>
      </c>
      <c r="J22" s="45">
        <v>2273</v>
      </c>
      <c r="K22" s="44">
        <f t="shared" si="2"/>
        <v>2270.5</v>
      </c>
      <c r="L22" s="46">
        <v>2288</v>
      </c>
      <c r="M22" s="45">
        <v>2293</v>
      </c>
      <c r="N22" s="44">
        <f t="shared" si="3"/>
        <v>2290.5</v>
      </c>
      <c r="O22" s="46">
        <v>2308</v>
      </c>
      <c r="P22" s="45">
        <v>2313</v>
      </c>
      <c r="Q22" s="44">
        <f t="shared" si="4"/>
        <v>2310.5</v>
      </c>
      <c r="R22" s="52">
        <v>2153</v>
      </c>
      <c r="S22" s="51">
        <v>1.2982</v>
      </c>
      <c r="T22" s="51">
        <v>1.0928</v>
      </c>
      <c r="U22" s="50">
        <v>156.5</v>
      </c>
      <c r="V22" s="43">
        <v>1658.45</v>
      </c>
      <c r="W22" s="43">
        <v>1679.75</v>
      </c>
      <c r="X22" s="49">
        <f t="shared" si="5"/>
        <v>1970.1683748169839</v>
      </c>
      <c r="Y22" s="48">
        <v>1.2989999999999999</v>
      </c>
    </row>
    <row r="23" spans="2:25" x14ac:dyDescent="0.2">
      <c r="B23" s="47">
        <v>45492</v>
      </c>
      <c r="C23" s="46">
        <v>2098</v>
      </c>
      <c r="D23" s="45">
        <v>2100</v>
      </c>
      <c r="E23" s="44">
        <f t="shared" si="0"/>
        <v>2099</v>
      </c>
      <c r="F23" s="46">
        <v>2144</v>
      </c>
      <c r="G23" s="45">
        <v>2146</v>
      </c>
      <c r="H23" s="44">
        <f t="shared" si="1"/>
        <v>2145</v>
      </c>
      <c r="I23" s="46">
        <v>2247</v>
      </c>
      <c r="J23" s="45">
        <v>2252</v>
      </c>
      <c r="K23" s="44">
        <f t="shared" si="2"/>
        <v>2249.5</v>
      </c>
      <c r="L23" s="46">
        <v>2267</v>
      </c>
      <c r="M23" s="45">
        <v>2272</v>
      </c>
      <c r="N23" s="44">
        <f t="shared" si="3"/>
        <v>2269.5</v>
      </c>
      <c r="O23" s="46">
        <v>2287</v>
      </c>
      <c r="P23" s="45">
        <v>2292</v>
      </c>
      <c r="Q23" s="44">
        <f t="shared" si="4"/>
        <v>2289.5</v>
      </c>
      <c r="R23" s="52">
        <v>2100</v>
      </c>
      <c r="S23" s="51">
        <v>1.2927999999999999</v>
      </c>
      <c r="T23" s="51">
        <v>1.0892999999999999</v>
      </c>
      <c r="U23" s="50">
        <v>157.47999999999999</v>
      </c>
      <c r="V23" s="43">
        <v>1624.38</v>
      </c>
      <c r="W23" s="43">
        <v>1658.94</v>
      </c>
      <c r="X23" s="49">
        <f t="shared" si="5"/>
        <v>1927.8435692646656</v>
      </c>
      <c r="Y23" s="48">
        <v>1.2936000000000001</v>
      </c>
    </row>
    <row r="24" spans="2:25" x14ac:dyDescent="0.2">
      <c r="B24" s="47">
        <v>45495</v>
      </c>
      <c r="C24" s="46">
        <v>2050</v>
      </c>
      <c r="D24" s="45">
        <v>2050.5</v>
      </c>
      <c r="E24" s="44">
        <f t="shared" si="0"/>
        <v>2050.25</v>
      </c>
      <c r="F24" s="46">
        <v>2095</v>
      </c>
      <c r="G24" s="45">
        <v>2097</v>
      </c>
      <c r="H24" s="44">
        <f t="shared" si="1"/>
        <v>2096</v>
      </c>
      <c r="I24" s="46">
        <v>2193</v>
      </c>
      <c r="J24" s="45">
        <v>2198</v>
      </c>
      <c r="K24" s="44">
        <f t="shared" si="2"/>
        <v>2195.5</v>
      </c>
      <c r="L24" s="46">
        <v>2218</v>
      </c>
      <c r="M24" s="45">
        <v>2223</v>
      </c>
      <c r="N24" s="44">
        <f t="shared" si="3"/>
        <v>2220.5</v>
      </c>
      <c r="O24" s="46">
        <v>2238</v>
      </c>
      <c r="P24" s="45">
        <v>2243</v>
      </c>
      <c r="Q24" s="44">
        <f t="shared" si="4"/>
        <v>2240.5</v>
      </c>
      <c r="R24" s="52">
        <v>2050.5</v>
      </c>
      <c r="S24" s="51">
        <v>1.2925</v>
      </c>
      <c r="T24" s="51">
        <v>1.0886</v>
      </c>
      <c r="U24" s="50">
        <v>156.86000000000001</v>
      </c>
      <c r="V24" s="43">
        <v>1586.46</v>
      </c>
      <c r="W24" s="43">
        <v>1621.43</v>
      </c>
      <c r="X24" s="49">
        <f t="shared" si="5"/>
        <v>1883.6119786882234</v>
      </c>
      <c r="Y24" s="48">
        <v>1.2932999999999999</v>
      </c>
    </row>
    <row r="25" spans="2:25" x14ac:dyDescent="0.2">
      <c r="B25" s="47">
        <v>45496</v>
      </c>
      <c r="C25" s="46">
        <v>2031</v>
      </c>
      <c r="D25" s="45">
        <v>2032</v>
      </c>
      <c r="E25" s="44">
        <f t="shared" si="0"/>
        <v>2031.5</v>
      </c>
      <c r="F25" s="46">
        <v>2073.5</v>
      </c>
      <c r="G25" s="45">
        <v>2074</v>
      </c>
      <c r="H25" s="44">
        <f t="shared" si="1"/>
        <v>2073.75</v>
      </c>
      <c r="I25" s="46">
        <v>2180</v>
      </c>
      <c r="J25" s="45">
        <v>2185</v>
      </c>
      <c r="K25" s="44">
        <f t="shared" si="2"/>
        <v>2182.5</v>
      </c>
      <c r="L25" s="46">
        <v>2213</v>
      </c>
      <c r="M25" s="45">
        <v>2218</v>
      </c>
      <c r="N25" s="44">
        <f t="shared" si="3"/>
        <v>2215.5</v>
      </c>
      <c r="O25" s="46">
        <v>2233</v>
      </c>
      <c r="P25" s="45">
        <v>2238</v>
      </c>
      <c r="Q25" s="44">
        <f t="shared" si="4"/>
        <v>2235.5</v>
      </c>
      <c r="R25" s="52">
        <v>2032</v>
      </c>
      <c r="S25" s="51">
        <v>1.2914000000000001</v>
      </c>
      <c r="T25" s="51">
        <v>1.0857000000000001</v>
      </c>
      <c r="U25" s="50">
        <v>156.16</v>
      </c>
      <c r="V25" s="43">
        <v>1573.49</v>
      </c>
      <c r="W25" s="43">
        <v>1605.01</v>
      </c>
      <c r="X25" s="49">
        <f t="shared" si="5"/>
        <v>1871.6035737312332</v>
      </c>
      <c r="Y25" s="48">
        <v>1.2922</v>
      </c>
    </row>
    <row r="26" spans="2:25" x14ac:dyDescent="0.2">
      <c r="B26" s="47">
        <v>45497</v>
      </c>
      <c r="C26" s="46">
        <v>2032</v>
      </c>
      <c r="D26" s="45">
        <v>2033</v>
      </c>
      <c r="E26" s="44">
        <f t="shared" si="0"/>
        <v>2032.5</v>
      </c>
      <c r="F26" s="46">
        <v>2068</v>
      </c>
      <c r="G26" s="45">
        <v>2069</v>
      </c>
      <c r="H26" s="44">
        <f t="shared" si="1"/>
        <v>2068.5</v>
      </c>
      <c r="I26" s="46">
        <v>2173</v>
      </c>
      <c r="J26" s="45">
        <v>2178</v>
      </c>
      <c r="K26" s="44">
        <f t="shared" si="2"/>
        <v>2175.5</v>
      </c>
      <c r="L26" s="46">
        <v>2205</v>
      </c>
      <c r="M26" s="45">
        <v>2210</v>
      </c>
      <c r="N26" s="44">
        <f t="shared" si="3"/>
        <v>2207.5</v>
      </c>
      <c r="O26" s="46">
        <v>2225</v>
      </c>
      <c r="P26" s="45">
        <v>2230</v>
      </c>
      <c r="Q26" s="44">
        <f t="shared" si="4"/>
        <v>2227.5</v>
      </c>
      <c r="R26" s="52">
        <v>2033</v>
      </c>
      <c r="S26" s="51">
        <v>1.2919</v>
      </c>
      <c r="T26" s="51">
        <v>1.0847</v>
      </c>
      <c r="U26" s="50">
        <v>154.19999999999999</v>
      </c>
      <c r="V26" s="43">
        <v>1573.65</v>
      </c>
      <c r="W26" s="43">
        <v>1600.53</v>
      </c>
      <c r="X26" s="49">
        <f t="shared" si="5"/>
        <v>1874.2509449617405</v>
      </c>
      <c r="Y26" s="48">
        <v>1.2927</v>
      </c>
    </row>
    <row r="27" spans="2:25" x14ac:dyDescent="0.2">
      <c r="B27" s="47">
        <v>45498</v>
      </c>
      <c r="C27" s="46">
        <v>2000</v>
      </c>
      <c r="D27" s="45">
        <v>2001</v>
      </c>
      <c r="E27" s="44">
        <f t="shared" si="0"/>
        <v>2000.5</v>
      </c>
      <c r="F27" s="46">
        <v>2032</v>
      </c>
      <c r="G27" s="45">
        <v>2033</v>
      </c>
      <c r="H27" s="44">
        <f t="shared" si="1"/>
        <v>2032.5</v>
      </c>
      <c r="I27" s="46">
        <v>2132</v>
      </c>
      <c r="J27" s="45">
        <v>2137</v>
      </c>
      <c r="K27" s="44">
        <f t="shared" si="2"/>
        <v>2134.5</v>
      </c>
      <c r="L27" s="46">
        <v>2165</v>
      </c>
      <c r="M27" s="45">
        <v>2170</v>
      </c>
      <c r="N27" s="44">
        <f t="shared" si="3"/>
        <v>2167.5</v>
      </c>
      <c r="O27" s="46">
        <v>2185</v>
      </c>
      <c r="P27" s="45">
        <v>2190</v>
      </c>
      <c r="Q27" s="44">
        <f t="shared" si="4"/>
        <v>2187.5</v>
      </c>
      <c r="R27" s="52">
        <v>2001</v>
      </c>
      <c r="S27" s="51">
        <v>1.2873000000000001</v>
      </c>
      <c r="T27" s="51">
        <v>1.0846</v>
      </c>
      <c r="U27" s="50">
        <v>152.72999999999999</v>
      </c>
      <c r="V27" s="43">
        <v>1554.42</v>
      </c>
      <c r="W27" s="43">
        <v>1578.29</v>
      </c>
      <c r="X27" s="49">
        <f t="shared" si="5"/>
        <v>1844.9197860962568</v>
      </c>
      <c r="Y27" s="48">
        <v>1.2881</v>
      </c>
    </row>
    <row r="28" spans="2:25" x14ac:dyDescent="0.2">
      <c r="B28" s="47">
        <v>45499</v>
      </c>
      <c r="C28" s="46">
        <v>2029</v>
      </c>
      <c r="D28" s="45">
        <v>2031</v>
      </c>
      <c r="E28" s="44">
        <f t="shared" si="0"/>
        <v>2030</v>
      </c>
      <c r="F28" s="46">
        <v>2048</v>
      </c>
      <c r="G28" s="45">
        <v>2050</v>
      </c>
      <c r="H28" s="44">
        <f t="shared" si="1"/>
        <v>2049</v>
      </c>
      <c r="I28" s="46">
        <v>2140</v>
      </c>
      <c r="J28" s="45">
        <v>2145</v>
      </c>
      <c r="K28" s="44">
        <f t="shared" si="2"/>
        <v>2142.5</v>
      </c>
      <c r="L28" s="46">
        <v>2173</v>
      </c>
      <c r="M28" s="45">
        <v>2178</v>
      </c>
      <c r="N28" s="44">
        <f t="shared" si="3"/>
        <v>2175.5</v>
      </c>
      <c r="O28" s="46">
        <v>2193</v>
      </c>
      <c r="P28" s="45">
        <v>2198</v>
      </c>
      <c r="Q28" s="44">
        <f t="shared" si="4"/>
        <v>2195.5</v>
      </c>
      <c r="R28" s="52">
        <v>2031</v>
      </c>
      <c r="S28" s="51">
        <v>1.2871999999999999</v>
      </c>
      <c r="T28" s="51">
        <v>1.0861000000000001</v>
      </c>
      <c r="U28" s="50">
        <v>154.62</v>
      </c>
      <c r="V28" s="43">
        <v>1577.84</v>
      </c>
      <c r="W28" s="43">
        <v>1591.61</v>
      </c>
      <c r="X28" s="49">
        <f t="shared" si="5"/>
        <v>1869.9935549212778</v>
      </c>
      <c r="Y28" s="48">
        <v>1.288</v>
      </c>
    </row>
    <row r="29" spans="2:25" x14ac:dyDescent="0.2">
      <c r="B29" s="47">
        <v>45502</v>
      </c>
      <c r="C29" s="46">
        <v>2052</v>
      </c>
      <c r="D29" s="45">
        <v>2054</v>
      </c>
      <c r="E29" s="44">
        <f t="shared" si="0"/>
        <v>2053</v>
      </c>
      <c r="F29" s="46">
        <v>2080</v>
      </c>
      <c r="G29" s="45">
        <v>2082</v>
      </c>
      <c r="H29" s="44">
        <f t="shared" si="1"/>
        <v>2081</v>
      </c>
      <c r="I29" s="46">
        <v>2165</v>
      </c>
      <c r="J29" s="45">
        <v>2170</v>
      </c>
      <c r="K29" s="44">
        <f t="shared" si="2"/>
        <v>2167.5</v>
      </c>
      <c r="L29" s="46">
        <v>2195</v>
      </c>
      <c r="M29" s="45">
        <v>2200</v>
      </c>
      <c r="N29" s="44">
        <f t="shared" si="3"/>
        <v>2197.5</v>
      </c>
      <c r="O29" s="46">
        <v>2215</v>
      </c>
      <c r="P29" s="45">
        <v>2220</v>
      </c>
      <c r="Q29" s="44">
        <f t="shared" si="4"/>
        <v>2217.5</v>
      </c>
      <c r="R29" s="52">
        <v>2054</v>
      </c>
      <c r="S29" s="51">
        <v>1.2827</v>
      </c>
      <c r="T29" s="51">
        <v>1.0818000000000001</v>
      </c>
      <c r="U29" s="50">
        <v>153.84</v>
      </c>
      <c r="V29" s="43">
        <v>1601.31</v>
      </c>
      <c r="W29" s="43">
        <v>1622</v>
      </c>
      <c r="X29" s="49">
        <f t="shared" si="5"/>
        <v>1898.6873728970234</v>
      </c>
      <c r="Y29" s="48">
        <v>1.2836000000000001</v>
      </c>
    </row>
    <row r="30" spans="2:25" x14ac:dyDescent="0.2">
      <c r="B30" s="47">
        <v>45503</v>
      </c>
      <c r="C30" s="46">
        <v>2000</v>
      </c>
      <c r="D30" s="45">
        <v>2001</v>
      </c>
      <c r="E30" s="44">
        <f t="shared" si="0"/>
        <v>2000.5</v>
      </c>
      <c r="F30" s="46">
        <v>2046.5</v>
      </c>
      <c r="G30" s="45">
        <v>2047</v>
      </c>
      <c r="H30" s="44">
        <f t="shared" si="1"/>
        <v>2046.75</v>
      </c>
      <c r="I30" s="46">
        <v>2148</v>
      </c>
      <c r="J30" s="45">
        <v>2153</v>
      </c>
      <c r="K30" s="44">
        <f t="shared" si="2"/>
        <v>2150.5</v>
      </c>
      <c r="L30" s="46">
        <v>2178</v>
      </c>
      <c r="M30" s="45">
        <v>2183</v>
      </c>
      <c r="N30" s="44">
        <f t="shared" si="3"/>
        <v>2180.5</v>
      </c>
      <c r="O30" s="46">
        <v>2198</v>
      </c>
      <c r="P30" s="45">
        <v>2203</v>
      </c>
      <c r="Q30" s="44">
        <f t="shared" si="4"/>
        <v>2200.5</v>
      </c>
      <c r="R30" s="52">
        <v>2001</v>
      </c>
      <c r="S30" s="51">
        <v>1.2845</v>
      </c>
      <c r="T30" s="51">
        <v>1.0824</v>
      </c>
      <c r="U30" s="50">
        <v>154.88999999999999</v>
      </c>
      <c r="V30" s="43">
        <v>1557.8</v>
      </c>
      <c r="W30" s="43">
        <v>1592.62</v>
      </c>
      <c r="X30" s="49">
        <f t="shared" si="5"/>
        <v>1848.6696230598668</v>
      </c>
      <c r="Y30" s="48">
        <v>1.2853000000000001</v>
      </c>
    </row>
    <row r="31" spans="2:25" x14ac:dyDescent="0.2">
      <c r="B31" s="47">
        <v>45504</v>
      </c>
      <c r="C31" s="46">
        <v>2023</v>
      </c>
      <c r="D31" s="45">
        <v>2024</v>
      </c>
      <c r="E31" s="44">
        <f t="shared" si="0"/>
        <v>2023.5</v>
      </c>
      <c r="F31" s="46">
        <v>2059</v>
      </c>
      <c r="G31" s="45">
        <v>2060</v>
      </c>
      <c r="H31" s="44">
        <f t="shared" si="1"/>
        <v>2059.5</v>
      </c>
      <c r="I31" s="46">
        <v>2158</v>
      </c>
      <c r="J31" s="45">
        <v>2163</v>
      </c>
      <c r="K31" s="44">
        <f t="shared" si="2"/>
        <v>2160.5</v>
      </c>
      <c r="L31" s="46">
        <v>2188</v>
      </c>
      <c r="M31" s="45">
        <v>2193</v>
      </c>
      <c r="N31" s="44">
        <f t="shared" si="3"/>
        <v>2190.5</v>
      </c>
      <c r="O31" s="46">
        <v>2208</v>
      </c>
      <c r="P31" s="45">
        <v>2213</v>
      </c>
      <c r="Q31" s="44">
        <f t="shared" si="4"/>
        <v>2210.5</v>
      </c>
      <c r="R31" s="52">
        <v>2024</v>
      </c>
      <c r="S31" s="51">
        <v>1.2835000000000001</v>
      </c>
      <c r="T31" s="51">
        <v>1.0829</v>
      </c>
      <c r="U31" s="50">
        <v>150.19999999999999</v>
      </c>
      <c r="V31" s="43">
        <v>1576.94</v>
      </c>
      <c r="W31" s="43">
        <v>1603.86</v>
      </c>
      <c r="X31" s="49">
        <f t="shared" si="5"/>
        <v>1869.0553144334658</v>
      </c>
      <c r="Y31" s="48">
        <v>1.2844</v>
      </c>
    </row>
    <row r="32" spans="2:25" s="10" customFormat="1" x14ac:dyDescent="0.2">
      <c r="B32" s="42" t="s">
        <v>11</v>
      </c>
      <c r="C32" s="41">
        <f>ROUND(AVERAGE(C9:C31),2)</f>
        <v>2113.2199999999998</v>
      </c>
      <c r="D32" s="40">
        <f>ROUND(AVERAGE(D9:D31),2)</f>
        <v>2114.35</v>
      </c>
      <c r="E32" s="39">
        <f>ROUND(AVERAGE(C32:D32),2)</f>
        <v>2113.79</v>
      </c>
      <c r="F32" s="41">
        <f>ROUND(AVERAGE(F9:F31),2)</f>
        <v>2153.96</v>
      </c>
      <c r="G32" s="40">
        <f>ROUND(AVERAGE(G9:G31),2)</f>
        <v>2155.4299999999998</v>
      </c>
      <c r="H32" s="39">
        <f>ROUND(AVERAGE(F32:G32),2)</f>
        <v>2154.6999999999998</v>
      </c>
      <c r="I32" s="41">
        <f>ROUND(AVERAGE(I9:I31),2)</f>
        <v>2235.3000000000002</v>
      </c>
      <c r="J32" s="40">
        <f>ROUND(AVERAGE(J9:J31),2)</f>
        <v>2240.3000000000002</v>
      </c>
      <c r="K32" s="39">
        <f>ROUND(AVERAGE(I32:J32),2)</f>
        <v>2237.8000000000002</v>
      </c>
      <c r="L32" s="41">
        <f>ROUND(AVERAGE(L9:L31),2)</f>
        <v>2255.87</v>
      </c>
      <c r="M32" s="40">
        <f>ROUND(AVERAGE(M9:M31),2)</f>
        <v>2260.87</v>
      </c>
      <c r="N32" s="39">
        <f>ROUND(AVERAGE(L32:M32),2)</f>
        <v>2258.37</v>
      </c>
      <c r="O32" s="41">
        <f>ROUND(AVERAGE(O9:O31),2)</f>
        <v>2275.87</v>
      </c>
      <c r="P32" s="40">
        <f>ROUND(AVERAGE(P9:P31),2)</f>
        <v>2280.87</v>
      </c>
      <c r="Q32" s="39">
        <f>ROUND(AVERAGE(O32:P32),2)</f>
        <v>2278.37</v>
      </c>
      <c r="R32" s="38">
        <f>ROUND(AVERAGE(R9:R31),2)</f>
        <v>2114.35</v>
      </c>
      <c r="S32" s="37">
        <f>ROUND(AVERAGE(S9:S31),4)</f>
        <v>1.2859</v>
      </c>
      <c r="T32" s="36">
        <f>ROUND(AVERAGE(T9:T31),4)</f>
        <v>1.0843</v>
      </c>
      <c r="U32" s="175">
        <f>ROUND(AVERAGE(U9:U31),2)</f>
        <v>157.88</v>
      </c>
      <c r="V32" s="35">
        <f>AVERAGE(V9:V31)</f>
        <v>1644.5</v>
      </c>
      <c r="W32" s="35">
        <f>AVERAGE(W9:W31)</f>
        <v>1675.3878260869565</v>
      </c>
      <c r="X32" s="35">
        <f>AVERAGE(X9:X31)</f>
        <v>1949.999104337795</v>
      </c>
      <c r="Y32" s="34">
        <f>AVERAGE(Y9:Y31)</f>
        <v>1.2866913043478261</v>
      </c>
    </row>
    <row r="33" spans="2:25" s="5" customFormat="1" x14ac:dyDescent="0.2">
      <c r="B33" s="33" t="s">
        <v>12</v>
      </c>
      <c r="C33" s="32">
        <f t="shared" ref="C33:Y33" si="6">MAX(C9:C31)</f>
        <v>2206.5</v>
      </c>
      <c r="D33" s="31">
        <f t="shared" si="6"/>
        <v>2207.5</v>
      </c>
      <c r="E33" s="30">
        <f t="shared" si="6"/>
        <v>2207</v>
      </c>
      <c r="F33" s="32">
        <f t="shared" si="6"/>
        <v>2243</v>
      </c>
      <c r="G33" s="31">
        <f t="shared" si="6"/>
        <v>2244</v>
      </c>
      <c r="H33" s="30">
        <f t="shared" si="6"/>
        <v>2243.5</v>
      </c>
      <c r="I33" s="32">
        <f t="shared" si="6"/>
        <v>2303</v>
      </c>
      <c r="J33" s="31">
        <f t="shared" si="6"/>
        <v>2308</v>
      </c>
      <c r="K33" s="30">
        <f t="shared" si="6"/>
        <v>2305.5</v>
      </c>
      <c r="L33" s="32">
        <f t="shared" si="6"/>
        <v>2320</v>
      </c>
      <c r="M33" s="31">
        <f t="shared" si="6"/>
        <v>2325</v>
      </c>
      <c r="N33" s="30">
        <f t="shared" si="6"/>
        <v>2322.5</v>
      </c>
      <c r="O33" s="32">
        <f t="shared" si="6"/>
        <v>2340</v>
      </c>
      <c r="P33" s="31">
        <f t="shared" si="6"/>
        <v>2345</v>
      </c>
      <c r="Q33" s="30">
        <f t="shared" si="6"/>
        <v>2342.5</v>
      </c>
      <c r="R33" s="29">
        <f t="shared" si="6"/>
        <v>2207.5</v>
      </c>
      <c r="S33" s="28">
        <f t="shared" si="6"/>
        <v>1.3032999999999999</v>
      </c>
      <c r="T33" s="27">
        <f t="shared" si="6"/>
        <v>1.0934999999999999</v>
      </c>
      <c r="U33" s="26">
        <f t="shared" si="6"/>
        <v>161.93</v>
      </c>
      <c r="V33" s="25">
        <f t="shared" si="6"/>
        <v>1737</v>
      </c>
      <c r="W33" s="25">
        <f t="shared" si="6"/>
        <v>1761.18</v>
      </c>
      <c r="X33" s="25">
        <f t="shared" si="6"/>
        <v>2049.4172494172494</v>
      </c>
      <c r="Y33" s="24">
        <f t="shared" si="6"/>
        <v>1.304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2000</v>
      </c>
      <c r="D34" s="21">
        <f t="shared" si="7"/>
        <v>2001</v>
      </c>
      <c r="E34" s="20">
        <f t="shared" si="7"/>
        <v>2000.5</v>
      </c>
      <c r="F34" s="22">
        <f t="shared" si="7"/>
        <v>2032</v>
      </c>
      <c r="G34" s="21">
        <f t="shared" si="7"/>
        <v>2033</v>
      </c>
      <c r="H34" s="20">
        <f t="shared" si="7"/>
        <v>2032.5</v>
      </c>
      <c r="I34" s="22">
        <f t="shared" si="7"/>
        <v>2132</v>
      </c>
      <c r="J34" s="21">
        <f t="shared" si="7"/>
        <v>2137</v>
      </c>
      <c r="K34" s="20">
        <f t="shared" si="7"/>
        <v>2134.5</v>
      </c>
      <c r="L34" s="22">
        <f t="shared" si="7"/>
        <v>2165</v>
      </c>
      <c r="M34" s="21">
        <f t="shared" si="7"/>
        <v>2170</v>
      </c>
      <c r="N34" s="20">
        <f t="shared" si="7"/>
        <v>2167.5</v>
      </c>
      <c r="O34" s="22">
        <f t="shared" si="7"/>
        <v>2185</v>
      </c>
      <c r="P34" s="21">
        <f t="shared" si="7"/>
        <v>2190</v>
      </c>
      <c r="Q34" s="20">
        <f t="shared" si="7"/>
        <v>2187.5</v>
      </c>
      <c r="R34" s="19">
        <f t="shared" si="7"/>
        <v>2001</v>
      </c>
      <c r="S34" s="18">
        <f t="shared" si="7"/>
        <v>1.2654000000000001</v>
      </c>
      <c r="T34" s="17">
        <f t="shared" si="7"/>
        <v>1.0725</v>
      </c>
      <c r="U34" s="16">
        <f t="shared" si="7"/>
        <v>150.19999999999999</v>
      </c>
      <c r="V34" s="15">
        <f t="shared" si="7"/>
        <v>1554.42</v>
      </c>
      <c r="W34" s="15">
        <f t="shared" si="7"/>
        <v>1578.29</v>
      </c>
      <c r="X34" s="15">
        <f t="shared" si="7"/>
        <v>1844.9197860962568</v>
      </c>
      <c r="Y34" s="14">
        <f t="shared" si="7"/>
        <v>1.2662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29</v>
      </c>
    </row>
    <row r="6" spans="1:19" ht="13.5" thickBot="1" x14ac:dyDescent="0.25">
      <c r="B6" s="1">
        <v>45474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45474</v>
      </c>
      <c r="C9" s="46">
        <v>32830</v>
      </c>
      <c r="D9" s="45">
        <v>32840</v>
      </c>
      <c r="E9" s="44">
        <f t="shared" ref="E9:E31" si="0">AVERAGE(C9:D9)</f>
        <v>32835</v>
      </c>
      <c r="F9" s="46">
        <v>33000</v>
      </c>
      <c r="G9" s="45">
        <v>33050</v>
      </c>
      <c r="H9" s="44">
        <f t="shared" ref="H9:H31" si="1">AVERAGE(F9:G9)</f>
        <v>33025</v>
      </c>
      <c r="I9" s="46">
        <v>32825</v>
      </c>
      <c r="J9" s="45">
        <v>32875</v>
      </c>
      <c r="K9" s="44">
        <f t="shared" ref="K9:K31" si="2">AVERAGE(I9:J9)</f>
        <v>32850</v>
      </c>
      <c r="L9" s="52">
        <v>32840</v>
      </c>
      <c r="M9" s="51">
        <v>1.2677</v>
      </c>
      <c r="N9" s="53">
        <v>1.075</v>
      </c>
      <c r="O9" s="50">
        <v>161.11000000000001</v>
      </c>
      <c r="P9" s="43">
        <v>25905.18</v>
      </c>
      <c r="Q9" s="43">
        <v>26054.39</v>
      </c>
      <c r="R9" s="49">
        <f t="shared" ref="R9:R31" si="3">L9/N9</f>
        <v>30548.837209302328</v>
      </c>
      <c r="S9" s="48">
        <v>1.2685</v>
      </c>
    </row>
    <row r="10" spans="1:19" x14ac:dyDescent="0.2">
      <c r="B10" s="47">
        <v>45475</v>
      </c>
      <c r="C10" s="46">
        <v>32890</v>
      </c>
      <c r="D10" s="45">
        <v>32900</v>
      </c>
      <c r="E10" s="44">
        <f t="shared" si="0"/>
        <v>32895</v>
      </c>
      <c r="F10" s="46">
        <v>33100</v>
      </c>
      <c r="G10" s="45">
        <v>33150</v>
      </c>
      <c r="H10" s="44">
        <f t="shared" si="1"/>
        <v>33125</v>
      </c>
      <c r="I10" s="46">
        <v>32925</v>
      </c>
      <c r="J10" s="45">
        <v>32975</v>
      </c>
      <c r="K10" s="44">
        <f t="shared" si="2"/>
        <v>32950</v>
      </c>
      <c r="L10" s="52">
        <v>32900</v>
      </c>
      <c r="M10" s="51">
        <v>1.2654000000000001</v>
      </c>
      <c r="N10" s="51">
        <v>1.0725</v>
      </c>
      <c r="O10" s="50">
        <v>161.62</v>
      </c>
      <c r="P10" s="43">
        <v>25999.68</v>
      </c>
      <c r="Q10" s="43">
        <v>26180.7</v>
      </c>
      <c r="R10" s="49">
        <f t="shared" si="3"/>
        <v>30675.990675990677</v>
      </c>
      <c r="S10" s="48">
        <v>1.2662</v>
      </c>
    </row>
    <row r="11" spans="1:19" x14ac:dyDescent="0.2">
      <c r="B11" s="47">
        <v>45476</v>
      </c>
      <c r="C11" s="46">
        <v>33075</v>
      </c>
      <c r="D11" s="45">
        <v>33100</v>
      </c>
      <c r="E11" s="44">
        <f t="shared" si="0"/>
        <v>33087.5</v>
      </c>
      <c r="F11" s="46">
        <v>33250</v>
      </c>
      <c r="G11" s="45">
        <v>33275</v>
      </c>
      <c r="H11" s="44">
        <f t="shared" si="1"/>
        <v>33262.5</v>
      </c>
      <c r="I11" s="46">
        <v>33065</v>
      </c>
      <c r="J11" s="45">
        <v>33115</v>
      </c>
      <c r="K11" s="44">
        <f t="shared" si="2"/>
        <v>33090</v>
      </c>
      <c r="L11" s="52">
        <v>33100</v>
      </c>
      <c r="M11" s="51">
        <v>1.2706999999999999</v>
      </c>
      <c r="N11" s="51">
        <v>1.0758000000000001</v>
      </c>
      <c r="O11" s="50">
        <v>161.93</v>
      </c>
      <c r="P11" s="43">
        <v>26048.63</v>
      </c>
      <c r="Q11" s="43">
        <v>26169.88</v>
      </c>
      <c r="R11" s="49">
        <f t="shared" si="3"/>
        <v>30767.800706451009</v>
      </c>
      <c r="S11" s="48">
        <v>1.2715000000000001</v>
      </c>
    </row>
    <row r="12" spans="1:19" x14ac:dyDescent="0.2">
      <c r="B12" s="47">
        <v>45477</v>
      </c>
      <c r="C12" s="46">
        <v>33200</v>
      </c>
      <c r="D12" s="45">
        <v>33225</v>
      </c>
      <c r="E12" s="44">
        <f t="shared" si="0"/>
        <v>33212.5</v>
      </c>
      <c r="F12" s="46">
        <v>33200</v>
      </c>
      <c r="G12" s="45">
        <v>33250</v>
      </c>
      <c r="H12" s="44">
        <f t="shared" si="1"/>
        <v>33225</v>
      </c>
      <c r="I12" s="46">
        <v>32990</v>
      </c>
      <c r="J12" s="45">
        <v>33040</v>
      </c>
      <c r="K12" s="44">
        <f t="shared" si="2"/>
        <v>33015</v>
      </c>
      <c r="L12" s="52">
        <v>33225</v>
      </c>
      <c r="M12" s="51">
        <v>1.2753000000000001</v>
      </c>
      <c r="N12" s="51">
        <v>1.0797000000000001</v>
      </c>
      <c r="O12" s="50">
        <v>161.01</v>
      </c>
      <c r="P12" s="43">
        <v>26052.69</v>
      </c>
      <c r="Q12" s="43">
        <v>26055.95</v>
      </c>
      <c r="R12" s="49">
        <f t="shared" si="3"/>
        <v>30772.436787996663</v>
      </c>
      <c r="S12" s="48">
        <v>1.2761</v>
      </c>
    </row>
    <row r="13" spans="1:19" x14ac:dyDescent="0.2">
      <c r="B13" s="47">
        <v>45478</v>
      </c>
      <c r="C13" s="46">
        <v>33585</v>
      </c>
      <c r="D13" s="45">
        <v>33595</v>
      </c>
      <c r="E13" s="44">
        <f t="shared" si="0"/>
        <v>33590</v>
      </c>
      <c r="F13" s="46">
        <v>33575</v>
      </c>
      <c r="G13" s="45">
        <v>33625</v>
      </c>
      <c r="H13" s="44">
        <f t="shared" si="1"/>
        <v>33600</v>
      </c>
      <c r="I13" s="46">
        <v>33230</v>
      </c>
      <c r="J13" s="45">
        <v>33280</v>
      </c>
      <c r="K13" s="44">
        <f t="shared" si="2"/>
        <v>33255</v>
      </c>
      <c r="L13" s="52">
        <v>33595</v>
      </c>
      <c r="M13" s="51">
        <v>1.2785</v>
      </c>
      <c r="N13" s="51">
        <v>1.0819000000000001</v>
      </c>
      <c r="O13" s="50">
        <v>160.83000000000001</v>
      </c>
      <c r="P13" s="43">
        <v>26276.89</v>
      </c>
      <c r="Q13" s="43">
        <v>26281.85</v>
      </c>
      <c r="R13" s="49">
        <f t="shared" si="3"/>
        <v>31051.853221184949</v>
      </c>
      <c r="S13" s="48">
        <v>1.2794000000000001</v>
      </c>
    </row>
    <row r="14" spans="1:19" x14ac:dyDescent="0.2">
      <c r="B14" s="47">
        <v>45481</v>
      </c>
      <c r="C14" s="46">
        <v>34400</v>
      </c>
      <c r="D14" s="45">
        <v>34450</v>
      </c>
      <c r="E14" s="44">
        <f t="shared" si="0"/>
        <v>34425</v>
      </c>
      <c r="F14" s="46">
        <v>34350</v>
      </c>
      <c r="G14" s="45">
        <v>34400</v>
      </c>
      <c r="H14" s="44">
        <f t="shared" si="1"/>
        <v>34375</v>
      </c>
      <c r="I14" s="46">
        <v>33990</v>
      </c>
      <c r="J14" s="45">
        <v>34040</v>
      </c>
      <c r="K14" s="44">
        <f t="shared" si="2"/>
        <v>34015</v>
      </c>
      <c r="L14" s="52">
        <v>34450</v>
      </c>
      <c r="M14" s="51">
        <v>1.2833000000000001</v>
      </c>
      <c r="N14" s="51">
        <v>1.0833999999999999</v>
      </c>
      <c r="O14" s="50">
        <v>161.02000000000001</v>
      </c>
      <c r="P14" s="43">
        <v>26844.85</v>
      </c>
      <c r="Q14" s="43">
        <v>26787.1</v>
      </c>
      <c r="R14" s="49">
        <f t="shared" si="3"/>
        <v>31798.043197341703</v>
      </c>
      <c r="S14" s="48">
        <v>1.2842</v>
      </c>
    </row>
    <row r="15" spans="1:19" x14ac:dyDescent="0.2">
      <c r="B15" s="47">
        <v>45482</v>
      </c>
      <c r="C15" s="46">
        <v>34275</v>
      </c>
      <c r="D15" s="45">
        <v>34325</v>
      </c>
      <c r="E15" s="44">
        <f t="shared" si="0"/>
        <v>34300</v>
      </c>
      <c r="F15" s="46">
        <v>34250</v>
      </c>
      <c r="G15" s="45">
        <v>34300</v>
      </c>
      <c r="H15" s="44">
        <f t="shared" si="1"/>
        <v>34275</v>
      </c>
      <c r="I15" s="46">
        <v>33865</v>
      </c>
      <c r="J15" s="45">
        <v>33915</v>
      </c>
      <c r="K15" s="44">
        <f t="shared" si="2"/>
        <v>33890</v>
      </c>
      <c r="L15" s="52">
        <v>34325</v>
      </c>
      <c r="M15" s="51">
        <v>1.28</v>
      </c>
      <c r="N15" s="51">
        <v>1.0813999999999999</v>
      </c>
      <c r="O15" s="50">
        <v>161.13</v>
      </c>
      <c r="P15" s="43">
        <v>26816.41</v>
      </c>
      <c r="Q15" s="43">
        <v>26778.05</v>
      </c>
      <c r="R15" s="49">
        <f t="shared" si="3"/>
        <v>31741.261327908269</v>
      </c>
      <c r="S15" s="48">
        <v>1.2808999999999999</v>
      </c>
    </row>
    <row r="16" spans="1:19" x14ac:dyDescent="0.2">
      <c r="B16" s="47">
        <v>45483</v>
      </c>
      <c r="C16" s="46">
        <v>34890</v>
      </c>
      <c r="D16" s="45">
        <v>34900</v>
      </c>
      <c r="E16" s="44">
        <f t="shared" si="0"/>
        <v>34895</v>
      </c>
      <c r="F16" s="46">
        <v>34650</v>
      </c>
      <c r="G16" s="45">
        <v>34700</v>
      </c>
      <c r="H16" s="44">
        <f t="shared" si="1"/>
        <v>34675</v>
      </c>
      <c r="I16" s="46">
        <v>34195</v>
      </c>
      <c r="J16" s="45">
        <v>34245</v>
      </c>
      <c r="K16" s="44">
        <f t="shared" si="2"/>
        <v>34220</v>
      </c>
      <c r="L16" s="52">
        <v>34900</v>
      </c>
      <c r="M16" s="51">
        <v>1.2806999999999999</v>
      </c>
      <c r="N16" s="51">
        <v>1.0826</v>
      </c>
      <c r="O16" s="50">
        <v>161.49</v>
      </c>
      <c r="P16" s="43">
        <v>27250.720000000001</v>
      </c>
      <c r="Q16" s="43">
        <v>27075.53</v>
      </c>
      <c r="R16" s="49">
        <f t="shared" si="3"/>
        <v>32237.206724552005</v>
      </c>
      <c r="S16" s="48">
        <v>1.2816000000000001</v>
      </c>
    </row>
    <row r="17" spans="2:19" x14ac:dyDescent="0.2">
      <c r="B17" s="47">
        <v>45484</v>
      </c>
      <c r="C17" s="46">
        <v>35500</v>
      </c>
      <c r="D17" s="45">
        <v>35600</v>
      </c>
      <c r="E17" s="44">
        <f t="shared" si="0"/>
        <v>35550</v>
      </c>
      <c r="F17" s="46">
        <v>35300</v>
      </c>
      <c r="G17" s="45">
        <v>35350</v>
      </c>
      <c r="H17" s="44">
        <f t="shared" si="1"/>
        <v>35325</v>
      </c>
      <c r="I17" s="46">
        <v>34795</v>
      </c>
      <c r="J17" s="45">
        <v>34845</v>
      </c>
      <c r="K17" s="44">
        <f t="shared" si="2"/>
        <v>34820</v>
      </c>
      <c r="L17" s="52">
        <v>35600</v>
      </c>
      <c r="M17" s="51">
        <v>1.2877000000000001</v>
      </c>
      <c r="N17" s="51">
        <v>1.0854999999999999</v>
      </c>
      <c r="O17" s="50">
        <v>161.54</v>
      </c>
      <c r="P17" s="43">
        <v>27646.19</v>
      </c>
      <c r="Q17" s="43">
        <v>27435</v>
      </c>
      <c r="R17" s="49">
        <f t="shared" si="3"/>
        <v>32795.946568401661</v>
      </c>
      <c r="S17" s="48">
        <v>1.2885</v>
      </c>
    </row>
    <row r="18" spans="2:19" x14ac:dyDescent="0.2">
      <c r="B18" s="47">
        <v>45485</v>
      </c>
      <c r="C18" s="46">
        <v>33900</v>
      </c>
      <c r="D18" s="45">
        <v>33950</v>
      </c>
      <c r="E18" s="44">
        <f t="shared" si="0"/>
        <v>33925</v>
      </c>
      <c r="F18" s="46">
        <v>33945</v>
      </c>
      <c r="G18" s="45">
        <v>33955</v>
      </c>
      <c r="H18" s="44">
        <f t="shared" si="1"/>
        <v>33950</v>
      </c>
      <c r="I18" s="46">
        <v>33570</v>
      </c>
      <c r="J18" s="45">
        <v>33620</v>
      </c>
      <c r="K18" s="44">
        <f t="shared" si="2"/>
        <v>33595</v>
      </c>
      <c r="L18" s="52">
        <v>33950</v>
      </c>
      <c r="M18" s="51">
        <v>1.2961</v>
      </c>
      <c r="N18" s="51">
        <v>1.0888</v>
      </c>
      <c r="O18" s="50">
        <v>158.97999999999999</v>
      </c>
      <c r="P18" s="43">
        <v>26193.97</v>
      </c>
      <c r="Q18" s="43">
        <v>26181.66</v>
      </c>
      <c r="R18" s="49">
        <f t="shared" si="3"/>
        <v>31181.116825863337</v>
      </c>
      <c r="S18" s="48">
        <v>1.2968999999999999</v>
      </c>
    </row>
    <row r="19" spans="2:19" x14ac:dyDescent="0.2">
      <c r="B19" s="47">
        <v>45488</v>
      </c>
      <c r="C19" s="46">
        <v>33590</v>
      </c>
      <c r="D19" s="45">
        <v>33600</v>
      </c>
      <c r="E19" s="44">
        <f t="shared" si="0"/>
        <v>33595</v>
      </c>
      <c r="F19" s="46">
        <v>33765</v>
      </c>
      <c r="G19" s="45">
        <v>33785</v>
      </c>
      <c r="H19" s="44">
        <f t="shared" si="1"/>
        <v>33775</v>
      </c>
      <c r="I19" s="46">
        <v>33420</v>
      </c>
      <c r="J19" s="45">
        <v>33470</v>
      </c>
      <c r="K19" s="44">
        <f t="shared" si="2"/>
        <v>33445</v>
      </c>
      <c r="L19" s="52">
        <v>33600</v>
      </c>
      <c r="M19" s="51">
        <v>1.2974000000000001</v>
      </c>
      <c r="N19" s="51">
        <v>1.0906</v>
      </c>
      <c r="O19" s="50">
        <v>158.12</v>
      </c>
      <c r="P19" s="43">
        <v>25897.95</v>
      </c>
      <c r="Q19" s="43">
        <v>26024.5</v>
      </c>
      <c r="R19" s="49">
        <f t="shared" si="3"/>
        <v>30808.729139922976</v>
      </c>
      <c r="S19" s="48">
        <v>1.2982</v>
      </c>
    </row>
    <row r="20" spans="2:19" x14ac:dyDescent="0.2">
      <c r="B20" s="47">
        <v>45489</v>
      </c>
      <c r="C20" s="46">
        <v>32900</v>
      </c>
      <c r="D20" s="45">
        <v>32950</v>
      </c>
      <c r="E20" s="44">
        <f t="shared" si="0"/>
        <v>32925</v>
      </c>
      <c r="F20" s="46">
        <v>33065</v>
      </c>
      <c r="G20" s="45">
        <v>33085</v>
      </c>
      <c r="H20" s="44">
        <f t="shared" si="1"/>
        <v>33075</v>
      </c>
      <c r="I20" s="46">
        <v>32680</v>
      </c>
      <c r="J20" s="45">
        <v>32730</v>
      </c>
      <c r="K20" s="44">
        <f t="shared" si="2"/>
        <v>32705</v>
      </c>
      <c r="L20" s="52">
        <v>32950</v>
      </c>
      <c r="M20" s="51">
        <v>1.2968999999999999</v>
      </c>
      <c r="N20" s="51">
        <v>1.0902000000000001</v>
      </c>
      <c r="O20" s="50">
        <v>158.35</v>
      </c>
      <c r="P20" s="43">
        <v>25406.74</v>
      </c>
      <c r="Q20" s="43">
        <v>25495.11</v>
      </c>
      <c r="R20" s="49">
        <f t="shared" si="3"/>
        <v>30223.81214456063</v>
      </c>
      <c r="S20" s="48">
        <v>1.2977000000000001</v>
      </c>
    </row>
    <row r="21" spans="2:19" x14ac:dyDescent="0.2">
      <c r="B21" s="47">
        <v>45490</v>
      </c>
      <c r="C21" s="46">
        <v>33250</v>
      </c>
      <c r="D21" s="45">
        <v>33300</v>
      </c>
      <c r="E21" s="44">
        <f t="shared" si="0"/>
        <v>33275</v>
      </c>
      <c r="F21" s="46">
        <v>33340</v>
      </c>
      <c r="G21" s="45">
        <v>33360</v>
      </c>
      <c r="H21" s="44">
        <f t="shared" si="1"/>
        <v>33350</v>
      </c>
      <c r="I21" s="46">
        <v>33030</v>
      </c>
      <c r="J21" s="45">
        <v>33080</v>
      </c>
      <c r="K21" s="44">
        <f t="shared" si="2"/>
        <v>33055</v>
      </c>
      <c r="L21" s="52">
        <v>33300</v>
      </c>
      <c r="M21" s="51">
        <v>1.3032999999999999</v>
      </c>
      <c r="N21" s="51">
        <v>1.0934999999999999</v>
      </c>
      <c r="O21" s="50">
        <v>156.52000000000001</v>
      </c>
      <c r="P21" s="43">
        <v>25550.53</v>
      </c>
      <c r="Q21" s="43">
        <v>25582.82</v>
      </c>
      <c r="R21" s="49">
        <f t="shared" si="3"/>
        <v>30452.674897119345</v>
      </c>
      <c r="S21" s="48">
        <v>1.304</v>
      </c>
    </row>
    <row r="22" spans="2:19" x14ac:dyDescent="0.2">
      <c r="B22" s="47">
        <v>45491</v>
      </c>
      <c r="C22" s="46">
        <v>31650</v>
      </c>
      <c r="D22" s="45">
        <v>31700</v>
      </c>
      <c r="E22" s="44">
        <f t="shared" si="0"/>
        <v>31675</v>
      </c>
      <c r="F22" s="46">
        <v>31750</v>
      </c>
      <c r="G22" s="45">
        <v>31800</v>
      </c>
      <c r="H22" s="44">
        <f t="shared" si="1"/>
        <v>31775</v>
      </c>
      <c r="I22" s="46">
        <v>31495</v>
      </c>
      <c r="J22" s="45">
        <v>31545</v>
      </c>
      <c r="K22" s="44">
        <f t="shared" si="2"/>
        <v>31520</v>
      </c>
      <c r="L22" s="52">
        <v>31700</v>
      </c>
      <c r="M22" s="51">
        <v>1.2982</v>
      </c>
      <c r="N22" s="51">
        <v>1.0928</v>
      </c>
      <c r="O22" s="50">
        <v>156.5</v>
      </c>
      <c r="P22" s="43">
        <v>24418.43</v>
      </c>
      <c r="Q22" s="43">
        <v>24480.37</v>
      </c>
      <c r="R22" s="49">
        <f t="shared" si="3"/>
        <v>29008.052708638359</v>
      </c>
      <c r="S22" s="48">
        <v>1.2989999999999999</v>
      </c>
    </row>
    <row r="23" spans="2:19" x14ac:dyDescent="0.2">
      <c r="B23" s="47">
        <v>45492</v>
      </c>
      <c r="C23" s="46">
        <v>30685</v>
      </c>
      <c r="D23" s="45">
        <v>30695</v>
      </c>
      <c r="E23" s="44">
        <f t="shared" si="0"/>
        <v>30690</v>
      </c>
      <c r="F23" s="46">
        <v>30800</v>
      </c>
      <c r="G23" s="45">
        <v>30850</v>
      </c>
      <c r="H23" s="44">
        <f t="shared" si="1"/>
        <v>30825</v>
      </c>
      <c r="I23" s="46">
        <v>30565</v>
      </c>
      <c r="J23" s="45">
        <v>30615</v>
      </c>
      <c r="K23" s="44">
        <f t="shared" si="2"/>
        <v>30590</v>
      </c>
      <c r="L23" s="52">
        <v>30695</v>
      </c>
      <c r="M23" s="51">
        <v>1.2927999999999999</v>
      </c>
      <c r="N23" s="51">
        <v>1.0892999999999999</v>
      </c>
      <c r="O23" s="50">
        <v>157.47999999999999</v>
      </c>
      <c r="P23" s="43">
        <v>23743.040000000001</v>
      </c>
      <c r="Q23" s="43">
        <v>23848.18</v>
      </c>
      <c r="R23" s="49">
        <f t="shared" si="3"/>
        <v>28178.646837418528</v>
      </c>
      <c r="S23" s="48">
        <v>1.2936000000000001</v>
      </c>
    </row>
    <row r="24" spans="2:19" x14ac:dyDescent="0.2">
      <c r="B24" s="47">
        <v>45495</v>
      </c>
      <c r="C24" s="46">
        <v>30100</v>
      </c>
      <c r="D24" s="45">
        <v>30200</v>
      </c>
      <c r="E24" s="44">
        <f t="shared" si="0"/>
        <v>30150</v>
      </c>
      <c r="F24" s="46">
        <v>30325</v>
      </c>
      <c r="G24" s="45">
        <v>30375</v>
      </c>
      <c r="H24" s="44">
        <f t="shared" si="1"/>
        <v>30350</v>
      </c>
      <c r="I24" s="46">
        <v>30160</v>
      </c>
      <c r="J24" s="45">
        <v>30210</v>
      </c>
      <c r="K24" s="44">
        <f t="shared" si="2"/>
        <v>30185</v>
      </c>
      <c r="L24" s="52">
        <v>30200</v>
      </c>
      <c r="M24" s="51">
        <v>1.2925</v>
      </c>
      <c r="N24" s="51">
        <v>1.0886</v>
      </c>
      <c r="O24" s="50">
        <v>156.86000000000001</v>
      </c>
      <c r="P24" s="43">
        <v>23365.57</v>
      </c>
      <c r="Q24" s="43">
        <v>23486.43</v>
      </c>
      <c r="R24" s="49">
        <f t="shared" si="3"/>
        <v>27742.054014330333</v>
      </c>
      <c r="S24" s="48">
        <v>1.2932999999999999</v>
      </c>
    </row>
    <row r="25" spans="2:19" x14ac:dyDescent="0.2">
      <c r="B25" s="47">
        <v>45496</v>
      </c>
      <c r="C25" s="46">
        <v>29045</v>
      </c>
      <c r="D25" s="45">
        <v>29050</v>
      </c>
      <c r="E25" s="44">
        <f t="shared" si="0"/>
        <v>29047.5</v>
      </c>
      <c r="F25" s="46">
        <v>29100</v>
      </c>
      <c r="G25" s="45">
        <v>29110</v>
      </c>
      <c r="H25" s="44">
        <f t="shared" si="1"/>
        <v>29105</v>
      </c>
      <c r="I25" s="46">
        <v>28995</v>
      </c>
      <c r="J25" s="45">
        <v>29045</v>
      </c>
      <c r="K25" s="44">
        <f t="shared" si="2"/>
        <v>29020</v>
      </c>
      <c r="L25" s="52">
        <v>29050</v>
      </c>
      <c r="M25" s="51">
        <v>1.2914000000000001</v>
      </c>
      <c r="N25" s="51">
        <v>1.0857000000000001</v>
      </c>
      <c r="O25" s="50">
        <v>156.16</v>
      </c>
      <c r="P25" s="43">
        <v>22494.97</v>
      </c>
      <c r="Q25" s="43">
        <v>22527.47</v>
      </c>
      <c r="R25" s="49">
        <f t="shared" si="3"/>
        <v>26756.931012250159</v>
      </c>
      <c r="S25" s="48">
        <v>1.2922</v>
      </c>
    </row>
    <row r="26" spans="2:19" x14ac:dyDescent="0.2">
      <c r="B26" s="47">
        <v>45497</v>
      </c>
      <c r="C26" s="46">
        <v>29950</v>
      </c>
      <c r="D26" s="45">
        <v>30050</v>
      </c>
      <c r="E26" s="44">
        <f t="shared" si="0"/>
        <v>30000</v>
      </c>
      <c r="F26" s="46">
        <v>30175</v>
      </c>
      <c r="G26" s="45">
        <v>30200</v>
      </c>
      <c r="H26" s="44">
        <f t="shared" si="1"/>
        <v>30187.5</v>
      </c>
      <c r="I26" s="46">
        <v>30070</v>
      </c>
      <c r="J26" s="45">
        <v>30120</v>
      </c>
      <c r="K26" s="44">
        <f t="shared" si="2"/>
        <v>30095</v>
      </c>
      <c r="L26" s="52">
        <v>30050</v>
      </c>
      <c r="M26" s="51">
        <v>1.2919</v>
      </c>
      <c r="N26" s="51">
        <v>1.0847</v>
      </c>
      <c r="O26" s="50">
        <v>154.19999999999999</v>
      </c>
      <c r="P26" s="43">
        <v>23260.31</v>
      </c>
      <c r="Q26" s="43">
        <v>23361.96</v>
      </c>
      <c r="R26" s="49">
        <f t="shared" si="3"/>
        <v>27703.512491933252</v>
      </c>
      <c r="S26" s="48">
        <v>1.2927</v>
      </c>
    </row>
    <row r="27" spans="2:19" x14ac:dyDescent="0.2">
      <c r="B27" s="47">
        <v>45498</v>
      </c>
      <c r="C27" s="46">
        <v>29070</v>
      </c>
      <c r="D27" s="45">
        <v>29080</v>
      </c>
      <c r="E27" s="44">
        <f t="shared" si="0"/>
        <v>29075</v>
      </c>
      <c r="F27" s="46">
        <v>29290</v>
      </c>
      <c r="G27" s="45">
        <v>29300</v>
      </c>
      <c r="H27" s="44">
        <f t="shared" si="1"/>
        <v>29295</v>
      </c>
      <c r="I27" s="46">
        <v>29140</v>
      </c>
      <c r="J27" s="45">
        <v>29190</v>
      </c>
      <c r="K27" s="44">
        <f t="shared" si="2"/>
        <v>29165</v>
      </c>
      <c r="L27" s="52">
        <v>29080</v>
      </c>
      <c r="M27" s="51">
        <v>1.2873000000000001</v>
      </c>
      <c r="N27" s="51">
        <v>1.0846</v>
      </c>
      <c r="O27" s="50">
        <v>152.72999999999999</v>
      </c>
      <c r="P27" s="43">
        <v>22589.919999999998</v>
      </c>
      <c r="Q27" s="43">
        <v>22746.68</v>
      </c>
      <c r="R27" s="49">
        <f t="shared" si="3"/>
        <v>26811.72782592661</v>
      </c>
      <c r="S27" s="48">
        <v>1.2881</v>
      </c>
    </row>
    <row r="28" spans="2:19" x14ac:dyDescent="0.2">
      <c r="B28" s="47">
        <v>45499</v>
      </c>
      <c r="C28" s="46">
        <v>29390</v>
      </c>
      <c r="D28" s="45">
        <v>29410</v>
      </c>
      <c r="E28" s="44">
        <f t="shared" si="0"/>
        <v>29400</v>
      </c>
      <c r="F28" s="46">
        <v>29550</v>
      </c>
      <c r="G28" s="45">
        <v>29600</v>
      </c>
      <c r="H28" s="44">
        <f t="shared" si="1"/>
        <v>29575</v>
      </c>
      <c r="I28" s="46">
        <v>29435</v>
      </c>
      <c r="J28" s="45">
        <v>29485</v>
      </c>
      <c r="K28" s="44">
        <f t="shared" si="2"/>
        <v>29460</v>
      </c>
      <c r="L28" s="52">
        <v>29410</v>
      </c>
      <c r="M28" s="51">
        <v>1.2871999999999999</v>
      </c>
      <c r="N28" s="51">
        <v>1.0861000000000001</v>
      </c>
      <c r="O28" s="50">
        <v>154.62</v>
      </c>
      <c r="P28" s="43">
        <v>22848.04</v>
      </c>
      <c r="Q28" s="43">
        <v>22981.37</v>
      </c>
      <c r="R28" s="49">
        <f t="shared" si="3"/>
        <v>27078.537887855629</v>
      </c>
      <c r="S28" s="48">
        <v>1.288</v>
      </c>
    </row>
    <row r="29" spans="2:19" x14ac:dyDescent="0.2">
      <c r="B29" s="47">
        <v>45502</v>
      </c>
      <c r="C29" s="46">
        <v>29150</v>
      </c>
      <c r="D29" s="45">
        <v>29155</v>
      </c>
      <c r="E29" s="44">
        <f t="shared" si="0"/>
        <v>29152.5</v>
      </c>
      <c r="F29" s="46">
        <v>29300</v>
      </c>
      <c r="G29" s="45">
        <v>29350</v>
      </c>
      <c r="H29" s="44">
        <f t="shared" si="1"/>
        <v>29325</v>
      </c>
      <c r="I29" s="46">
        <v>29155</v>
      </c>
      <c r="J29" s="45">
        <v>29205</v>
      </c>
      <c r="K29" s="44">
        <f t="shared" si="2"/>
        <v>29180</v>
      </c>
      <c r="L29" s="52">
        <v>29155</v>
      </c>
      <c r="M29" s="51">
        <v>1.2827</v>
      </c>
      <c r="N29" s="51">
        <v>1.0818000000000001</v>
      </c>
      <c r="O29" s="50">
        <v>153.84</v>
      </c>
      <c r="P29" s="43">
        <v>22729.4</v>
      </c>
      <c r="Q29" s="43">
        <v>22865.38</v>
      </c>
      <c r="R29" s="49">
        <f t="shared" si="3"/>
        <v>26950.452948789054</v>
      </c>
      <c r="S29" s="48">
        <v>1.2836000000000001</v>
      </c>
    </row>
    <row r="30" spans="2:19" x14ac:dyDescent="0.2">
      <c r="B30" s="47">
        <v>45503</v>
      </c>
      <c r="C30" s="46">
        <v>28400</v>
      </c>
      <c r="D30" s="45">
        <v>28405</v>
      </c>
      <c r="E30" s="44">
        <f t="shared" si="0"/>
        <v>28402.5</v>
      </c>
      <c r="F30" s="46">
        <v>28745</v>
      </c>
      <c r="G30" s="45">
        <v>28750</v>
      </c>
      <c r="H30" s="44">
        <f t="shared" si="1"/>
        <v>28747.5</v>
      </c>
      <c r="I30" s="46">
        <v>28520</v>
      </c>
      <c r="J30" s="45">
        <v>28570</v>
      </c>
      <c r="K30" s="44">
        <f t="shared" si="2"/>
        <v>28545</v>
      </c>
      <c r="L30" s="52">
        <v>28405</v>
      </c>
      <c r="M30" s="51">
        <v>1.2845</v>
      </c>
      <c r="N30" s="51">
        <v>1.0824</v>
      </c>
      <c r="O30" s="50">
        <v>154.88999999999999</v>
      </c>
      <c r="P30" s="43">
        <v>22113.66</v>
      </c>
      <c r="Q30" s="43">
        <v>22368.32</v>
      </c>
      <c r="R30" s="49">
        <f t="shared" si="3"/>
        <v>26242.60901699926</v>
      </c>
      <c r="S30" s="48">
        <v>1.2853000000000001</v>
      </c>
    </row>
    <row r="31" spans="2:19" x14ac:dyDescent="0.2">
      <c r="B31" s="47">
        <v>45504</v>
      </c>
      <c r="C31" s="46">
        <v>29605</v>
      </c>
      <c r="D31" s="45">
        <v>29610</v>
      </c>
      <c r="E31" s="44">
        <f t="shared" si="0"/>
        <v>29607.5</v>
      </c>
      <c r="F31" s="46">
        <v>30000</v>
      </c>
      <c r="G31" s="45">
        <v>30025</v>
      </c>
      <c r="H31" s="44">
        <f t="shared" si="1"/>
        <v>30012.5</v>
      </c>
      <c r="I31" s="46">
        <v>29820</v>
      </c>
      <c r="J31" s="45">
        <v>29870</v>
      </c>
      <c r="K31" s="44">
        <f t="shared" si="2"/>
        <v>29845</v>
      </c>
      <c r="L31" s="52">
        <v>29610</v>
      </c>
      <c r="M31" s="51">
        <v>1.2835000000000001</v>
      </c>
      <c r="N31" s="51">
        <v>1.0829</v>
      </c>
      <c r="O31" s="50">
        <v>150.19999999999999</v>
      </c>
      <c r="P31" s="43">
        <v>23069.73</v>
      </c>
      <c r="Q31" s="43">
        <v>23376.67</v>
      </c>
      <c r="R31" s="49">
        <f t="shared" si="3"/>
        <v>27343.244990303814</v>
      </c>
      <c r="S31" s="48">
        <v>1.2844</v>
      </c>
    </row>
    <row r="32" spans="2:19" s="10" customFormat="1" x14ac:dyDescent="0.2">
      <c r="B32" s="42" t="s">
        <v>11</v>
      </c>
      <c r="C32" s="41">
        <f>ROUND(AVERAGE(C9:C31),2)</f>
        <v>31970.87</v>
      </c>
      <c r="D32" s="40">
        <f>ROUND(AVERAGE(D9:D31),2)</f>
        <v>32003.91</v>
      </c>
      <c r="E32" s="39">
        <f>ROUND(AVERAGE(C32:D32),2)</f>
        <v>31987.39</v>
      </c>
      <c r="F32" s="41">
        <f>ROUND(AVERAGE(F9:F31),2)</f>
        <v>32079.35</v>
      </c>
      <c r="G32" s="40">
        <f>ROUND(AVERAGE(G9:G31),2)</f>
        <v>32115</v>
      </c>
      <c r="H32" s="39">
        <f>ROUND(AVERAGE(F32:G32),2)</f>
        <v>32097.18</v>
      </c>
      <c r="I32" s="41">
        <f>ROUND(AVERAGE(I9:I31),2)</f>
        <v>31823.26</v>
      </c>
      <c r="J32" s="40">
        <f>ROUND(AVERAGE(J9:J31),2)</f>
        <v>31873.26</v>
      </c>
      <c r="K32" s="39">
        <f>ROUND(AVERAGE(I32:J32),2)</f>
        <v>31848.26</v>
      </c>
      <c r="L32" s="38">
        <f>ROUND(AVERAGE(L9:L31),2)</f>
        <v>32003.91</v>
      </c>
      <c r="M32" s="37">
        <f>ROUND(AVERAGE(M9:M31),4)</f>
        <v>1.2859</v>
      </c>
      <c r="N32" s="36">
        <f>ROUND(AVERAGE(N9:N31),4)</f>
        <v>1.0843</v>
      </c>
      <c r="O32" s="175">
        <f>ROUND(AVERAGE(O9:O31),2)</f>
        <v>157.88</v>
      </c>
      <c r="P32" s="35">
        <f>AVERAGE(P9:P31)</f>
        <v>24892.32608695652</v>
      </c>
      <c r="Q32" s="35">
        <f>AVERAGE(Q9:Q31)</f>
        <v>24962.842173913043</v>
      </c>
      <c r="R32" s="35">
        <f>AVERAGE(R9:R31)</f>
        <v>29516.15126787133</v>
      </c>
      <c r="S32" s="34">
        <f>AVERAGE(S9:S31)</f>
        <v>1.2866913043478261</v>
      </c>
    </row>
    <row r="33" spans="2:19" s="5" customFormat="1" x14ac:dyDescent="0.2">
      <c r="B33" s="33" t="s">
        <v>12</v>
      </c>
      <c r="C33" s="32">
        <f t="shared" ref="C33:S33" si="4">MAX(C9:C31)</f>
        <v>35500</v>
      </c>
      <c r="D33" s="31">
        <f t="shared" si="4"/>
        <v>35600</v>
      </c>
      <c r="E33" s="30">
        <f t="shared" si="4"/>
        <v>35550</v>
      </c>
      <c r="F33" s="32">
        <f t="shared" si="4"/>
        <v>35300</v>
      </c>
      <c r="G33" s="31">
        <f t="shared" si="4"/>
        <v>35350</v>
      </c>
      <c r="H33" s="30">
        <f t="shared" si="4"/>
        <v>35325</v>
      </c>
      <c r="I33" s="32">
        <f t="shared" si="4"/>
        <v>34795</v>
      </c>
      <c r="J33" s="31">
        <f t="shared" si="4"/>
        <v>34845</v>
      </c>
      <c r="K33" s="30">
        <f t="shared" si="4"/>
        <v>34820</v>
      </c>
      <c r="L33" s="29">
        <f t="shared" si="4"/>
        <v>35600</v>
      </c>
      <c r="M33" s="28">
        <f t="shared" si="4"/>
        <v>1.3032999999999999</v>
      </c>
      <c r="N33" s="27">
        <f t="shared" si="4"/>
        <v>1.0934999999999999</v>
      </c>
      <c r="O33" s="26">
        <f t="shared" si="4"/>
        <v>161.93</v>
      </c>
      <c r="P33" s="25">
        <f t="shared" si="4"/>
        <v>27646.19</v>
      </c>
      <c r="Q33" s="25">
        <f t="shared" si="4"/>
        <v>27435</v>
      </c>
      <c r="R33" s="25">
        <f t="shared" si="4"/>
        <v>32795.946568401661</v>
      </c>
      <c r="S33" s="24">
        <f t="shared" si="4"/>
        <v>1.304</v>
      </c>
    </row>
    <row r="34" spans="2:19" s="5" customFormat="1" ht="13.5" thickBot="1" x14ac:dyDescent="0.25">
      <c r="B34" s="23" t="s">
        <v>13</v>
      </c>
      <c r="C34" s="22">
        <f t="shared" ref="C34:S34" si="5">MIN(C9:C31)</f>
        <v>28400</v>
      </c>
      <c r="D34" s="21">
        <f t="shared" si="5"/>
        <v>28405</v>
      </c>
      <c r="E34" s="20">
        <f t="shared" si="5"/>
        <v>28402.5</v>
      </c>
      <c r="F34" s="22">
        <f t="shared" si="5"/>
        <v>28745</v>
      </c>
      <c r="G34" s="21">
        <f t="shared" si="5"/>
        <v>28750</v>
      </c>
      <c r="H34" s="20">
        <f t="shared" si="5"/>
        <v>28747.5</v>
      </c>
      <c r="I34" s="22">
        <f t="shared" si="5"/>
        <v>28520</v>
      </c>
      <c r="J34" s="21">
        <f t="shared" si="5"/>
        <v>28570</v>
      </c>
      <c r="K34" s="20">
        <f t="shared" si="5"/>
        <v>28545</v>
      </c>
      <c r="L34" s="19">
        <f t="shared" si="5"/>
        <v>28405</v>
      </c>
      <c r="M34" s="18">
        <f t="shared" si="5"/>
        <v>1.2654000000000001</v>
      </c>
      <c r="N34" s="17">
        <f t="shared" si="5"/>
        <v>1.0725</v>
      </c>
      <c r="O34" s="16">
        <f t="shared" si="5"/>
        <v>150.19999999999999</v>
      </c>
      <c r="P34" s="15">
        <f t="shared" si="5"/>
        <v>22113.66</v>
      </c>
      <c r="Q34" s="15">
        <f t="shared" si="5"/>
        <v>22368.32</v>
      </c>
      <c r="R34" s="15">
        <f t="shared" si="5"/>
        <v>26242.60901699926</v>
      </c>
      <c r="S34" s="14">
        <f t="shared" si="5"/>
        <v>1.2662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Y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25</v>
      </c>
    </row>
    <row r="6" spans="1:25" ht="13.5" thickBot="1" x14ac:dyDescent="0.25">
      <c r="B6" s="1">
        <v>45474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45474</v>
      </c>
      <c r="C9" s="46">
        <v>17215</v>
      </c>
      <c r="D9" s="45">
        <v>17220</v>
      </c>
      <c r="E9" s="44">
        <f t="shared" ref="E9:E31" si="0">AVERAGE(C9:D9)</f>
        <v>17217.5</v>
      </c>
      <c r="F9" s="46">
        <v>17415</v>
      </c>
      <c r="G9" s="45">
        <v>17420</v>
      </c>
      <c r="H9" s="44">
        <f t="shared" ref="H9:H31" si="1">AVERAGE(F9:G9)</f>
        <v>17417.5</v>
      </c>
      <c r="I9" s="46">
        <v>18505</v>
      </c>
      <c r="J9" s="45">
        <v>18555</v>
      </c>
      <c r="K9" s="44">
        <f t="shared" ref="K9:K31" si="2">AVERAGE(I9:J9)</f>
        <v>18530</v>
      </c>
      <c r="L9" s="46">
        <v>19225</v>
      </c>
      <c r="M9" s="45">
        <v>19275</v>
      </c>
      <c r="N9" s="44">
        <f t="shared" ref="N9:N31" si="3">AVERAGE(L9:M9)</f>
        <v>19250</v>
      </c>
      <c r="O9" s="46">
        <v>19875</v>
      </c>
      <c r="P9" s="45">
        <v>19925</v>
      </c>
      <c r="Q9" s="44">
        <f t="shared" ref="Q9:Q31" si="4">AVERAGE(O9:P9)</f>
        <v>19900</v>
      </c>
      <c r="R9" s="52">
        <v>17220</v>
      </c>
      <c r="S9" s="51">
        <v>1.2677</v>
      </c>
      <c r="T9" s="53">
        <v>1.075</v>
      </c>
      <c r="U9" s="50">
        <v>161.11000000000001</v>
      </c>
      <c r="V9" s="43">
        <v>13583.66</v>
      </c>
      <c r="W9" s="43">
        <v>13732.76</v>
      </c>
      <c r="X9" s="49">
        <f t="shared" ref="X9:X31" si="5">R9/T9</f>
        <v>16018.604651162792</v>
      </c>
      <c r="Y9" s="48">
        <v>1.2685</v>
      </c>
    </row>
    <row r="10" spans="1:25" x14ac:dyDescent="0.2">
      <c r="B10" s="47">
        <v>45475</v>
      </c>
      <c r="C10" s="46">
        <v>17180</v>
      </c>
      <c r="D10" s="45">
        <v>17185</v>
      </c>
      <c r="E10" s="44">
        <f t="shared" si="0"/>
        <v>17182.5</v>
      </c>
      <c r="F10" s="46">
        <v>17450</v>
      </c>
      <c r="G10" s="45">
        <v>17475</v>
      </c>
      <c r="H10" s="44">
        <f t="shared" si="1"/>
        <v>17462.5</v>
      </c>
      <c r="I10" s="46">
        <v>18545</v>
      </c>
      <c r="J10" s="45">
        <v>18595</v>
      </c>
      <c r="K10" s="44">
        <f t="shared" si="2"/>
        <v>18570</v>
      </c>
      <c r="L10" s="46">
        <v>19265</v>
      </c>
      <c r="M10" s="45">
        <v>19315</v>
      </c>
      <c r="N10" s="44">
        <f t="shared" si="3"/>
        <v>19290</v>
      </c>
      <c r="O10" s="46">
        <v>19915</v>
      </c>
      <c r="P10" s="45">
        <v>19965</v>
      </c>
      <c r="Q10" s="44">
        <f t="shared" si="4"/>
        <v>19940</v>
      </c>
      <c r="R10" s="52">
        <v>17185</v>
      </c>
      <c r="S10" s="51">
        <v>1.2654000000000001</v>
      </c>
      <c r="T10" s="51">
        <v>1.0725</v>
      </c>
      <c r="U10" s="50">
        <v>161.62</v>
      </c>
      <c r="V10" s="43">
        <v>13580.69</v>
      </c>
      <c r="W10" s="43">
        <v>13801.14</v>
      </c>
      <c r="X10" s="49">
        <f t="shared" si="5"/>
        <v>16023.310023310023</v>
      </c>
      <c r="Y10" s="48">
        <v>1.2662</v>
      </c>
    </row>
    <row r="11" spans="1:25" x14ac:dyDescent="0.2">
      <c r="B11" s="47">
        <v>45476</v>
      </c>
      <c r="C11" s="46">
        <v>17100</v>
      </c>
      <c r="D11" s="45">
        <v>17110</v>
      </c>
      <c r="E11" s="44">
        <f t="shared" si="0"/>
        <v>17105</v>
      </c>
      <c r="F11" s="46">
        <v>17355</v>
      </c>
      <c r="G11" s="45">
        <v>17365</v>
      </c>
      <c r="H11" s="44">
        <f t="shared" si="1"/>
        <v>17360</v>
      </c>
      <c r="I11" s="46">
        <v>18440</v>
      </c>
      <c r="J11" s="45">
        <v>18490</v>
      </c>
      <c r="K11" s="44">
        <f t="shared" si="2"/>
        <v>18465</v>
      </c>
      <c r="L11" s="46">
        <v>19185</v>
      </c>
      <c r="M11" s="45">
        <v>19235</v>
      </c>
      <c r="N11" s="44">
        <f t="shared" si="3"/>
        <v>19210</v>
      </c>
      <c r="O11" s="46">
        <v>19835</v>
      </c>
      <c r="P11" s="45">
        <v>19885</v>
      </c>
      <c r="Q11" s="44">
        <f t="shared" si="4"/>
        <v>19860</v>
      </c>
      <c r="R11" s="52">
        <v>17110</v>
      </c>
      <c r="S11" s="51">
        <v>1.2706999999999999</v>
      </c>
      <c r="T11" s="51">
        <v>1.0758000000000001</v>
      </c>
      <c r="U11" s="50">
        <v>161.93</v>
      </c>
      <c r="V11" s="43">
        <v>13465.02</v>
      </c>
      <c r="W11" s="43">
        <v>13657.1</v>
      </c>
      <c r="X11" s="49">
        <f t="shared" si="5"/>
        <v>15904.443205056701</v>
      </c>
      <c r="Y11" s="48">
        <v>1.2715000000000001</v>
      </c>
    </row>
    <row r="12" spans="1:25" x14ac:dyDescent="0.2">
      <c r="B12" s="47">
        <v>45477</v>
      </c>
      <c r="C12" s="46">
        <v>16945</v>
      </c>
      <c r="D12" s="45">
        <v>16950</v>
      </c>
      <c r="E12" s="44">
        <f t="shared" si="0"/>
        <v>16947.5</v>
      </c>
      <c r="F12" s="46">
        <v>17200</v>
      </c>
      <c r="G12" s="45">
        <v>17225</v>
      </c>
      <c r="H12" s="44">
        <f t="shared" si="1"/>
        <v>17212.5</v>
      </c>
      <c r="I12" s="46">
        <v>18295</v>
      </c>
      <c r="J12" s="45">
        <v>18345</v>
      </c>
      <c r="K12" s="44">
        <f t="shared" si="2"/>
        <v>18320</v>
      </c>
      <c r="L12" s="46">
        <v>19040</v>
      </c>
      <c r="M12" s="45">
        <v>19090</v>
      </c>
      <c r="N12" s="44">
        <f t="shared" si="3"/>
        <v>19065</v>
      </c>
      <c r="O12" s="46">
        <v>19690</v>
      </c>
      <c r="P12" s="45">
        <v>19740</v>
      </c>
      <c r="Q12" s="44">
        <f t="shared" si="4"/>
        <v>19715</v>
      </c>
      <c r="R12" s="52">
        <v>16950</v>
      </c>
      <c r="S12" s="51">
        <v>1.2753000000000001</v>
      </c>
      <c r="T12" s="51">
        <v>1.0797000000000001</v>
      </c>
      <c r="U12" s="50">
        <v>161.01</v>
      </c>
      <c r="V12" s="43">
        <v>13290.99</v>
      </c>
      <c r="W12" s="43">
        <v>13498.16</v>
      </c>
      <c r="X12" s="49">
        <f t="shared" si="5"/>
        <v>15698.805223673242</v>
      </c>
      <c r="Y12" s="48">
        <v>1.2761</v>
      </c>
    </row>
    <row r="13" spans="1:25" x14ac:dyDescent="0.2">
      <c r="B13" s="47">
        <v>45478</v>
      </c>
      <c r="C13" s="46">
        <v>17150</v>
      </c>
      <c r="D13" s="45">
        <v>17175</v>
      </c>
      <c r="E13" s="44">
        <f t="shared" si="0"/>
        <v>17162.5</v>
      </c>
      <c r="F13" s="46">
        <v>17400</v>
      </c>
      <c r="G13" s="45">
        <v>17425</v>
      </c>
      <c r="H13" s="44">
        <f t="shared" si="1"/>
        <v>17412.5</v>
      </c>
      <c r="I13" s="46">
        <v>18485</v>
      </c>
      <c r="J13" s="45">
        <v>18535</v>
      </c>
      <c r="K13" s="44">
        <f t="shared" si="2"/>
        <v>18510</v>
      </c>
      <c r="L13" s="46">
        <v>19225</v>
      </c>
      <c r="M13" s="45">
        <v>19275</v>
      </c>
      <c r="N13" s="44">
        <f t="shared" si="3"/>
        <v>19250</v>
      </c>
      <c r="O13" s="46">
        <v>19875</v>
      </c>
      <c r="P13" s="45">
        <v>19925</v>
      </c>
      <c r="Q13" s="44">
        <f t="shared" si="4"/>
        <v>19900</v>
      </c>
      <c r="R13" s="52">
        <v>17175</v>
      </c>
      <c r="S13" s="51">
        <v>1.2785</v>
      </c>
      <c r="T13" s="51">
        <v>1.0819000000000001</v>
      </c>
      <c r="U13" s="50">
        <v>160.83000000000001</v>
      </c>
      <c r="V13" s="43">
        <v>13433.71</v>
      </c>
      <c r="W13" s="43">
        <v>13619.67</v>
      </c>
      <c r="X13" s="49">
        <f t="shared" si="5"/>
        <v>15874.849801275532</v>
      </c>
      <c r="Y13" s="48">
        <v>1.2794000000000001</v>
      </c>
    </row>
    <row r="14" spans="1:25" x14ac:dyDescent="0.2">
      <c r="B14" s="47">
        <v>45481</v>
      </c>
      <c r="C14" s="46">
        <v>17125</v>
      </c>
      <c r="D14" s="45">
        <v>17130</v>
      </c>
      <c r="E14" s="44">
        <f t="shared" si="0"/>
        <v>17127.5</v>
      </c>
      <c r="F14" s="46">
        <v>17375</v>
      </c>
      <c r="G14" s="45">
        <v>17380</v>
      </c>
      <c r="H14" s="44">
        <f t="shared" si="1"/>
        <v>17377.5</v>
      </c>
      <c r="I14" s="46">
        <v>18450</v>
      </c>
      <c r="J14" s="45">
        <v>18500</v>
      </c>
      <c r="K14" s="44">
        <f t="shared" si="2"/>
        <v>18475</v>
      </c>
      <c r="L14" s="46">
        <v>19200</v>
      </c>
      <c r="M14" s="45">
        <v>19250</v>
      </c>
      <c r="N14" s="44">
        <f t="shared" si="3"/>
        <v>19225</v>
      </c>
      <c r="O14" s="46">
        <v>19850</v>
      </c>
      <c r="P14" s="45">
        <v>19900</v>
      </c>
      <c r="Q14" s="44">
        <f t="shared" si="4"/>
        <v>19875</v>
      </c>
      <c r="R14" s="52">
        <v>17130</v>
      </c>
      <c r="S14" s="51">
        <v>1.2833000000000001</v>
      </c>
      <c r="T14" s="51">
        <v>1.0833999999999999</v>
      </c>
      <c r="U14" s="50">
        <v>161.02000000000001</v>
      </c>
      <c r="V14" s="43">
        <v>13348.4</v>
      </c>
      <c r="W14" s="43">
        <v>13533.72</v>
      </c>
      <c r="X14" s="49">
        <f t="shared" si="5"/>
        <v>15811.33468709618</v>
      </c>
      <c r="Y14" s="48">
        <v>1.2842</v>
      </c>
    </row>
    <row r="15" spans="1:25" x14ac:dyDescent="0.2">
      <c r="B15" s="47">
        <v>45482</v>
      </c>
      <c r="C15" s="46">
        <v>16975</v>
      </c>
      <c r="D15" s="45">
        <v>16980</v>
      </c>
      <c r="E15" s="44">
        <f t="shared" si="0"/>
        <v>16977.5</v>
      </c>
      <c r="F15" s="46">
        <v>17250</v>
      </c>
      <c r="G15" s="45">
        <v>17260</v>
      </c>
      <c r="H15" s="44">
        <f t="shared" si="1"/>
        <v>17255</v>
      </c>
      <c r="I15" s="46">
        <v>18370</v>
      </c>
      <c r="J15" s="45">
        <v>18420</v>
      </c>
      <c r="K15" s="44">
        <f t="shared" si="2"/>
        <v>18395</v>
      </c>
      <c r="L15" s="46">
        <v>19170</v>
      </c>
      <c r="M15" s="45">
        <v>19220</v>
      </c>
      <c r="N15" s="44">
        <f t="shared" si="3"/>
        <v>19195</v>
      </c>
      <c r="O15" s="46">
        <v>19820</v>
      </c>
      <c r="P15" s="45">
        <v>19870</v>
      </c>
      <c r="Q15" s="44">
        <f t="shared" si="4"/>
        <v>19845</v>
      </c>
      <c r="R15" s="52">
        <v>16980</v>
      </c>
      <c r="S15" s="51">
        <v>1.28</v>
      </c>
      <c r="T15" s="51">
        <v>1.0813999999999999</v>
      </c>
      <c r="U15" s="50">
        <v>161.13</v>
      </c>
      <c r="V15" s="43">
        <v>13265.63</v>
      </c>
      <c r="W15" s="43">
        <v>13474.9</v>
      </c>
      <c r="X15" s="49">
        <f t="shared" si="5"/>
        <v>15701.86794895506</v>
      </c>
      <c r="Y15" s="48">
        <v>1.2808999999999999</v>
      </c>
    </row>
    <row r="16" spans="1:25" x14ac:dyDescent="0.2">
      <c r="B16" s="47">
        <v>45483</v>
      </c>
      <c r="C16" s="46">
        <v>16725</v>
      </c>
      <c r="D16" s="45">
        <v>16750</v>
      </c>
      <c r="E16" s="44">
        <f t="shared" si="0"/>
        <v>16737.5</v>
      </c>
      <c r="F16" s="46">
        <v>17075</v>
      </c>
      <c r="G16" s="45">
        <v>17080</v>
      </c>
      <c r="H16" s="44">
        <f t="shared" si="1"/>
        <v>17077.5</v>
      </c>
      <c r="I16" s="46">
        <v>18220</v>
      </c>
      <c r="J16" s="45">
        <v>18270</v>
      </c>
      <c r="K16" s="44">
        <f t="shared" si="2"/>
        <v>18245</v>
      </c>
      <c r="L16" s="46">
        <v>19040</v>
      </c>
      <c r="M16" s="45">
        <v>19090</v>
      </c>
      <c r="N16" s="44">
        <f t="shared" si="3"/>
        <v>19065</v>
      </c>
      <c r="O16" s="46">
        <v>19690</v>
      </c>
      <c r="P16" s="45">
        <v>19740</v>
      </c>
      <c r="Q16" s="44">
        <f t="shared" si="4"/>
        <v>19715</v>
      </c>
      <c r="R16" s="52">
        <v>16750</v>
      </c>
      <c r="S16" s="51">
        <v>1.2806999999999999</v>
      </c>
      <c r="T16" s="51">
        <v>1.0826</v>
      </c>
      <c r="U16" s="50">
        <v>161.49</v>
      </c>
      <c r="V16" s="43">
        <v>13078.79</v>
      </c>
      <c r="W16" s="43">
        <v>13327.09</v>
      </c>
      <c r="X16" s="49">
        <f t="shared" si="5"/>
        <v>15472.01182338814</v>
      </c>
      <c r="Y16" s="48">
        <v>1.2816000000000001</v>
      </c>
    </row>
    <row r="17" spans="2:25" x14ac:dyDescent="0.2">
      <c r="B17" s="47">
        <v>45484</v>
      </c>
      <c r="C17" s="46">
        <v>16625</v>
      </c>
      <c r="D17" s="45">
        <v>16630</v>
      </c>
      <c r="E17" s="44">
        <f t="shared" si="0"/>
        <v>16627.5</v>
      </c>
      <c r="F17" s="46">
        <v>16945</v>
      </c>
      <c r="G17" s="45">
        <v>16950</v>
      </c>
      <c r="H17" s="44">
        <f t="shared" si="1"/>
        <v>16947.5</v>
      </c>
      <c r="I17" s="46">
        <v>18105</v>
      </c>
      <c r="J17" s="45">
        <v>18155</v>
      </c>
      <c r="K17" s="44">
        <f t="shared" si="2"/>
        <v>18130</v>
      </c>
      <c r="L17" s="46">
        <v>18925</v>
      </c>
      <c r="M17" s="45">
        <v>18975</v>
      </c>
      <c r="N17" s="44">
        <f t="shared" si="3"/>
        <v>18950</v>
      </c>
      <c r="O17" s="46">
        <v>19575</v>
      </c>
      <c r="P17" s="45">
        <v>19625</v>
      </c>
      <c r="Q17" s="44">
        <f t="shared" si="4"/>
        <v>19600</v>
      </c>
      <c r="R17" s="52">
        <v>16630</v>
      </c>
      <c r="S17" s="51">
        <v>1.2877000000000001</v>
      </c>
      <c r="T17" s="51">
        <v>1.0854999999999999</v>
      </c>
      <c r="U17" s="50">
        <v>161.54</v>
      </c>
      <c r="V17" s="43">
        <v>12914.5</v>
      </c>
      <c r="W17" s="43">
        <v>13154.83</v>
      </c>
      <c r="X17" s="49">
        <f t="shared" si="5"/>
        <v>15320.128972823584</v>
      </c>
      <c r="Y17" s="48">
        <v>1.2885</v>
      </c>
    </row>
    <row r="18" spans="2:25" x14ac:dyDescent="0.2">
      <c r="B18" s="47">
        <v>45485</v>
      </c>
      <c r="C18" s="46">
        <v>16620</v>
      </c>
      <c r="D18" s="45">
        <v>16625</v>
      </c>
      <c r="E18" s="44">
        <f t="shared" si="0"/>
        <v>16622.5</v>
      </c>
      <c r="F18" s="46">
        <v>16925</v>
      </c>
      <c r="G18" s="45">
        <v>16950</v>
      </c>
      <c r="H18" s="44">
        <f t="shared" si="1"/>
        <v>16937.5</v>
      </c>
      <c r="I18" s="46">
        <v>18100</v>
      </c>
      <c r="J18" s="45">
        <v>18150</v>
      </c>
      <c r="K18" s="44">
        <f t="shared" si="2"/>
        <v>18125</v>
      </c>
      <c r="L18" s="46">
        <v>18920</v>
      </c>
      <c r="M18" s="45">
        <v>18970</v>
      </c>
      <c r="N18" s="44">
        <f t="shared" si="3"/>
        <v>18945</v>
      </c>
      <c r="O18" s="46">
        <v>19570</v>
      </c>
      <c r="P18" s="45">
        <v>19620</v>
      </c>
      <c r="Q18" s="44">
        <f t="shared" si="4"/>
        <v>19595</v>
      </c>
      <c r="R18" s="52">
        <v>16625</v>
      </c>
      <c r="S18" s="51">
        <v>1.2961</v>
      </c>
      <c r="T18" s="51">
        <v>1.0888</v>
      </c>
      <c r="U18" s="50">
        <v>158.97999999999999</v>
      </c>
      <c r="V18" s="43">
        <v>12826.94</v>
      </c>
      <c r="W18" s="43">
        <v>13069.63</v>
      </c>
      <c r="X18" s="49">
        <f t="shared" si="5"/>
        <v>15269.103600293902</v>
      </c>
      <c r="Y18" s="48">
        <v>1.2968999999999999</v>
      </c>
    </row>
    <row r="19" spans="2:25" x14ac:dyDescent="0.2">
      <c r="B19" s="47">
        <v>45488</v>
      </c>
      <c r="C19" s="46">
        <v>16410</v>
      </c>
      <c r="D19" s="45">
        <v>16420</v>
      </c>
      <c r="E19" s="44">
        <f t="shared" si="0"/>
        <v>16415</v>
      </c>
      <c r="F19" s="46">
        <v>16690</v>
      </c>
      <c r="G19" s="45">
        <v>16700</v>
      </c>
      <c r="H19" s="44">
        <f t="shared" si="1"/>
        <v>16695</v>
      </c>
      <c r="I19" s="46">
        <v>17860</v>
      </c>
      <c r="J19" s="45">
        <v>17910</v>
      </c>
      <c r="K19" s="44">
        <f t="shared" si="2"/>
        <v>17885</v>
      </c>
      <c r="L19" s="46">
        <v>18680</v>
      </c>
      <c r="M19" s="45">
        <v>18730</v>
      </c>
      <c r="N19" s="44">
        <f t="shared" si="3"/>
        <v>18705</v>
      </c>
      <c r="O19" s="46">
        <v>19330</v>
      </c>
      <c r="P19" s="45">
        <v>19380</v>
      </c>
      <c r="Q19" s="44">
        <f t="shared" si="4"/>
        <v>19355</v>
      </c>
      <c r="R19" s="52">
        <v>16420</v>
      </c>
      <c r="S19" s="51">
        <v>1.2974000000000001</v>
      </c>
      <c r="T19" s="51">
        <v>1.0906</v>
      </c>
      <c r="U19" s="50">
        <v>158.12</v>
      </c>
      <c r="V19" s="43">
        <v>12656.08</v>
      </c>
      <c r="W19" s="43">
        <v>12863.97</v>
      </c>
      <c r="X19" s="49">
        <f t="shared" si="5"/>
        <v>15055.93251421236</v>
      </c>
      <c r="Y19" s="48">
        <v>1.2982</v>
      </c>
    </row>
    <row r="20" spans="2:25" x14ac:dyDescent="0.2">
      <c r="B20" s="47">
        <v>45489</v>
      </c>
      <c r="C20" s="46">
        <v>16430</v>
      </c>
      <c r="D20" s="45">
        <v>16435</v>
      </c>
      <c r="E20" s="44">
        <f t="shared" si="0"/>
        <v>16432.5</v>
      </c>
      <c r="F20" s="46">
        <v>16705</v>
      </c>
      <c r="G20" s="45">
        <v>16725</v>
      </c>
      <c r="H20" s="44">
        <f t="shared" si="1"/>
        <v>16715</v>
      </c>
      <c r="I20" s="46">
        <v>17875</v>
      </c>
      <c r="J20" s="45">
        <v>17925</v>
      </c>
      <c r="K20" s="44">
        <f t="shared" si="2"/>
        <v>17900</v>
      </c>
      <c r="L20" s="46">
        <v>18690</v>
      </c>
      <c r="M20" s="45">
        <v>18740</v>
      </c>
      <c r="N20" s="44">
        <f t="shared" si="3"/>
        <v>18715</v>
      </c>
      <c r="O20" s="46">
        <v>19340</v>
      </c>
      <c r="P20" s="45">
        <v>19390</v>
      </c>
      <c r="Q20" s="44">
        <f t="shared" si="4"/>
        <v>19365</v>
      </c>
      <c r="R20" s="52">
        <v>16435</v>
      </c>
      <c r="S20" s="51">
        <v>1.2968999999999999</v>
      </c>
      <c r="T20" s="51">
        <v>1.0902000000000001</v>
      </c>
      <c r="U20" s="50">
        <v>158.35</v>
      </c>
      <c r="V20" s="43">
        <v>12672.53</v>
      </c>
      <c r="W20" s="43">
        <v>12888.19</v>
      </c>
      <c r="X20" s="49">
        <f t="shared" si="5"/>
        <v>15075.215556778572</v>
      </c>
      <c r="Y20" s="48">
        <v>1.2977000000000001</v>
      </c>
    </row>
    <row r="21" spans="2:25" x14ac:dyDescent="0.2">
      <c r="B21" s="47">
        <v>45490</v>
      </c>
      <c r="C21" s="46">
        <v>16365</v>
      </c>
      <c r="D21" s="45">
        <v>16370</v>
      </c>
      <c r="E21" s="44">
        <f t="shared" si="0"/>
        <v>16367.5</v>
      </c>
      <c r="F21" s="46">
        <v>16635</v>
      </c>
      <c r="G21" s="45">
        <v>16645</v>
      </c>
      <c r="H21" s="44">
        <f t="shared" si="1"/>
        <v>16640</v>
      </c>
      <c r="I21" s="46">
        <v>17800</v>
      </c>
      <c r="J21" s="45">
        <v>17850</v>
      </c>
      <c r="K21" s="44">
        <f t="shared" si="2"/>
        <v>17825</v>
      </c>
      <c r="L21" s="46">
        <v>18650</v>
      </c>
      <c r="M21" s="45">
        <v>18700</v>
      </c>
      <c r="N21" s="44">
        <f t="shared" si="3"/>
        <v>18675</v>
      </c>
      <c r="O21" s="46">
        <v>19300</v>
      </c>
      <c r="P21" s="45">
        <v>19350</v>
      </c>
      <c r="Q21" s="44">
        <f t="shared" si="4"/>
        <v>19325</v>
      </c>
      <c r="R21" s="52">
        <v>16370</v>
      </c>
      <c r="S21" s="51">
        <v>1.3032999999999999</v>
      </c>
      <c r="T21" s="51">
        <v>1.0934999999999999</v>
      </c>
      <c r="U21" s="50">
        <v>156.52000000000001</v>
      </c>
      <c r="V21" s="43">
        <v>12560.42</v>
      </c>
      <c r="W21" s="43">
        <v>12764.57</v>
      </c>
      <c r="X21" s="49">
        <f t="shared" si="5"/>
        <v>14970.278920896206</v>
      </c>
      <c r="Y21" s="48">
        <v>1.304</v>
      </c>
    </row>
    <row r="22" spans="2:25" x14ac:dyDescent="0.2">
      <c r="B22" s="47">
        <v>45491</v>
      </c>
      <c r="C22" s="46">
        <v>16200</v>
      </c>
      <c r="D22" s="45">
        <v>16205</v>
      </c>
      <c r="E22" s="44">
        <f t="shared" si="0"/>
        <v>16202.5</v>
      </c>
      <c r="F22" s="46">
        <v>16450</v>
      </c>
      <c r="G22" s="45">
        <v>16500</v>
      </c>
      <c r="H22" s="44">
        <f t="shared" si="1"/>
        <v>16475</v>
      </c>
      <c r="I22" s="46">
        <v>17610</v>
      </c>
      <c r="J22" s="45">
        <v>17660</v>
      </c>
      <c r="K22" s="44">
        <f t="shared" si="2"/>
        <v>17635</v>
      </c>
      <c r="L22" s="46">
        <v>18445</v>
      </c>
      <c r="M22" s="45">
        <v>18495</v>
      </c>
      <c r="N22" s="44">
        <f t="shared" si="3"/>
        <v>18470</v>
      </c>
      <c r="O22" s="46">
        <v>19115</v>
      </c>
      <c r="P22" s="45">
        <v>19165</v>
      </c>
      <c r="Q22" s="44">
        <f t="shared" si="4"/>
        <v>19140</v>
      </c>
      <c r="R22" s="52">
        <v>16205</v>
      </c>
      <c r="S22" s="51">
        <v>1.2982</v>
      </c>
      <c r="T22" s="51">
        <v>1.0928</v>
      </c>
      <c r="U22" s="50">
        <v>156.5</v>
      </c>
      <c r="V22" s="43">
        <v>12482.67</v>
      </c>
      <c r="W22" s="43">
        <v>12702.08</v>
      </c>
      <c r="X22" s="49">
        <f t="shared" si="5"/>
        <v>14828.879941434847</v>
      </c>
      <c r="Y22" s="48">
        <v>1.2989999999999999</v>
      </c>
    </row>
    <row r="23" spans="2:25" x14ac:dyDescent="0.2">
      <c r="B23" s="47">
        <v>45492</v>
      </c>
      <c r="C23" s="46">
        <v>16100</v>
      </c>
      <c r="D23" s="45">
        <v>16105</v>
      </c>
      <c r="E23" s="44">
        <f t="shared" si="0"/>
        <v>16102.5</v>
      </c>
      <c r="F23" s="46">
        <v>16350</v>
      </c>
      <c r="G23" s="45">
        <v>16360</v>
      </c>
      <c r="H23" s="44">
        <f t="shared" si="1"/>
        <v>16355</v>
      </c>
      <c r="I23" s="46">
        <v>17505</v>
      </c>
      <c r="J23" s="45">
        <v>17555</v>
      </c>
      <c r="K23" s="44">
        <f t="shared" si="2"/>
        <v>17530</v>
      </c>
      <c r="L23" s="46">
        <v>18350</v>
      </c>
      <c r="M23" s="45">
        <v>18400</v>
      </c>
      <c r="N23" s="44">
        <f t="shared" si="3"/>
        <v>18375</v>
      </c>
      <c r="O23" s="46">
        <v>19025</v>
      </c>
      <c r="P23" s="45">
        <v>19075</v>
      </c>
      <c r="Q23" s="44">
        <f t="shared" si="4"/>
        <v>19050</v>
      </c>
      <c r="R23" s="52">
        <v>16105</v>
      </c>
      <c r="S23" s="51">
        <v>1.2927999999999999</v>
      </c>
      <c r="T23" s="51">
        <v>1.0892999999999999</v>
      </c>
      <c r="U23" s="50">
        <v>157.47999999999999</v>
      </c>
      <c r="V23" s="43">
        <v>12457.46</v>
      </c>
      <c r="W23" s="43">
        <v>12646.88</v>
      </c>
      <c r="X23" s="49">
        <f t="shared" si="5"/>
        <v>14784.724134765447</v>
      </c>
      <c r="Y23" s="48">
        <v>1.2936000000000001</v>
      </c>
    </row>
    <row r="24" spans="2:25" x14ac:dyDescent="0.2">
      <c r="B24" s="47">
        <v>45495</v>
      </c>
      <c r="C24" s="46">
        <v>15845</v>
      </c>
      <c r="D24" s="45">
        <v>15850</v>
      </c>
      <c r="E24" s="44">
        <f t="shared" si="0"/>
        <v>15847.5</v>
      </c>
      <c r="F24" s="46">
        <v>16120</v>
      </c>
      <c r="G24" s="45">
        <v>16130</v>
      </c>
      <c r="H24" s="44">
        <f t="shared" si="1"/>
        <v>16125</v>
      </c>
      <c r="I24" s="46">
        <v>17265</v>
      </c>
      <c r="J24" s="45">
        <v>17315</v>
      </c>
      <c r="K24" s="44">
        <f t="shared" si="2"/>
        <v>17290</v>
      </c>
      <c r="L24" s="46">
        <v>18105</v>
      </c>
      <c r="M24" s="45">
        <v>18155</v>
      </c>
      <c r="N24" s="44">
        <f t="shared" si="3"/>
        <v>18130</v>
      </c>
      <c r="O24" s="46">
        <v>18785</v>
      </c>
      <c r="P24" s="45">
        <v>18835</v>
      </c>
      <c r="Q24" s="44">
        <f t="shared" si="4"/>
        <v>18810</v>
      </c>
      <c r="R24" s="52">
        <v>15850</v>
      </c>
      <c r="S24" s="51">
        <v>1.2925</v>
      </c>
      <c r="T24" s="51">
        <v>1.0886</v>
      </c>
      <c r="U24" s="50">
        <v>156.86000000000001</v>
      </c>
      <c r="V24" s="43">
        <v>12263.06</v>
      </c>
      <c r="W24" s="43">
        <v>12471.97</v>
      </c>
      <c r="X24" s="49">
        <f t="shared" si="5"/>
        <v>14559.985302223038</v>
      </c>
      <c r="Y24" s="48">
        <v>1.2932999999999999</v>
      </c>
    </row>
    <row r="25" spans="2:25" x14ac:dyDescent="0.2">
      <c r="B25" s="47">
        <v>45496</v>
      </c>
      <c r="C25" s="46">
        <v>15760</v>
      </c>
      <c r="D25" s="45">
        <v>15765</v>
      </c>
      <c r="E25" s="44">
        <f t="shared" si="0"/>
        <v>15762.5</v>
      </c>
      <c r="F25" s="46">
        <v>16050</v>
      </c>
      <c r="G25" s="45">
        <v>16075</v>
      </c>
      <c r="H25" s="44">
        <f t="shared" si="1"/>
        <v>16062.5</v>
      </c>
      <c r="I25" s="46">
        <v>17200</v>
      </c>
      <c r="J25" s="45">
        <v>17250</v>
      </c>
      <c r="K25" s="44">
        <f t="shared" si="2"/>
        <v>17225</v>
      </c>
      <c r="L25" s="46">
        <v>18055</v>
      </c>
      <c r="M25" s="45">
        <v>18105</v>
      </c>
      <c r="N25" s="44">
        <f t="shared" si="3"/>
        <v>18080</v>
      </c>
      <c r="O25" s="46">
        <v>18735</v>
      </c>
      <c r="P25" s="45">
        <v>18785</v>
      </c>
      <c r="Q25" s="44">
        <f t="shared" si="4"/>
        <v>18760</v>
      </c>
      <c r="R25" s="52">
        <v>15765</v>
      </c>
      <c r="S25" s="51">
        <v>1.2914000000000001</v>
      </c>
      <c r="T25" s="51">
        <v>1.0857000000000001</v>
      </c>
      <c r="U25" s="50">
        <v>156.16</v>
      </c>
      <c r="V25" s="43">
        <v>12207.68</v>
      </c>
      <c r="W25" s="43">
        <v>12440.02</v>
      </c>
      <c r="X25" s="49">
        <f t="shared" si="5"/>
        <v>14520.58579718154</v>
      </c>
      <c r="Y25" s="48">
        <v>1.2922</v>
      </c>
    </row>
    <row r="26" spans="2:25" x14ac:dyDescent="0.2">
      <c r="B26" s="47">
        <v>45497</v>
      </c>
      <c r="C26" s="46">
        <v>15640</v>
      </c>
      <c r="D26" s="45">
        <v>15650</v>
      </c>
      <c r="E26" s="44">
        <f t="shared" si="0"/>
        <v>15645</v>
      </c>
      <c r="F26" s="46">
        <v>15950</v>
      </c>
      <c r="G26" s="45">
        <v>15960</v>
      </c>
      <c r="H26" s="44">
        <f t="shared" si="1"/>
        <v>15955</v>
      </c>
      <c r="I26" s="46">
        <v>17080</v>
      </c>
      <c r="J26" s="45">
        <v>17130</v>
      </c>
      <c r="K26" s="44">
        <f t="shared" si="2"/>
        <v>17105</v>
      </c>
      <c r="L26" s="46">
        <v>17920</v>
      </c>
      <c r="M26" s="45">
        <v>17970</v>
      </c>
      <c r="N26" s="44">
        <f t="shared" si="3"/>
        <v>17945</v>
      </c>
      <c r="O26" s="46">
        <v>18600</v>
      </c>
      <c r="P26" s="45">
        <v>18650</v>
      </c>
      <c r="Q26" s="44">
        <f t="shared" si="4"/>
        <v>18625</v>
      </c>
      <c r="R26" s="52">
        <v>15650</v>
      </c>
      <c r="S26" s="51">
        <v>1.2919</v>
      </c>
      <c r="T26" s="51">
        <v>1.0847</v>
      </c>
      <c r="U26" s="50">
        <v>154.19999999999999</v>
      </c>
      <c r="V26" s="43">
        <v>12113.94</v>
      </c>
      <c r="W26" s="43">
        <v>12346.25</v>
      </c>
      <c r="X26" s="49">
        <f t="shared" si="5"/>
        <v>14427.952429243109</v>
      </c>
      <c r="Y26" s="48">
        <v>1.2927</v>
      </c>
    </row>
    <row r="27" spans="2:25" x14ac:dyDescent="0.2">
      <c r="B27" s="47">
        <v>45498</v>
      </c>
      <c r="C27" s="46">
        <v>15465</v>
      </c>
      <c r="D27" s="45">
        <v>15470</v>
      </c>
      <c r="E27" s="44">
        <f t="shared" si="0"/>
        <v>15467.5</v>
      </c>
      <c r="F27" s="46">
        <v>15800</v>
      </c>
      <c r="G27" s="45">
        <v>15825</v>
      </c>
      <c r="H27" s="44">
        <f t="shared" si="1"/>
        <v>15812.5</v>
      </c>
      <c r="I27" s="46">
        <v>16910</v>
      </c>
      <c r="J27" s="45">
        <v>16960</v>
      </c>
      <c r="K27" s="44">
        <f t="shared" si="2"/>
        <v>16935</v>
      </c>
      <c r="L27" s="46">
        <v>17730</v>
      </c>
      <c r="M27" s="45">
        <v>17780</v>
      </c>
      <c r="N27" s="44">
        <f t="shared" si="3"/>
        <v>17755</v>
      </c>
      <c r="O27" s="46">
        <v>18410</v>
      </c>
      <c r="P27" s="45">
        <v>18460</v>
      </c>
      <c r="Q27" s="44">
        <f t="shared" si="4"/>
        <v>18435</v>
      </c>
      <c r="R27" s="52">
        <v>15470</v>
      </c>
      <c r="S27" s="51">
        <v>1.2873000000000001</v>
      </c>
      <c r="T27" s="51">
        <v>1.0846</v>
      </c>
      <c r="U27" s="50">
        <v>152.72999999999999</v>
      </c>
      <c r="V27" s="43">
        <v>12017.4</v>
      </c>
      <c r="W27" s="43">
        <v>12285.54</v>
      </c>
      <c r="X27" s="49">
        <f t="shared" si="5"/>
        <v>14263.322884012539</v>
      </c>
      <c r="Y27" s="48">
        <v>1.2881</v>
      </c>
    </row>
    <row r="28" spans="2:25" x14ac:dyDescent="0.2">
      <c r="B28" s="47">
        <v>45499</v>
      </c>
      <c r="C28" s="46">
        <v>15540</v>
      </c>
      <c r="D28" s="45">
        <v>15550</v>
      </c>
      <c r="E28" s="44">
        <f t="shared" si="0"/>
        <v>15545</v>
      </c>
      <c r="F28" s="46">
        <v>15835</v>
      </c>
      <c r="G28" s="45">
        <v>15840</v>
      </c>
      <c r="H28" s="44">
        <f t="shared" si="1"/>
        <v>15837.5</v>
      </c>
      <c r="I28" s="46">
        <v>16920</v>
      </c>
      <c r="J28" s="45">
        <v>16970</v>
      </c>
      <c r="K28" s="44">
        <f t="shared" si="2"/>
        <v>16945</v>
      </c>
      <c r="L28" s="46">
        <v>17760</v>
      </c>
      <c r="M28" s="45">
        <v>17810</v>
      </c>
      <c r="N28" s="44">
        <f t="shared" si="3"/>
        <v>17785</v>
      </c>
      <c r="O28" s="46">
        <v>18440</v>
      </c>
      <c r="P28" s="45">
        <v>18490</v>
      </c>
      <c r="Q28" s="44">
        <f t="shared" si="4"/>
        <v>18465</v>
      </c>
      <c r="R28" s="52">
        <v>15550</v>
      </c>
      <c r="S28" s="51">
        <v>1.2871999999999999</v>
      </c>
      <c r="T28" s="51">
        <v>1.0861000000000001</v>
      </c>
      <c r="U28" s="50">
        <v>154.62</v>
      </c>
      <c r="V28" s="43">
        <v>12080.48</v>
      </c>
      <c r="W28" s="43">
        <v>12298.14</v>
      </c>
      <c r="X28" s="49">
        <f t="shared" si="5"/>
        <v>14317.282018230364</v>
      </c>
      <c r="Y28" s="48">
        <v>1.288</v>
      </c>
    </row>
    <row r="29" spans="2:25" x14ac:dyDescent="0.2">
      <c r="B29" s="47">
        <v>45502</v>
      </c>
      <c r="C29" s="46">
        <v>15575</v>
      </c>
      <c r="D29" s="45">
        <v>15585</v>
      </c>
      <c r="E29" s="44">
        <f t="shared" si="0"/>
        <v>15580</v>
      </c>
      <c r="F29" s="46">
        <v>15890</v>
      </c>
      <c r="G29" s="45">
        <v>15895</v>
      </c>
      <c r="H29" s="44">
        <f t="shared" si="1"/>
        <v>15892.5</v>
      </c>
      <c r="I29" s="46">
        <v>16975</v>
      </c>
      <c r="J29" s="45">
        <v>17025</v>
      </c>
      <c r="K29" s="44">
        <f t="shared" si="2"/>
        <v>17000</v>
      </c>
      <c r="L29" s="46">
        <v>17815</v>
      </c>
      <c r="M29" s="45">
        <v>17865</v>
      </c>
      <c r="N29" s="44">
        <f t="shared" si="3"/>
        <v>17840</v>
      </c>
      <c r="O29" s="46">
        <v>18495</v>
      </c>
      <c r="P29" s="45">
        <v>18545</v>
      </c>
      <c r="Q29" s="44">
        <f t="shared" si="4"/>
        <v>18520</v>
      </c>
      <c r="R29" s="52">
        <v>15585</v>
      </c>
      <c r="S29" s="51">
        <v>1.2827</v>
      </c>
      <c r="T29" s="51">
        <v>1.0818000000000001</v>
      </c>
      <c r="U29" s="50">
        <v>153.84</v>
      </c>
      <c r="V29" s="43">
        <v>12150.15</v>
      </c>
      <c r="W29" s="43">
        <v>12383.14</v>
      </c>
      <c r="X29" s="49">
        <f t="shared" si="5"/>
        <v>14406.544647809205</v>
      </c>
      <c r="Y29" s="48">
        <v>1.2836000000000001</v>
      </c>
    </row>
    <row r="30" spans="2:25" x14ac:dyDescent="0.2">
      <c r="B30" s="47">
        <v>45503</v>
      </c>
      <c r="C30" s="46">
        <v>15675</v>
      </c>
      <c r="D30" s="45">
        <v>15700</v>
      </c>
      <c r="E30" s="44">
        <f t="shared" si="0"/>
        <v>15687.5</v>
      </c>
      <c r="F30" s="46">
        <v>15935</v>
      </c>
      <c r="G30" s="45">
        <v>15940</v>
      </c>
      <c r="H30" s="44">
        <f t="shared" si="1"/>
        <v>15937.5</v>
      </c>
      <c r="I30" s="46">
        <v>17005</v>
      </c>
      <c r="J30" s="45">
        <v>17055</v>
      </c>
      <c r="K30" s="44">
        <f t="shared" si="2"/>
        <v>17030</v>
      </c>
      <c r="L30" s="46">
        <v>17835</v>
      </c>
      <c r="M30" s="45">
        <v>17885</v>
      </c>
      <c r="N30" s="44">
        <f t="shared" si="3"/>
        <v>17860</v>
      </c>
      <c r="O30" s="46">
        <v>18515</v>
      </c>
      <c r="P30" s="45">
        <v>18565</v>
      </c>
      <c r="Q30" s="44">
        <f t="shared" si="4"/>
        <v>18540</v>
      </c>
      <c r="R30" s="52">
        <v>15700</v>
      </c>
      <c r="S30" s="51">
        <v>1.2845</v>
      </c>
      <c r="T30" s="51">
        <v>1.0824</v>
      </c>
      <c r="U30" s="50">
        <v>154.88999999999999</v>
      </c>
      <c r="V30" s="43">
        <v>12222.65</v>
      </c>
      <c r="W30" s="43">
        <v>12401.77</v>
      </c>
      <c r="X30" s="49">
        <f t="shared" si="5"/>
        <v>14504.80413895048</v>
      </c>
      <c r="Y30" s="48">
        <v>1.2853000000000001</v>
      </c>
    </row>
    <row r="31" spans="2:25" x14ac:dyDescent="0.2">
      <c r="B31" s="47">
        <v>45504</v>
      </c>
      <c r="C31" s="46">
        <v>16250</v>
      </c>
      <c r="D31" s="45">
        <v>16255</v>
      </c>
      <c r="E31" s="44">
        <f t="shared" si="0"/>
        <v>16252.5</v>
      </c>
      <c r="F31" s="46">
        <v>16500</v>
      </c>
      <c r="G31" s="45">
        <v>16505</v>
      </c>
      <c r="H31" s="44">
        <f t="shared" si="1"/>
        <v>16502.5</v>
      </c>
      <c r="I31" s="46">
        <v>17545</v>
      </c>
      <c r="J31" s="45">
        <v>17595</v>
      </c>
      <c r="K31" s="44">
        <f t="shared" si="2"/>
        <v>17570</v>
      </c>
      <c r="L31" s="46">
        <v>18360</v>
      </c>
      <c r="M31" s="45">
        <v>18410</v>
      </c>
      <c r="N31" s="44">
        <f t="shared" si="3"/>
        <v>18385</v>
      </c>
      <c r="O31" s="46">
        <v>19040</v>
      </c>
      <c r="P31" s="45">
        <v>19090</v>
      </c>
      <c r="Q31" s="44">
        <f t="shared" si="4"/>
        <v>19065</v>
      </c>
      <c r="R31" s="52">
        <v>16255</v>
      </c>
      <c r="S31" s="51">
        <v>1.2835000000000001</v>
      </c>
      <c r="T31" s="51">
        <v>1.0829</v>
      </c>
      <c r="U31" s="50">
        <v>150.19999999999999</v>
      </c>
      <c r="V31" s="43">
        <v>12664.59</v>
      </c>
      <c r="W31" s="43">
        <v>12850.36</v>
      </c>
      <c r="X31" s="49">
        <f t="shared" si="5"/>
        <v>15010.619632468371</v>
      </c>
      <c r="Y31" s="48">
        <v>1.2844</v>
      </c>
    </row>
    <row r="32" spans="2:25" s="10" customFormat="1" x14ac:dyDescent="0.2">
      <c r="B32" s="42" t="s">
        <v>11</v>
      </c>
      <c r="C32" s="41">
        <f>ROUND(AVERAGE(C9:C31),2)</f>
        <v>16387.61</v>
      </c>
      <c r="D32" s="40">
        <f>ROUND(AVERAGE(D9:D31),2)</f>
        <v>16396.3</v>
      </c>
      <c r="E32" s="39">
        <f>ROUND(AVERAGE(C32:D32),2)</f>
        <v>16391.96</v>
      </c>
      <c r="F32" s="41">
        <f>ROUND(AVERAGE(F9:F31),2)</f>
        <v>16665.22</v>
      </c>
      <c r="G32" s="40">
        <f>ROUND(AVERAGE(G9:G31),2)</f>
        <v>16679.57</v>
      </c>
      <c r="H32" s="39">
        <f>ROUND(AVERAGE(F32:G32),2)</f>
        <v>16672.400000000001</v>
      </c>
      <c r="I32" s="41">
        <f>ROUND(AVERAGE(I9:I31),2)</f>
        <v>17785.43</v>
      </c>
      <c r="J32" s="40">
        <f>ROUND(AVERAGE(J9:J31),2)</f>
        <v>17835.43</v>
      </c>
      <c r="K32" s="39">
        <f>ROUND(AVERAGE(I32:J32),2)</f>
        <v>17810.43</v>
      </c>
      <c r="L32" s="41">
        <f>ROUND(AVERAGE(L9:L31),2)</f>
        <v>18590.87</v>
      </c>
      <c r="M32" s="40">
        <f>ROUND(AVERAGE(M9:M31),2)</f>
        <v>18640.87</v>
      </c>
      <c r="N32" s="39">
        <f>ROUND(AVERAGE(L32:M32),2)</f>
        <v>18615.87</v>
      </c>
      <c r="O32" s="41">
        <f>ROUND(AVERAGE(O9:O31),2)</f>
        <v>19253.259999999998</v>
      </c>
      <c r="P32" s="40">
        <f>ROUND(AVERAGE(P9:P31),2)</f>
        <v>19303.259999999998</v>
      </c>
      <c r="Q32" s="39">
        <f>ROUND(AVERAGE(O32:P32),2)</f>
        <v>19278.259999999998</v>
      </c>
      <c r="R32" s="38">
        <f>ROUND(AVERAGE(R9:R31),2)</f>
        <v>16396.3</v>
      </c>
      <c r="S32" s="37">
        <f>ROUND(AVERAGE(S9:S31),4)</f>
        <v>1.2859</v>
      </c>
      <c r="T32" s="36">
        <f>ROUND(AVERAGE(T9:T31),4)</f>
        <v>1.0843</v>
      </c>
      <c r="U32" s="175">
        <f>ROUND(AVERAGE(U9:U31),2)</f>
        <v>157.88</v>
      </c>
      <c r="V32" s="35">
        <f>AVERAGE(V9:V31)</f>
        <v>12753.801739130437</v>
      </c>
      <c r="W32" s="35">
        <f>AVERAGE(W9:W31)</f>
        <v>12965.733913043479</v>
      </c>
      <c r="X32" s="35">
        <f>AVERAGE(X9:X31)</f>
        <v>15122.634254575702</v>
      </c>
      <c r="Y32" s="34">
        <f>AVERAGE(Y9:Y31)</f>
        <v>1.2866913043478261</v>
      </c>
    </row>
    <row r="33" spans="2:25" s="5" customFormat="1" x14ac:dyDescent="0.2">
      <c r="B33" s="33" t="s">
        <v>12</v>
      </c>
      <c r="C33" s="32">
        <f t="shared" ref="C33:Y33" si="6">MAX(C9:C31)</f>
        <v>17215</v>
      </c>
      <c r="D33" s="31">
        <f t="shared" si="6"/>
        <v>17220</v>
      </c>
      <c r="E33" s="30">
        <f t="shared" si="6"/>
        <v>17217.5</v>
      </c>
      <c r="F33" s="32">
        <f t="shared" si="6"/>
        <v>17450</v>
      </c>
      <c r="G33" s="31">
        <f t="shared" si="6"/>
        <v>17475</v>
      </c>
      <c r="H33" s="30">
        <f t="shared" si="6"/>
        <v>17462.5</v>
      </c>
      <c r="I33" s="32">
        <f t="shared" si="6"/>
        <v>18545</v>
      </c>
      <c r="J33" s="31">
        <f t="shared" si="6"/>
        <v>18595</v>
      </c>
      <c r="K33" s="30">
        <f t="shared" si="6"/>
        <v>18570</v>
      </c>
      <c r="L33" s="32">
        <f t="shared" si="6"/>
        <v>19265</v>
      </c>
      <c r="M33" s="31">
        <f t="shared" si="6"/>
        <v>19315</v>
      </c>
      <c r="N33" s="30">
        <f t="shared" si="6"/>
        <v>19290</v>
      </c>
      <c r="O33" s="32">
        <f t="shared" si="6"/>
        <v>19915</v>
      </c>
      <c r="P33" s="31">
        <f t="shared" si="6"/>
        <v>19965</v>
      </c>
      <c r="Q33" s="30">
        <f t="shared" si="6"/>
        <v>19940</v>
      </c>
      <c r="R33" s="29">
        <f t="shared" si="6"/>
        <v>17220</v>
      </c>
      <c r="S33" s="28">
        <f t="shared" si="6"/>
        <v>1.3032999999999999</v>
      </c>
      <c r="T33" s="27">
        <f t="shared" si="6"/>
        <v>1.0934999999999999</v>
      </c>
      <c r="U33" s="26">
        <f t="shared" si="6"/>
        <v>161.93</v>
      </c>
      <c r="V33" s="25">
        <f t="shared" si="6"/>
        <v>13583.66</v>
      </c>
      <c r="W33" s="25">
        <f t="shared" si="6"/>
        <v>13801.14</v>
      </c>
      <c r="X33" s="25">
        <f t="shared" si="6"/>
        <v>16023.310023310023</v>
      </c>
      <c r="Y33" s="24">
        <f t="shared" si="6"/>
        <v>1.304</v>
      </c>
    </row>
    <row r="34" spans="2:25" s="5" customFormat="1" ht="13.5" thickBot="1" x14ac:dyDescent="0.25">
      <c r="B34" s="23" t="s">
        <v>13</v>
      </c>
      <c r="C34" s="22">
        <f t="shared" ref="C34:Y34" si="7">MIN(C9:C31)</f>
        <v>15465</v>
      </c>
      <c r="D34" s="21">
        <f t="shared" si="7"/>
        <v>15470</v>
      </c>
      <c r="E34" s="20">
        <f t="shared" si="7"/>
        <v>15467.5</v>
      </c>
      <c r="F34" s="22">
        <f t="shared" si="7"/>
        <v>15800</v>
      </c>
      <c r="G34" s="21">
        <f t="shared" si="7"/>
        <v>15825</v>
      </c>
      <c r="H34" s="20">
        <f t="shared" si="7"/>
        <v>15812.5</v>
      </c>
      <c r="I34" s="22">
        <f t="shared" si="7"/>
        <v>16910</v>
      </c>
      <c r="J34" s="21">
        <f t="shared" si="7"/>
        <v>16960</v>
      </c>
      <c r="K34" s="20">
        <f t="shared" si="7"/>
        <v>16935</v>
      </c>
      <c r="L34" s="22">
        <f t="shared" si="7"/>
        <v>17730</v>
      </c>
      <c r="M34" s="21">
        <f t="shared" si="7"/>
        <v>17780</v>
      </c>
      <c r="N34" s="20">
        <f t="shared" si="7"/>
        <v>17755</v>
      </c>
      <c r="O34" s="22">
        <f t="shared" si="7"/>
        <v>18410</v>
      </c>
      <c r="P34" s="21">
        <f t="shared" si="7"/>
        <v>18460</v>
      </c>
      <c r="Q34" s="20">
        <f t="shared" si="7"/>
        <v>18435</v>
      </c>
      <c r="R34" s="19">
        <f t="shared" si="7"/>
        <v>15470</v>
      </c>
      <c r="S34" s="18">
        <f t="shared" si="7"/>
        <v>1.2654000000000001</v>
      </c>
      <c r="T34" s="17">
        <f t="shared" si="7"/>
        <v>1.0725</v>
      </c>
      <c r="U34" s="16">
        <f t="shared" si="7"/>
        <v>150.19999999999999</v>
      </c>
      <c r="V34" s="15">
        <f t="shared" si="7"/>
        <v>12017.4</v>
      </c>
      <c r="W34" s="15">
        <f t="shared" si="7"/>
        <v>12285.54</v>
      </c>
      <c r="X34" s="15">
        <f t="shared" si="7"/>
        <v>14263.322884012539</v>
      </c>
      <c r="Y34" s="14">
        <f t="shared" si="7"/>
        <v>1.2662</v>
      </c>
    </row>
    <row r="36" spans="2:25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25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S37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33</v>
      </c>
    </row>
    <row r="6" spans="1:19" ht="13.5" thickBot="1" x14ac:dyDescent="0.25">
      <c r="B6" s="1">
        <v>45474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45474</v>
      </c>
      <c r="C9" s="46">
        <v>26260</v>
      </c>
      <c r="D9" s="45">
        <v>26760</v>
      </c>
      <c r="E9" s="44">
        <f t="shared" ref="E9:E31" si="0">AVERAGE(C9:D9)</f>
        <v>26510</v>
      </c>
      <c r="F9" s="46">
        <v>26650</v>
      </c>
      <c r="G9" s="45">
        <v>27150</v>
      </c>
      <c r="H9" s="44">
        <f t="shared" ref="H9:H31" si="1">AVERAGE(F9:G9)</f>
        <v>26900</v>
      </c>
      <c r="I9" s="46">
        <v>28280</v>
      </c>
      <c r="J9" s="45">
        <v>29280</v>
      </c>
      <c r="K9" s="44">
        <f t="shared" ref="K9:K31" si="2">AVERAGE(I9:J9)</f>
        <v>28780</v>
      </c>
      <c r="L9" s="52">
        <v>26760</v>
      </c>
      <c r="M9" s="51">
        <v>1.2677</v>
      </c>
      <c r="N9" s="53">
        <v>1.075</v>
      </c>
      <c r="O9" s="50">
        <v>161.11000000000001</v>
      </c>
      <c r="P9" s="43">
        <v>21109.1</v>
      </c>
      <c r="Q9" s="43">
        <v>21403.23</v>
      </c>
      <c r="R9" s="49">
        <f t="shared" ref="R9:R31" si="3">L9/N9</f>
        <v>24893.023255813954</v>
      </c>
      <c r="S9" s="48">
        <v>1.2685</v>
      </c>
    </row>
    <row r="10" spans="1:19" x14ac:dyDescent="0.2">
      <c r="B10" s="47">
        <v>45475</v>
      </c>
      <c r="C10" s="46">
        <v>26255</v>
      </c>
      <c r="D10" s="45">
        <v>26755</v>
      </c>
      <c r="E10" s="44">
        <f t="shared" si="0"/>
        <v>26505</v>
      </c>
      <c r="F10" s="46">
        <v>26650</v>
      </c>
      <c r="G10" s="45">
        <v>27150</v>
      </c>
      <c r="H10" s="44">
        <f t="shared" si="1"/>
        <v>26900</v>
      </c>
      <c r="I10" s="46">
        <v>28275</v>
      </c>
      <c r="J10" s="45">
        <v>29275</v>
      </c>
      <c r="K10" s="44">
        <f t="shared" si="2"/>
        <v>28775</v>
      </c>
      <c r="L10" s="52">
        <v>26755</v>
      </c>
      <c r="M10" s="51">
        <v>1.2654000000000001</v>
      </c>
      <c r="N10" s="51">
        <v>1.0725</v>
      </c>
      <c r="O10" s="50">
        <v>161.62</v>
      </c>
      <c r="P10" s="43">
        <v>21143.51</v>
      </c>
      <c r="Q10" s="43">
        <v>21442.11</v>
      </c>
      <c r="R10" s="49">
        <f t="shared" si="3"/>
        <v>24946.386946386945</v>
      </c>
      <c r="S10" s="48">
        <v>1.2662</v>
      </c>
    </row>
    <row r="11" spans="1:19" x14ac:dyDescent="0.2">
      <c r="B11" s="47">
        <v>45476</v>
      </c>
      <c r="C11" s="46">
        <v>26250</v>
      </c>
      <c r="D11" s="45">
        <v>26750</v>
      </c>
      <c r="E11" s="44">
        <f t="shared" si="0"/>
        <v>26500</v>
      </c>
      <c r="F11" s="46">
        <v>26650</v>
      </c>
      <c r="G11" s="45">
        <v>27150</v>
      </c>
      <c r="H11" s="44">
        <f t="shared" si="1"/>
        <v>26900</v>
      </c>
      <c r="I11" s="46">
        <v>28270</v>
      </c>
      <c r="J11" s="45">
        <v>29270</v>
      </c>
      <c r="K11" s="44">
        <f t="shared" si="2"/>
        <v>28770</v>
      </c>
      <c r="L11" s="52">
        <v>26750</v>
      </c>
      <c r="M11" s="51">
        <v>1.2706999999999999</v>
      </c>
      <c r="N11" s="51">
        <v>1.0758000000000001</v>
      </c>
      <c r="O11" s="50">
        <v>161.93</v>
      </c>
      <c r="P11" s="43">
        <v>21051.39</v>
      </c>
      <c r="Q11" s="43">
        <v>21352.73</v>
      </c>
      <c r="R11" s="49">
        <f t="shared" si="3"/>
        <v>24865.21658300799</v>
      </c>
      <c r="S11" s="48">
        <v>1.2715000000000001</v>
      </c>
    </row>
    <row r="12" spans="1:19" x14ac:dyDescent="0.2">
      <c r="B12" s="47">
        <v>45477</v>
      </c>
      <c r="C12" s="46">
        <v>26250</v>
      </c>
      <c r="D12" s="45">
        <v>26750</v>
      </c>
      <c r="E12" s="44">
        <f t="shared" si="0"/>
        <v>26500</v>
      </c>
      <c r="F12" s="46">
        <v>26650</v>
      </c>
      <c r="G12" s="45">
        <v>27150</v>
      </c>
      <c r="H12" s="44">
        <f t="shared" si="1"/>
        <v>26900</v>
      </c>
      <c r="I12" s="46">
        <v>28265</v>
      </c>
      <c r="J12" s="45">
        <v>29265</v>
      </c>
      <c r="K12" s="44">
        <f t="shared" si="2"/>
        <v>28765</v>
      </c>
      <c r="L12" s="52">
        <v>26750</v>
      </c>
      <c r="M12" s="51">
        <v>1.2753000000000001</v>
      </c>
      <c r="N12" s="51">
        <v>1.0797000000000001</v>
      </c>
      <c r="O12" s="50">
        <v>161.01</v>
      </c>
      <c r="P12" s="43">
        <v>20975.46</v>
      </c>
      <c r="Q12" s="43">
        <v>21275.759999999998</v>
      </c>
      <c r="R12" s="49">
        <f t="shared" si="3"/>
        <v>24775.400574233579</v>
      </c>
      <c r="S12" s="48">
        <v>1.2761</v>
      </c>
    </row>
    <row r="13" spans="1:19" x14ac:dyDescent="0.2">
      <c r="B13" s="47">
        <v>45478</v>
      </c>
      <c r="C13" s="46">
        <v>26255</v>
      </c>
      <c r="D13" s="45">
        <v>26755</v>
      </c>
      <c r="E13" s="44">
        <f t="shared" si="0"/>
        <v>26505</v>
      </c>
      <c r="F13" s="46">
        <v>26650</v>
      </c>
      <c r="G13" s="45">
        <v>27150</v>
      </c>
      <c r="H13" s="44">
        <f t="shared" si="1"/>
        <v>26900</v>
      </c>
      <c r="I13" s="46">
        <v>28265</v>
      </c>
      <c r="J13" s="45">
        <v>29265</v>
      </c>
      <c r="K13" s="44">
        <f t="shared" si="2"/>
        <v>28765</v>
      </c>
      <c r="L13" s="52">
        <v>26755</v>
      </c>
      <c r="M13" s="51">
        <v>1.2785</v>
      </c>
      <c r="N13" s="51">
        <v>1.0819000000000001</v>
      </c>
      <c r="O13" s="50">
        <v>160.83000000000001</v>
      </c>
      <c r="P13" s="43">
        <v>20926.87</v>
      </c>
      <c r="Q13" s="43">
        <v>21220.880000000001</v>
      </c>
      <c r="R13" s="49">
        <f t="shared" si="3"/>
        <v>24729.642295960806</v>
      </c>
      <c r="S13" s="48">
        <v>1.2794000000000001</v>
      </c>
    </row>
    <row r="14" spans="1:19" x14ac:dyDescent="0.2">
      <c r="B14" s="47">
        <v>45481</v>
      </c>
      <c r="C14" s="46">
        <v>26235</v>
      </c>
      <c r="D14" s="45">
        <v>26735</v>
      </c>
      <c r="E14" s="44">
        <f t="shared" si="0"/>
        <v>26485</v>
      </c>
      <c r="F14" s="46">
        <v>26650</v>
      </c>
      <c r="G14" s="45">
        <v>27150</v>
      </c>
      <c r="H14" s="44">
        <f t="shared" si="1"/>
        <v>26900</v>
      </c>
      <c r="I14" s="46">
        <v>28245</v>
      </c>
      <c r="J14" s="45">
        <v>29245</v>
      </c>
      <c r="K14" s="44">
        <f t="shared" si="2"/>
        <v>28745</v>
      </c>
      <c r="L14" s="52">
        <v>26735</v>
      </c>
      <c r="M14" s="51">
        <v>1.2833000000000001</v>
      </c>
      <c r="N14" s="51">
        <v>1.0833999999999999</v>
      </c>
      <c r="O14" s="50">
        <v>161.02000000000001</v>
      </c>
      <c r="P14" s="43">
        <v>20833.009999999998</v>
      </c>
      <c r="Q14" s="43">
        <v>21141.57</v>
      </c>
      <c r="R14" s="49">
        <f t="shared" si="3"/>
        <v>24676.942957356474</v>
      </c>
      <c r="S14" s="48">
        <v>1.2842</v>
      </c>
    </row>
    <row r="15" spans="1:19" x14ac:dyDescent="0.2">
      <c r="B15" s="47">
        <v>45482</v>
      </c>
      <c r="C15" s="46">
        <v>26230</v>
      </c>
      <c r="D15" s="45">
        <v>26730</v>
      </c>
      <c r="E15" s="44">
        <f t="shared" si="0"/>
        <v>26480</v>
      </c>
      <c r="F15" s="46">
        <v>26650</v>
      </c>
      <c r="G15" s="45">
        <v>27150</v>
      </c>
      <c r="H15" s="44">
        <f t="shared" si="1"/>
        <v>26900</v>
      </c>
      <c r="I15" s="46">
        <v>28240</v>
      </c>
      <c r="J15" s="45">
        <v>29240</v>
      </c>
      <c r="K15" s="44">
        <f t="shared" si="2"/>
        <v>28740</v>
      </c>
      <c r="L15" s="52">
        <v>26730</v>
      </c>
      <c r="M15" s="51">
        <v>1.28</v>
      </c>
      <c r="N15" s="51">
        <v>1.0813999999999999</v>
      </c>
      <c r="O15" s="50">
        <v>161.13</v>
      </c>
      <c r="P15" s="43">
        <v>20882.810000000001</v>
      </c>
      <c r="Q15" s="43">
        <v>21196.03</v>
      </c>
      <c r="R15" s="49">
        <f t="shared" si="3"/>
        <v>24717.958202330316</v>
      </c>
      <c r="S15" s="48">
        <v>1.2808999999999999</v>
      </c>
    </row>
    <row r="16" spans="1:19" x14ac:dyDescent="0.2">
      <c r="B16" s="47">
        <v>45483</v>
      </c>
      <c r="C16" s="46">
        <v>26225</v>
      </c>
      <c r="D16" s="45">
        <v>26725</v>
      </c>
      <c r="E16" s="44">
        <f t="shared" si="0"/>
        <v>26475</v>
      </c>
      <c r="F16" s="46">
        <v>26650</v>
      </c>
      <c r="G16" s="45">
        <v>27150</v>
      </c>
      <c r="H16" s="44">
        <f t="shared" si="1"/>
        <v>26900</v>
      </c>
      <c r="I16" s="46">
        <v>28235</v>
      </c>
      <c r="J16" s="45">
        <v>29235</v>
      </c>
      <c r="K16" s="44">
        <f t="shared" si="2"/>
        <v>28735</v>
      </c>
      <c r="L16" s="52">
        <v>26725</v>
      </c>
      <c r="M16" s="51">
        <v>1.2806999999999999</v>
      </c>
      <c r="N16" s="51">
        <v>1.0826</v>
      </c>
      <c r="O16" s="50">
        <v>161.49</v>
      </c>
      <c r="P16" s="43">
        <v>20867.490000000002</v>
      </c>
      <c r="Q16" s="43">
        <v>21184.46</v>
      </c>
      <c r="R16" s="49">
        <f t="shared" si="3"/>
        <v>24685.941252540182</v>
      </c>
      <c r="S16" s="48">
        <v>1.2816000000000001</v>
      </c>
    </row>
    <row r="17" spans="2:19" x14ac:dyDescent="0.2">
      <c r="B17" s="47">
        <v>45484</v>
      </c>
      <c r="C17" s="46">
        <v>26225</v>
      </c>
      <c r="D17" s="45">
        <v>26725</v>
      </c>
      <c r="E17" s="44">
        <f t="shared" si="0"/>
        <v>26475</v>
      </c>
      <c r="F17" s="46">
        <v>26650</v>
      </c>
      <c r="G17" s="45">
        <v>27150</v>
      </c>
      <c r="H17" s="44">
        <f t="shared" si="1"/>
        <v>26900</v>
      </c>
      <c r="I17" s="46">
        <v>28225</v>
      </c>
      <c r="J17" s="45">
        <v>29225</v>
      </c>
      <c r="K17" s="44">
        <f t="shared" si="2"/>
        <v>28725</v>
      </c>
      <c r="L17" s="52">
        <v>26725</v>
      </c>
      <c r="M17" s="51">
        <v>1.2877000000000001</v>
      </c>
      <c r="N17" s="51">
        <v>1.0854999999999999</v>
      </c>
      <c r="O17" s="50">
        <v>161.54</v>
      </c>
      <c r="P17" s="43">
        <v>20754.060000000001</v>
      </c>
      <c r="Q17" s="43">
        <v>21071.01</v>
      </c>
      <c r="R17" s="49">
        <f t="shared" si="3"/>
        <v>24619.990787655461</v>
      </c>
      <c r="S17" s="48">
        <v>1.2885</v>
      </c>
    </row>
    <row r="18" spans="2:19" x14ac:dyDescent="0.2">
      <c r="B18" s="47">
        <v>45485</v>
      </c>
      <c r="C18" s="46">
        <v>26225</v>
      </c>
      <c r="D18" s="45">
        <v>26725</v>
      </c>
      <c r="E18" s="44">
        <f t="shared" si="0"/>
        <v>26475</v>
      </c>
      <c r="F18" s="46">
        <v>26650</v>
      </c>
      <c r="G18" s="45">
        <v>27150</v>
      </c>
      <c r="H18" s="44">
        <f t="shared" si="1"/>
        <v>26900</v>
      </c>
      <c r="I18" s="46">
        <v>28225</v>
      </c>
      <c r="J18" s="45">
        <v>29225</v>
      </c>
      <c r="K18" s="44">
        <f t="shared" si="2"/>
        <v>28725</v>
      </c>
      <c r="L18" s="52">
        <v>26725</v>
      </c>
      <c r="M18" s="51">
        <v>1.2961</v>
      </c>
      <c r="N18" s="51">
        <v>1.0888</v>
      </c>
      <c r="O18" s="50">
        <v>158.97999999999999</v>
      </c>
      <c r="P18" s="43">
        <v>20619.55</v>
      </c>
      <c r="Q18" s="43">
        <v>20934.54</v>
      </c>
      <c r="R18" s="49">
        <f t="shared" si="3"/>
        <v>24545.371050698017</v>
      </c>
      <c r="S18" s="48">
        <v>1.2968999999999999</v>
      </c>
    </row>
    <row r="19" spans="2:19" x14ac:dyDescent="0.2">
      <c r="B19" s="47">
        <v>45488</v>
      </c>
      <c r="C19" s="46">
        <v>25680</v>
      </c>
      <c r="D19" s="45">
        <v>26180</v>
      </c>
      <c r="E19" s="44">
        <f t="shared" si="0"/>
        <v>25930</v>
      </c>
      <c r="F19" s="46">
        <v>26125</v>
      </c>
      <c r="G19" s="45">
        <v>26625</v>
      </c>
      <c r="H19" s="44">
        <f t="shared" si="1"/>
        <v>26375</v>
      </c>
      <c r="I19" s="46">
        <v>27680</v>
      </c>
      <c r="J19" s="45">
        <v>28680</v>
      </c>
      <c r="K19" s="44">
        <f t="shared" si="2"/>
        <v>28180</v>
      </c>
      <c r="L19" s="52">
        <v>26180</v>
      </c>
      <c r="M19" s="51">
        <v>1.2974000000000001</v>
      </c>
      <c r="N19" s="51">
        <v>1.0906</v>
      </c>
      <c r="O19" s="50">
        <v>158.12</v>
      </c>
      <c r="P19" s="43">
        <v>20178.82</v>
      </c>
      <c r="Q19" s="43">
        <v>20509.169999999998</v>
      </c>
      <c r="R19" s="49">
        <f t="shared" si="3"/>
        <v>24005.134788189986</v>
      </c>
      <c r="S19" s="48">
        <v>1.2982</v>
      </c>
    </row>
    <row r="20" spans="2:19" x14ac:dyDescent="0.2">
      <c r="B20" s="47">
        <v>45489</v>
      </c>
      <c r="C20" s="46">
        <v>25675</v>
      </c>
      <c r="D20" s="45">
        <v>26175</v>
      </c>
      <c r="E20" s="44">
        <f t="shared" si="0"/>
        <v>25925</v>
      </c>
      <c r="F20" s="46">
        <v>26125</v>
      </c>
      <c r="G20" s="45">
        <v>26625</v>
      </c>
      <c r="H20" s="44">
        <f t="shared" si="1"/>
        <v>26375</v>
      </c>
      <c r="I20" s="46">
        <v>27675</v>
      </c>
      <c r="J20" s="45">
        <v>28675</v>
      </c>
      <c r="K20" s="44">
        <f t="shared" si="2"/>
        <v>28175</v>
      </c>
      <c r="L20" s="52">
        <v>26175</v>
      </c>
      <c r="M20" s="51">
        <v>1.2968999999999999</v>
      </c>
      <c r="N20" s="51">
        <v>1.0902000000000001</v>
      </c>
      <c r="O20" s="50">
        <v>158.35</v>
      </c>
      <c r="P20" s="43">
        <v>20182.740000000002</v>
      </c>
      <c r="Q20" s="43">
        <v>20517.07</v>
      </c>
      <c r="R20" s="49">
        <f t="shared" si="3"/>
        <v>24009.356081452945</v>
      </c>
      <c r="S20" s="48">
        <v>1.2977000000000001</v>
      </c>
    </row>
    <row r="21" spans="2:19" x14ac:dyDescent="0.2">
      <c r="B21" s="47">
        <v>45490</v>
      </c>
      <c r="C21" s="46">
        <v>25675</v>
      </c>
      <c r="D21" s="45">
        <v>26175</v>
      </c>
      <c r="E21" s="44">
        <f t="shared" si="0"/>
        <v>25925</v>
      </c>
      <c r="F21" s="46">
        <v>26125</v>
      </c>
      <c r="G21" s="45">
        <v>26625</v>
      </c>
      <c r="H21" s="44">
        <f t="shared" si="1"/>
        <v>26375</v>
      </c>
      <c r="I21" s="46">
        <v>27670</v>
      </c>
      <c r="J21" s="45">
        <v>28670</v>
      </c>
      <c r="K21" s="44">
        <f t="shared" si="2"/>
        <v>28170</v>
      </c>
      <c r="L21" s="52">
        <v>26175</v>
      </c>
      <c r="M21" s="51">
        <v>1.3032999999999999</v>
      </c>
      <c r="N21" s="51">
        <v>1.0934999999999999</v>
      </c>
      <c r="O21" s="50">
        <v>156.52000000000001</v>
      </c>
      <c r="P21" s="43">
        <v>20083.63</v>
      </c>
      <c r="Q21" s="43">
        <v>20417.939999999999</v>
      </c>
      <c r="R21" s="49">
        <f t="shared" si="3"/>
        <v>23936.89986282579</v>
      </c>
      <c r="S21" s="48">
        <v>1.304</v>
      </c>
    </row>
    <row r="22" spans="2:19" x14ac:dyDescent="0.2">
      <c r="B22" s="47">
        <v>45491</v>
      </c>
      <c r="C22" s="46">
        <v>25685</v>
      </c>
      <c r="D22" s="45">
        <v>26185</v>
      </c>
      <c r="E22" s="44">
        <f t="shared" si="0"/>
        <v>25935</v>
      </c>
      <c r="F22" s="46">
        <v>26125</v>
      </c>
      <c r="G22" s="45">
        <v>26625</v>
      </c>
      <c r="H22" s="44">
        <f t="shared" si="1"/>
        <v>26375</v>
      </c>
      <c r="I22" s="46">
        <v>27665</v>
      </c>
      <c r="J22" s="45">
        <v>28665</v>
      </c>
      <c r="K22" s="44">
        <f t="shared" si="2"/>
        <v>28165</v>
      </c>
      <c r="L22" s="52">
        <v>26185</v>
      </c>
      <c r="M22" s="51">
        <v>1.2982</v>
      </c>
      <c r="N22" s="51">
        <v>1.0928</v>
      </c>
      <c r="O22" s="50">
        <v>156.5</v>
      </c>
      <c r="P22" s="43">
        <v>20170.240000000002</v>
      </c>
      <c r="Q22" s="43">
        <v>20496.54</v>
      </c>
      <c r="R22" s="49">
        <f t="shared" si="3"/>
        <v>23961.383601756956</v>
      </c>
      <c r="S22" s="48">
        <v>1.2989999999999999</v>
      </c>
    </row>
    <row r="23" spans="2:19" x14ac:dyDescent="0.2">
      <c r="B23" s="47">
        <v>45492</v>
      </c>
      <c r="C23" s="46">
        <v>25690</v>
      </c>
      <c r="D23" s="45">
        <v>26190</v>
      </c>
      <c r="E23" s="44">
        <f t="shared" si="0"/>
        <v>25940</v>
      </c>
      <c r="F23" s="46">
        <v>26125</v>
      </c>
      <c r="G23" s="45">
        <v>26625</v>
      </c>
      <c r="H23" s="44">
        <f t="shared" si="1"/>
        <v>26375</v>
      </c>
      <c r="I23" s="46">
        <v>27665</v>
      </c>
      <c r="J23" s="45">
        <v>28665</v>
      </c>
      <c r="K23" s="44">
        <f t="shared" si="2"/>
        <v>28165</v>
      </c>
      <c r="L23" s="52">
        <v>26190</v>
      </c>
      <c r="M23" s="51">
        <v>1.2927999999999999</v>
      </c>
      <c r="N23" s="51">
        <v>1.0892999999999999</v>
      </c>
      <c r="O23" s="50">
        <v>157.47999999999999</v>
      </c>
      <c r="P23" s="43">
        <v>20258.349999999999</v>
      </c>
      <c r="Q23" s="43">
        <v>20582.099999999999</v>
      </c>
      <c r="R23" s="49">
        <f t="shared" si="3"/>
        <v>24042.963370972186</v>
      </c>
      <c r="S23" s="48">
        <v>1.2936000000000001</v>
      </c>
    </row>
    <row r="24" spans="2:19" x14ac:dyDescent="0.2">
      <c r="B24" s="47">
        <v>45495</v>
      </c>
      <c r="C24" s="46">
        <v>25675</v>
      </c>
      <c r="D24" s="45">
        <v>26175</v>
      </c>
      <c r="E24" s="44">
        <f t="shared" si="0"/>
        <v>25925</v>
      </c>
      <c r="F24" s="46">
        <v>26125</v>
      </c>
      <c r="G24" s="45">
        <v>26625</v>
      </c>
      <c r="H24" s="44">
        <f t="shared" si="1"/>
        <v>26375</v>
      </c>
      <c r="I24" s="46">
        <v>27650</v>
      </c>
      <c r="J24" s="45">
        <v>28650</v>
      </c>
      <c r="K24" s="44">
        <f t="shared" si="2"/>
        <v>28150</v>
      </c>
      <c r="L24" s="52">
        <v>26175</v>
      </c>
      <c r="M24" s="51">
        <v>1.2925</v>
      </c>
      <c r="N24" s="51">
        <v>1.0886</v>
      </c>
      <c r="O24" s="50">
        <v>156.86000000000001</v>
      </c>
      <c r="P24" s="43">
        <v>20251.45</v>
      </c>
      <c r="Q24" s="43">
        <v>20586.87</v>
      </c>
      <c r="R24" s="49">
        <f t="shared" si="3"/>
        <v>24044.644497519748</v>
      </c>
      <c r="S24" s="48">
        <v>1.2932999999999999</v>
      </c>
    </row>
    <row r="25" spans="2:19" x14ac:dyDescent="0.2">
      <c r="B25" s="47">
        <v>45496</v>
      </c>
      <c r="C25" s="46">
        <v>25675</v>
      </c>
      <c r="D25" s="45">
        <v>26175</v>
      </c>
      <c r="E25" s="44">
        <f t="shared" si="0"/>
        <v>25925</v>
      </c>
      <c r="F25" s="46">
        <v>26125</v>
      </c>
      <c r="G25" s="45">
        <v>26625</v>
      </c>
      <c r="H25" s="44">
        <f t="shared" si="1"/>
        <v>26375</v>
      </c>
      <c r="I25" s="46">
        <v>27645</v>
      </c>
      <c r="J25" s="45">
        <v>28645</v>
      </c>
      <c r="K25" s="44">
        <f t="shared" si="2"/>
        <v>28145</v>
      </c>
      <c r="L25" s="52">
        <v>26175</v>
      </c>
      <c r="M25" s="51">
        <v>1.2914000000000001</v>
      </c>
      <c r="N25" s="51">
        <v>1.0857000000000001</v>
      </c>
      <c r="O25" s="50">
        <v>156.16</v>
      </c>
      <c r="P25" s="43">
        <v>20268.7</v>
      </c>
      <c r="Q25" s="43">
        <v>20604.400000000001</v>
      </c>
      <c r="R25" s="49">
        <f t="shared" si="3"/>
        <v>24108.869853550703</v>
      </c>
      <c r="S25" s="48">
        <v>1.2922</v>
      </c>
    </row>
    <row r="26" spans="2:19" x14ac:dyDescent="0.2">
      <c r="B26" s="47">
        <v>45497</v>
      </c>
      <c r="C26" s="46">
        <v>25675</v>
      </c>
      <c r="D26" s="45">
        <v>26175</v>
      </c>
      <c r="E26" s="44">
        <f t="shared" si="0"/>
        <v>25925</v>
      </c>
      <c r="F26" s="46">
        <v>26125</v>
      </c>
      <c r="G26" s="45">
        <v>26625</v>
      </c>
      <c r="H26" s="44">
        <f t="shared" si="1"/>
        <v>26375</v>
      </c>
      <c r="I26" s="46">
        <v>27640</v>
      </c>
      <c r="J26" s="45">
        <v>28640</v>
      </c>
      <c r="K26" s="44">
        <f t="shared" si="2"/>
        <v>28140</v>
      </c>
      <c r="L26" s="52">
        <v>26175</v>
      </c>
      <c r="M26" s="51">
        <v>1.2919</v>
      </c>
      <c r="N26" s="51">
        <v>1.0847</v>
      </c>
      <c r="O26" s="50">
        <v>154.19999999999999</v>
      </c>
      <c r="P26" s="43">
        <v>20260.86</v>
      </c>
      <c r="Q26" s="43">
        <v>20596.43</v>
      </c>
      <c r="R26" s="49">
        <f t="shared" si="3"/>
        <v>24131.096155619067</v>
      </c>
      <c r="S26" s="48">
        <v>1.2927</v>
      </c>
    </row>
    <row r="27" spans="2:19" x14ac:dyDescent="0.2">
      <c r="B27" s="47">
        <v>45498</v>
      </c>
      <c r="C27" s="46">
        <v>25685</v>
      </c>
      <c r="D27" s="45">
        <v>26185</v>
      </c>
      <c r="E27" s="44">
        <f t="shared" si="0"/>
        <v>25935</v>
      </c>
      <c r="F27" s="46">
        <v>26125</v>
      </c>
      <c r="G27" s="45">
        <v>26625</v>
      </c>
      <c r="H27" s="44">
        <f t="shared" si="1"/>
        <v>26375</v>
      </c>
      <c r="I27" s="46">
        <v>27635</v>
      </c>
      <c r="J27" s="45">
        <v>28635</v>
      </c>
      <c r="K27" s="44">
        <f t="shared" si="2"/>
        <v>28135</v>
      </c>
      <c r="L27" s="52">
        <v>26185</v>
      </c>
      <c r="M27" s="51">
        <v>1.2873000000000001</v>
      </c>
      <c r="N27" s="51">
        <v>1.0846</v>
      </c>
      <c r="O27" s="50">
        <v>152.72999999999999</v>
      </c>
      <c r="P27" s="43">
        <v>20341.02</v>
      </c>
      <c r="Q27" s="43">
        <v>20669.98</v>
      </c>
      <c r="R27" s="49">
        <f t="shared" si="3"/>
        <v>24142.541028950764</v>
      </c>
      <c r="S27" s="48">
        <v>1.2881</v>
      </c>
    </row>
    <row r="28" spans="2:19" x14ac:dyDescent="0.2">
      <c r="B28" s="47">
        <v>45499</v>
      </c>
      <c r="C28" s="46">
        <v>25690</v>
      </c>
      <c r="D28" s="45">
        <v>26190</v>
      </c>
      <c r="E28" s="44">
        <f t="shared" si="0"/>
        <v>25940</v>
      </c>
      <c r="F28" s="46">
        <v>26125</v>
      </c>
      <c r="G28" s="45">
        <v>26625</v>
      </c>
      <c r="H28" s="44">
        <f t="shared" si="1"/>
        <v>26375</v>
      </c>
      <c r="I28" s="46">
        <v>27635</v>
      </c>
      <c r="J28" s="45">
        <v>28635</v>
      </c>
      <c r="K28" s="44">
        <f t="shared" si="2"/>
        <v>28135</v>
      </c>
      <c r="L28" s="52">
        <v>26190</v>
      </c>
      <c r="M28" s="51">
        <v>1.2871999999999999</v>
      </c>
      <c r="N28" s="51">
        <v>1.0861000000000001</v>
      </c>
      <c r="O28" s="50">
        <v>154.62</v>
      </c>
      <c r="P28" s="43">
        <v>20346.490000000002</v>
      </c>
      <c r="Q28" s="43">
        <v>20671.580000000002</v>
      </c>
      <c r="R28" s="49">
        <f t="shared" si="3"/>
        <v>24113.801675720468</v>
      </c>
      <c r="S28" s="48">
        <v>1.288</v>
      </c>
    </row>
    <row r="29" spans="2:19" x14ac:dyDescent="0.2">
      <c r="B29" s="47">
        <v>45502</v>
      </c>
      <c r="C29" s="46">
        <v>25675</v>
      </c>
      <c r="D29" s="45">
        <v>26175</v>
      </c>
      <c r="E29" s="44">
        <f t="shared" si="0"/>
        <v>25925</v>
      </c>
      <c r="F29" s="46">
        <v>26125</v>
      </c>
      <c r="G29" s="45">
        <v>26625</v>
      </c>
      <c r="H29" s="44">
        <f t="shared" si="1"/>
        <v>26375</v>
      </c>
      <c r="I29" s="46">
        <v>27620</v>
      </c>
      <c r="J29" s="45">
        <v>28620</v>
      </c>
      <c r="K29" s="44">
        <f t="shared" si="2"/>
        <v>28120</v>
      </c>
      <c r="L29" s="52">
        <v>26175</v>
      </c>
      <c r="M29" s="51">
        <v>1.2827</v>
      </c>
      <c r="N29" s="51">
        <v>1.0818000000000001</v>
      </c>
      <c r="O29" s="50">
        <v>153.84</v>
      </c>
      <c r="P29" s="43">
        <v>20406.169999999998</v>
      </c>
      <c r="Q29" s="43">
        <v>20742.439999999999</v>
      </c>
      <c r="R29" s="49">
        <f t="shared" si="3"/>
        <v>24195.784803105933</v>
      </c>
      <c r="S29" s="48">
        <v>1.2836000000000001</v>
      </c>
    </row>
    <row r="30" spans="2:19" x14ac:dyDescent="0.2">
      <c r="B30" s="47">
        <v>45503</v>
      </c>
      <c r="C30" s="46">
        <v>25675</v>
      </c>
      <c r="D30" s="45">
        <v>26175</v>
      </c>
      <c r="E30" s="44">
        <f t="shared" si="0"/>
        <v>25925</v>
      </c>
      <c r="F30" s="46">
        <v>26125</v>
      </c>
      <c r="G30" s="45">
        <v>26625</v>
      </c>
      <c r="H30" s="44">
        <f t="shared" si="1"/>
        <v>26375</v>
      </c>
      <c r="I30" s="46">
        <v>27615</v>
      </c>
      <c r="J30" s="45">
        <v>28615</v>
      </c>
      <c r="K30" s="44">
        <f t="shared" si="2"/>
        <v>28115</v>
      </c>
      <c r="L30" s="52">
        <v>26175</v>
      </c>
      <c r="M30" s="51">
        <v>1.2845</v>
      </c>
      <c r="N30" s="51">
        <v>1.0824</v>
      </c>
      <c r="O30" s="50">
        <v>154.88999999999999</v>
      </c>
      <c r="P30" s="43">
        <v>20377.580000000002</v>
      </c>
      <c r="Q30" s="43">
        <v>20715.009999999998</v>
      </c>
      <c r="R30" s="49">
        <f t="shared" si="3"/>
        <v>24182.372505543237</v>
      </c>
      <c r="S30" s="48">
        <v>1.2853000000000001</v>
      </c>
    </row>
    <row r="31" spans="2:19" x14ac:dyDescent="0.2">
      <c r="B31" s="47">
        <v>45504</v>
      </c>
      <c r="C31" s="46">
        <v>25675</v>
      </c>
      <c r="D31" s="45">
        <v>26175</v>
      </c>
      <c r="E31" s="44">
        <f t="shared" si="0"/>
        <v>25925</v>
      </c>
      <c r="F31" s="46">
        <v>26125</v>
      </c>
      <c r="G31" s="45">
        <v>26625</v>
      </c>
      <c r="H31" s="44">
        <f t="shared" si="1"/>
        <v>26375</v>
      </c>
      <c r="I31" s="46">
        <v>27610</v>
      </c>
      <c r="J31" s="45">
        <v>28610</v>
      </c>
      <c r="K31" s="44">
        <f t="shared" si="2"/>
        <v>28110</v>
      </c>
      <c r="L31" s="52">
        <v>26175</v>
      </c>
      <c r="M31" s="51">
        <v>1.2835000000000001</v>
      </c>
      <c r="N31" s="51">
        <v>1.0829</v>
      </c>
      <c r="O31" s="50">
        <v>150.19999999999999</v>
      </c>
      <c r="P31" s="43">
        <v>20393.46</v>
      </c>
      <c r="Q31" s="43">
        <v>20729.52</v>
      </c>
      <c r="R31" s="49">
        <f t="shared" si="3"/>
        <v>24171.206944316189</v>
      </c>
      <c r="S31" s="48">
        <v>1.2844</v>
      </c>
    </row>
    <row r="32" spans="2:19" s="10" customFormat="1" x14ac:dyDescent="0.2">
      <c r="B32" s="42" t="s">
        <v>11</v>
      </c>
      <c r="C32" s="41">
        <f>ROUND(AVERAGE(C9:C31),2)</f>
        <v>25923.48</v>
      </c>
      <c r="D32" s="40">
        <f>ROUND(AVERAGE(D9:D31),2)</f>
        <v>26423.48</v>
      </c>
      <c r="E32" s="39">
        <f>ROUND(AVERAGE(C32:D32),2)</f>
        <v>26173.48</v>
      </c>
      <c r="F32" s="41">
        <f>ROUND(AVERAGE(F9:F31),2)</f>
        <v>26353.26</v>
      </c>
      <c r="G32" s="40">
        <f>ROUND(AVERAGE(G9:G31),2)</f>
        <v>26853.26</v>
      </c>
      <c r="H32" s="39">
        <f>ROUND(AVERAGE(F32:G32),2)</f>
        <v>26603.26</v>
      </c>
      <c r="I32" s="41">
        <f>ROUND(AVERAGE(I9:I31),2)</f>
        <v>27910</v>
      </c>
      <c r="J32" s="40">
        <f>ROUND(AVERAGE(J9:J31),2)</f>
        <v>28910</v>
      </c>
      <c r="K32" s="39">
        <f>ROUND(AVERAGE(I32:J32),2)</f>
        <v>28410</v>
      </c>
      <c r="L32" s="38">
        <f>ROUND(AVERAGE(L9:L31),2)</f>
        <v>26423.48</v>
      </c>
      <c r="M32" s="37">
        <f>ROUND(AVERAGE(M9:M31),4)</f>
        <v>1.2859</v>
      </c>
      <c r="N32" s="36">
        <f>ROUND(AVERAGE(N9:N31),4)</f>
        <v>1.0843</v>
      </c>
      <c r="O32" s="175">
        <f>ROUND(AVERAGE(O9:O31),2)</f>
        <v>157.88</v>
      </c>
      <c r="P32" s="35">
        <f>AVERAGE(P9:P31)</f>
        <v>20551.424347826083</v>
      </c>
      <c r="Q32" s="35">
        <f>AVERAGE(Q9:Q31)</f>
        <v>20872.23347826087</v>
      </c>
      <c r="R32" s="35">
        <f>AVERAGE(R9:R31)</f>
        <v>24369.649090239465</v>
      </c>
      <c r="S32" s="34">
        <f>AVERAGE(S9:S31)</f>
        <v>1.2866913043478261</v>
      </c>
    </row>
    <row r="33" spans="2:19" s="5" customFormat="1" x14ac:dyDescent="0.2">
      <c r="B33" s="33" t="s">
        <v>12</v>
      </c>
      <c r="C33" s="32">
        <f t="shared" ref="C33:S33" si="4">MAX(C9:C31)</f>
        <v>26260</v>
      </c>
      <c r="D33" s="31">
        <f t="shared" si="4"/>
        <v>26760</v>
      </c>
      <c r="E33" s="30">
        <f t="shared" si="4"/>
        <v>26510</v>
      </c>
      <c r="F33" s="32">
        <f t="shared" si="4"/>
        <v>26650</v>
      </c>
      <c r="G33" s="31">
        <f t="shared" si="4"/>
        <v>27150</v>
      </c>
      <c r="H33" s="30">
        <f t="shared" si="4"/>
        <v>26900</v>
      </c>
      <c r="I33" s="32">
        <f t="shared" si="4"/>
        <v>28280</v>
      </c>
      <c r="J33" s="31">
        <f t="shared" si="4"/>
        <v>29280</v>
      </c>
      <c r="K33" s="30">
        <f t="shared" si="4"/>
        <v>28780</v>
      </c>
      <c r="L33" s="29">
        <f t="shared" si="4"/>
        <v>26760</v>
      </c>
      <c r="M33" s="28">
        <f t="shared" si="4"/>
        <v>1.3032999999999999</v>
      </c>
      <c r="N33" s="27">
        <f t="shared" si="4"/>
        <v>1.0934999999999999</v>
      </c>
      <c r="O33" s="26">
        <f t="shared" si="4"/>
        <v>161.93</v>
      </c>
      <c r="P33" s="25">
        <f t="shared" si="4"/>
        <v>21143.51</v>
      </c>
      <c r="Q33" s="25">
        <f t="shared" si="4"/>
        <v>21442.11</v>
      </c>
      <c r="R33" s="25">
        <f t="shared" si="4"/>
        <v>24946.386946386945</v>
      </c>
      <c r="S33" s="24">
        <f t="shared" si="4"/>
        <v>1.304</v>
      </c>
    </row>
    <row r="34" spans="2:19" s="5" customFormat="1" ht="13.5" thickBot="1" x14ac:dyDescent="0.25">
      <c r="B34" s="23" t="s">
        <v>13</v>
      </c>
      <c r="C34" s="22">
        <f t="shared" ref="C34:S34" si="5">MIN(C9:C31)</f>
        <v>25675</v>
      </c>
      <c r="D34" s="21">
        <f t="shared" si="5"/>
        <v>26175</v>
      </c>
      <c r="E34" s="20">
        <f t="shared" si="5"/>
        <v>25925</v>
      </c>
      <c r="F34" s="22">
        <f t="shared" si="5"/>
        <v>26125</v>
      </c>
      <c r="G34" s="21">
        <f t="shared" si="5"/>
        <v>26625</v>
      </c>
      <c r="H34" s="20">
        <f t="shared" si="5"/>
        <v>26375</v>
      </c>
      <c r="I34" s="22">
        <f t="shared" si="5"/>
        <v>27610</v>
      </c>
      <c r="J34" s="21">
        <f t="shared" si="5"/>
        <v>28610</v>
      </c>
      <c r="K34" s="20">
        <f t="shared" si="5"/>
        <v>28110</v>
      </c>
      <c r="L34" s="19">
        <f t="shared" si="5"/>
        <v>26175</v>
      </c>
      <c r="M34" s="18">
        <f t="shared" si="5"/>
        <v>1.2654000000000001</v>
      </c>
      <c r="N34" s="17">
        <f t="shared" si="5"/>
        <v>1.0725</v>
      </c>
      <c r="O34" s="16">
        <f t="shared" si="5"/>
        <v>150.19999999999999</v>
      </c>
      <c r="P34" s="15">
        <f t="shared" si="5"/>
        <v>20083.63</v>
      </c>
      <c r="Q34" s="15">
        <f t="shared" si="5"/>
        <v>20417.939999999999</v>
      </c>
      <c r="R34" s="15">
        <f t="shared" si="5"/>
        <v>23936.89986282579</v>
      </c>
      <c r="S34" s="14">
        <f t="shared" si="5"/>
        <v>1.2662</v>
      </c>
    </row>
    <row r="36" spans="2:19" x14ac:dyDescent="0.2">
      <c r="B36" s="7" t="s">
        <v>14</v>
      </c>
      <c r="C36" s="9"/>
      <c r="D36" s="9"/>
      <c r="E36" s="8"/>
      <c r="F36" s="9"/>
      <c r="G36" s="9"/>
      <c r="H36" s="8"/>
      <c r="I36" s="9"/>
      <c r="J36" s="9"/>
      <c r="K36" s="8"/>
      <c r="L36" s="9"/>
      <c r="M36" s="9"/>
      <c r="N36" s="8"/>
    </row>
    <row r="37" spans="2:19" x14ac:dyDescent="0.2">
      <c r="B37" s="7" t="s">
        <v>15</v>
      </c>
      <c r="C37" s="9"/>
      <c r="D37" s="9"/>
      <c r="E37" s="8"/>
      <c r="F37" s="9"/>
      <c r="G37" s="9"/>
      <c r="H37" s="8"/>
      <c r="I37" s="9"/>
      <c r="J37" s="9"/>
      <c r="K37" s="8"/>
      <c r="L37" s="9"/>
      <c r="M37" s="9"/>
      <c r="N37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Copper</vt:lpstr>
      <vt:lpstr>Aluminium Alloy</vt:lpstr>
      <vt:lpstr>NA Alloy</vt:lpstr>
      <vt:lpstr>Primary Aluminium</vt:lpstr>
      <vt:lpstr>Zinc</vt:lpstr>
      <vt:lpstr>Lead</vt:lpstr>
      <vt:lpstr>Tin</vt:lpstr>
      <vt:lpstr>Nickel</vt:lpstr>
      <vt:lpstr>Cobalt</vt:lpstr>
      <vt:lpstr>ABR</vt:lpstr>
      <vt:lpstr>ABR Avg</vt:lpstr>
      <vt:lpstr>Averages Inc. Euro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LMEprice Averages Export for Global Steel</dc:title>
  <dc:creator>kiran.kaur</dc:creator>
  <cp:keywords>DocumentClassification=LME_Public</cp:keywords>
  <cp:lastModifiedBy>Max Saul</cp:lastModifiedBy>
  <cp:lastPrinted>2011-08-25T10:07:39Z</cp:lastPrinted>
  <dcterms:created xsi:type="dcterms:W3CDTF">2012-05-31T12:49:12Z</dcterms:created>
  <dcterms:modified xsi:type="dcterms:W3CDTF">2024-07-31T12:23:54Z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c786aca1-9546-4918-82e7-f5ccf022aac5</vt:lpwstr>
  </property>
  <property fmtid="{D5CDD505-2E9C-101B-9397-08002B2CF9AE}" pid="3" name="LMEClassification">
    <vt:lpwstr>Public</vt:lpwstr>
  </property>
  <property fmtid="{D5CDD505-2E9C-101B-9397-08002B2CF9AE}" pid="4" name="VisualMarking">
    <vt:lpwstr>No</vt:lpwstr>
  </property>
</Properties>
</file>