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adingOperations\LMEPrice\Monthly Averages\Prices by Month\2024\"/>
    </mc:Choice>
  </mc:AlternateContent>
  <xr:revisionPtr revIDLastSave="0" documentId="8_{E7FA370C-8E92-4D1E-ABC8-BB31CD5C46FE}" xr6:coauthVersionLast="47" xr6:coauthVersionMax="47" xr10:uidLastSave="{00000000-0000-0000-0000-000000000000}"/>
  <bookViews>
    <workbookView xWindow="38280" yWindow="-120" windowWidth="38640" windowHeight="21240" tabRatio="993" xr2:uid="{00000000-000D-0000-FFFF-FFFF00000000}"/>
  </bookViews>
  <sheets>
    <sheet name="Copper" sheetId="1" r:id="rId1"/>
    <sheet name="Aluminium Alloy" sheetId="2" r:id="rId2"/>
    <sheet name="NA Alloy" sheetId="3" r:id="rId3"/>
    <sheet name="Primary Aluminium" sheetId="4" r:id="rId4"/>
    <sheet name="Zinc" sheetId="5" r:id="rId5"/>
    <sheet name="Lead" sheetId="6" r:id="rId6"/>
    <sheet name="Tin" sheetId="7" r:id="rId7"/>
    <sheet name="Nickel" sheetId="8" r:id="rId8"/>
    <sheet name="Cobalt" sheetId="10" r:id="rId9"/>
    <sheet name="ABR" sheetId="12" r:id="rId10"/>
    <sheet name="ABR Avg" sheetId="13" r:id="rId11"/>
    <sheet name="Averages Inc. Euro Eq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3" l="1"/>
  <c r="C18" i="13"/>
  <c r="C17" i="13"/>
  <c r="J30" i="12"/>
  <c r="G30" i="12"/>
  <c r="D30" i="12"/>
  <c r="J29" i="12"/>
  <c r="G29" i="12"/>
  <c r="D29" i="12"/>
  <c r="J28" i="12"/>
  <c r="E11" i="13" s="1"/>
  <c r="G28" i="12"/>
  <c r="D11" i="13" s="1"/>
  <c r="D28" i="12"/>
  <c r="C11" i="13" s="1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F8" i="12"/>
  <c r="S31" i="10"/>
  <c r="Q31" i="10"/>
  <c r="P31" i="10"/>
  <c r="O31" i="10"/>
  <c r="N31" i="10"/>
  <c r="M31" i="10"/>
  <c r="L31" i="10"/>
  <c r="J31" i="10"/>
  <c r="I31" i="10"/>
  <c r="G31" i="10"/>
  <c r="F31" i="10"/>
  <c r="D31" i="10"/>
  <c r="C31" i="10"/>
  <c r="S30" i="10"/>
  <c r="R30" i="10"/>
  <c r="Q30" i="10"/>
  <c r="P30" i="10"/>
  <c r="O30" i="10"/>
  <c r="N30" i="10"/>
  <c r="M30" i="10"/>
  <c r="L30" i="10"/>
  <c r="J30" i="10"/>
  <c r="I30" i="10"/>
  <c r="G30" i="10"/>
  <c r="F30" i="10"/>
  <c r="D30" i="10"/>
  <c r="C30" i="10"/>
  <c r="S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R28" i="10"/>
  <c r="K28" i="10"/>
  <c r="H28" i="10"/>
  <c r="E28" i="10"/>
  <c r="R27" i="10"/>
  <c r="K27" i="10"/>
  <c r="H27" i="10"/>
  <c r="E27" i="10"/>
  <c r="R26" i="10"/>
  <c r="K26" i="10"/>
  <c r="H26" i="10"/>
  <c r="E26" i="10"/>
  <c r="R25" i="10"/>
  <c r="K25" i="10"/>
  <c r="H25" i="10"/>
  <c r="E25" i="10"/>
  <c r="R24" i="10"/>
  <c r="K24" i="10"/>
  <c r="H24" i="10"/>
  <c r="E24" i="10"/>
  <c r="R23" i="10"/>
  <c r="K23" i="10"/>
  <c r="H23" i="10"/>
  <c r="E23" i="10"/>
  <c r="R22" i="10"/>
  <c r="K22" i="10"/>
  <c r="H22" i="10"/>
  <c r="E22" i="10"/>
  <c r="R21" i="10"/>
  <c r="K21" i="10"/>
  <c r="H21" i="10"/>
  <c r="E21" i="10"/>
  <c r="R20" i="10"/>
  <c r="K20" i="10"/>
  <c r="H20" i="10"/>
  <c r="E20" i="10"/>
  <c r="R19" i="10"/>
  <c r="K19" i="10"/>
  <c r="H19" i="10"/>
  <c r="E19" i="10"/>
  <c r="R18" i="10"/>
  <c r="K18" i="10"/>
  <c r="H18" i="10"/>
  <c r="E18" i="10"/>
  <c r="R17" i="10"/>
  <c r="K17" i="10"/>
  <c r="H17" i="10"/>
  <c r="E17" i="10"/>
  <c r="R16" i="10"/>
  <c r="K16" i="10"/>
  <c r="H16" i="10"/>
  <c r="E16" i="10"/>
  <c r="R15" i="10"/>
  <c r="K15" i="10"/>
  <c r="H15" i="10"/>
  <c r="E15" i="10"/>
  <c r="R14" i="10"/>
  <c r="K14" i="10"/>
  <c r="H14" i="10"/>
  <c r="E14" i="10"/>
  <c r="R13" i="10"/>
  <c r="K13" i="10"/>
  <c r="H13" i="10"/>
  <c r="E13" i="10"/>
  <c r="R12" i="10"/>
  <c r="K12" i="10"/>
  <c r="H12" i="10"/>
  <c r="E12" i="10"/>
  <c r="R11" i="10"/>
  <c r="K11" i="10"/>
  <c r="H11" i="10"/>
  <c r="E11" i="10"/>
  <c r="R10" i="10"/>
  <c r="K10" i="10"/>
  <c r="H10" i="10"/>
  <c r="H30" i="10" s="1"/>
  <c r="E10" i="10"/>
  <c r="E30" i="10" s="1"/>
  <c r="R9" i="10"/>
  <c r="R29" i="10" s="1"/>
  <c r="K9" i="10"/>
  <c r="K31" i="10" s="1"/>
  <c r="H9" i="10"/>
  <c r="H31" i="10" s="1"/>
  <c r="E9" i="10"/>
  <c r="E31" i="10" s="1"/>
  <c r="Y31" i="8"/>
  <c r="W31" i="8"/>
  <c r="V31" i="8"/>
  <c r="U31" i="8"/>
  <c r="T31" i="8"/>
  <c r="S31" i="8"/>
  <c r="R31" i="8"/>
  <c r="P31" i="8"/>
  <c r="O31" i="8"/>
  <c r="M31" i="8"/>
  <c r="L31" i="8"/>
  <c r="J31" i="8"/>
  <c r="I31" i="8"/>
  <c r="G31" i="8"/>
  <c r="F31" i="8"/>
  <c r="D31" i="8"/>
  <c r="C31" i="8"/>
  <c r="Y30" i="8"/>
  <c r="W30" i="8"/>
  <c r="V30" i="8"/>
  <c r="U30" i="8"/>
  <c r="T30" i="8"/>
  <c r="S30" i="8"/>
  <c r="R30" i="8"/>
  <c r="Q30" i="8"/>
  <c r="P30" i="8"/>
  <c r="O30" i="8"/>
  <c r="M30" i="8"/>
  <c r="L30" i="8"/>
  <c r="J30" i="8"/>
  <c r="I30" i="8"/>
  <c r="G30" i="8"/>
  <c r="F30" i="8"/>
  <c r="E30" i="8"/>
  <c r="D30" i="8"/>
  <c r="C30" i="8"/>
  <c r="Y29" i="8"/>
  <c r="X29" i="8"/>
  <c r="W29" i="8"/>
  <c r="V29" i="8"/>
  <c r="U29" i="8"/>
  <c r="T29" i="8"/>
  <c r="S29" i="8"/>
  <c r="R29" i="8"/>
  <c r="P29" i="8"/>
  <c r="Q29" i="8" s="1"/>
  <c r="O29" i="8"/>
  <c r="M29" i="8"/>
  <c r="L29" i="8"/>
  <c r="N29" i="8" s="1"/>
  <c r="J29" i="8"/>
  <c r="I29" i="8"/>
  <c r="K29" i="8" s="1"/>
  <c r="G29" i="8"/>
  <c r="F29" i="8"/>
  <c r="H29" i="8" s="1"/>
  <c r="D29" i="8"/>
  <c r="E29" i="8" s="1"/>
  <c r="C29" i="8"/>
  <c r="X28" i="8"/>
  <c r="Q28" i="8"/>
  <c r="N28" i="8"/>
  <c r="K28" i="8"/>
  <c r="H28" i="8"/>
  <c r="E28" i="8"/>
  <c r="X27" i="8"/>
  <c r="Q27" i="8"/>
  <c r="N27" i="8"/>
  <c r="K27" i="8"/>
  <c r="H27" i="8"/>
  <c r="E27" i="8"/>
  <c r="X26" i="8"/>
  <c r="Q26" i="8"/>
  <c r="N26" i="8"/>
  <c r="K26" i="8"/>
  <c r="H26" i="8"/>
  <c r="E26" i="8"/>
  <c r="X25" i="8"/>
  <c r="Q25" i="8"/>
  <c r="N25" i="8"/>
  <c r="K25" i="8"/>
  <c r="H25" i="8"/>
  <c r="E25" i="8"/>
  <c r="X24" i="8"/>
  <c r="Q24" i="8"/>
  <c r="N24" i="8"/>
  <c r="K24" i="8"/>
  <c r="H24" i="8"/>
  <c r="E24" i="8"/>
  <c r="X23" i="8"/>
  <c r="Q23" i="8"/>
  <c r="N23" i="8"/>
  <c r="K23" i="8"/>
  <c r="H23" i="8"/>
  <c r="E23" i="8"/>
  <c r="X22" i="8"/>
  <c r="Q22" i="8"/>
  <c r="N22" i="8"/>
  <c r="K22" i="8"/>
  <c r="H22" i="8"/>
  <c r="E22" i="8"/>
  <c r="X21" i="8"/>
  <c r="Q21" i="8"/>
  <c r="N21" i="8"/>
  <c r="K21" i="8"/>
  <c r="H21" i="8"/>
  <c r="E21" i="8"/>
  <c r="X20" i="8"/>
  <c r="Q20" i="8"/>
  <c r="N20" i="8"/>
  <c r="K20" i="8"/>
  <c r="H20" i="8"/>
  <c r="E20" i="8"/>
  <c r="X19" i="8"/>
  <c r="Q19" i="8"/>
  <c r="N19" i="8"/>
  <c r="K19" i="8"/>
  <c r="H19" i="8"/>
  <c r="E19" i="8"/>
  <c r="X18" i="8"/>
  <c r="Q18" i="8"/>
  <c r="N18" i="8"/>
  <c r="K18" i="8"/>
  <c r="H18" i="8"/>
  <c r="E18" i="8"/>
  <c r="X17" i="8"/>
  <c r="Q17" i="8"/>
  <c r="N17" i="8"/>
  <c r="K17" i="8"/>
  <c r="H17" i="8"/>
  <c r="E17" i="8"/>
  <c r="X16" i="8"/>
  <c r="Q16" i="8"/>
  <c r="N16" i="8"/>
  <c r="K16" i="8"/>
  <c r="H16" i="8"/>
  <c r="E16" i="8"/>
  <c r="X15" i="8"/>
  <c r="Q15" i="8"/>
  <c r="N15" i="8"/>
  <c r="K15" i="8"/>
  <c r="H15" i="8"/>
  <c r="E15" i="8"/>
  <c r="X14" i="8"/>
  <c r="Q14" i="8"/>
  <c r="N14" i="8"/>
  <c r="K14" i="8"/>
  <c r="H14" i="8"/>
  <c r="E14" i="8"/>
  <c r="X13" i="8"/>
  <c r="Q13" i="8"/>
  <c r="N13" i="8"/>
  <c r="K13" i="8"/>
  <c r="H13" i="8"/>
  <c r="E13" i="8"/>
  <c r="X12" i="8"/>
  <c r="Q12" i="8"/>
  <c r="N12" i="8"/>
  <c r="K12" i="8"/>
  <c r="H12" i="8"/>
  <c r="E12" i="8"/>
  <c r="X11" i="8"/>
  <c r="Q11" i="8"/>
  <c r="N11" i="8"/>
  <c r="K11" i="8"/>
  <c r="H11" i="8"/>
  <c r="E11" i="8"/>
  <c r="X10" i="8"/>
  <c r="Q10" i="8"/>
  <c r="Q31" i="8" s="1"/>
  <c r="N10" i="8"/>
  <c r="N31" i="8" s="1"/>
  <c r="K10" i="8"/>
  <c r="H10" i="8"/>
  <c r="E10" i="8"/>
  <c r="X9" i="8"/>
  <c r="X30" i="8" s="1"/>
  <c r="Q9" i="8"/>
  <c r="N9" i="8"/>
  <c r="N30" i="8" s="1"/>
  <c r="K9" i="8"/>
  <c r="K30" i="8" s="1"/>
  <c r="H9" i="8"/>
  <c r="H30" i="8" s="1"/>
  <c r="E9" i="8"/>
  <c r="E31" i="8" s="1"/>
  <c r="S31" i="7"/>
  <c r="Q31" i="7"/>
  <c r="P31" i="7"/>
  <c r="O31" i="7"/>
  <c r="N31" i="7"/>
  <c r="M31" i="7"/>
  <c r="L31" i="7"/>
  <c r="J31" i="7"/>
  <c r="I31" i="7"/>
  <c r="G31" i="7"/>
  <c r="F31" i="7"/>
  <c r="D31" i="7"/>
  <c r="C31" i="7"/>
  <c r="S30" i="7"/>
  <c r="Q30" i="7"/>
  <c r="P30" i="7"/>
  <c r="O30" i="7"/>
  <c r="N30" i="7"/>
  <c r="M30" i="7"/>
  <c r="L30" i="7"/>
  <c r="J30" i="7"/>
  <c r="I30" i="7"/>
  <c r="G30" i="7"/>
  <c r="F30" i="7"/>
  <c r="D30" i="7"/>
  <c r="C30" i="7"/>
  <c r="S29" i="7"/>
  <c r="Q29" i="7"/>
  <c r="P29" i="7"/>
  <c r="O29" i="7"/>
  <c r="N29" i="7"/>
  <c r="M29" i="7"/>
  <c r="L29" i="7"/>
  <c r="J29" i="7"/>
  <c r="I29" i="7"/>
  <c r="K29" i="7" s="1"/>
  <c r="G29" i="7"/>
  <c r="H29" i="7" s="1"/>
  <c r="F29" i="7"/>
  <c r="D29" i="7"/>
  <c r="C29" i="7"/>
  <c r="E29" i="7" s="1"/>
  <c r="R28" i="7"/>
  <c r="K28" i="7"/>
  <c r="H28" i="7"/>
  <c r="E28" i="7"/>
  <c r="R27" i="7"/>
  <c r="K27" i="7"/>
  <c r="H27" i="7"/>
  <c r="E27" i="7"/>
  <c r="R26" i="7"/>
  <c r="K26" i="7"/>
  <c r="H26" i="7"/>
  <c r="E26" i="7"/>
  <c r="R25" i="7"/>
  <c r="K25" i="7"/>
  <c r="H25" i="7"/>
  <c r="E25" i="7"/>
  <c r="R24" i="7"/>
  <c r="K24" i="7"/>
  <c r="H24" i="7"/>
  <c r="E24" i="7"/>
  <c r="R23" i="7"/>
  <c r="K23" i="7"/>
  <c r="H23" i="7"/>
  <c r="E23" i="7"/>
  <c r="R22" i="7"/>
  <c r="K22" i="7"/>
  <c r="H22" i="7"/>
  <c r="E22" i="7"/>
  <c r="R21" i="7"/>
  <c r="K21" i="7"/>
  <c r="H21" i="7"/>
  <c r="E21" i="7"/>
  <c r="R20" i="7"/>
  <c r="K20" i="7"/>
  <c r="H20" i="7"/>
  <c r="E20" i="7"/>
  <c r="R19" i="7"/>
  <c r="K19" i="7"/>
  <c r="H19" i="7"/>
  <c r="E19" i="7"/>
  <c r="R18" i="7"/>
  <c r="K18" i="7"/>
  <c r="H18" i="7"/>
  <c r="E18" i="7"/>
  <c r="R17" i="7"/>
  <c r="K17" i="7"/>
  <c r="H17" i="7"/>
  <c r="E17" i="7"/>
  <c r="R16" i="7"/>
  <c r="K16" i="7"/>
  <c r="H16" i="7"/>
  <c r="E16" i="7"/>
  <c r="R15" i="7"/>
  <c r="K15" i="7"/>
  <c r="H15" i="7"/>
  <c r="E15" i="7"/>
  <c r="R14" i="7"/>
  <c r="K14" i="7"/>
  <c r="H14" i="7"/>
  <c r="E14" i="7"/>
  <c r="R13" i="7"/>
  <c r="K13" i="7"/>
  <c r="H13" i="7"/>
  <c r="E13" i="7"/>
  <c r="R12" i="7"/>
  <c r="K12" i="7"/>
  <c r="H12" i="7"/>
  <c r="E12" i="7"/>
  <c r="R11" i="7"/>
  <c r="R29" i="7" s="1"/>
  <c r="K11" i="7"/>
  <c r="H11" i="7"/>
  <c r="E11" i="7"/>
  <c r="R10" i="7"/>
  <c r="K10" i="7"/>
  <c r="H10" i="7"/>
  <c r="E10" i="7"/>
  <c r="R9" i="7"/>
  <c r="R31" i="7" s="1"/>
  <c r="K9" i="7"/>
  <c r="K30" i="7" s="1"/>
  <c r="H9" i="7"/>
  <c r="H31" i="7" s="1"/>
  <c r="E9" i="7"/>
  <c r="E31" i="7" s="1"/>
  <c r="Y31" i="6"/>
  <c r="W31" i="6"/>
  <c r="V31" i="6"/>
  <c r="U31" i="6"/>
  <c r="T31" i="6"/>
  <c r="S31" i="6"/>
  <c r="R31" i="6"/>
  <c r="P31" i="6"/>
  <c r="O31" i="6"/>
  <c r="M31" i="6"/>
  <c r="L31" i="6"/>
  <c r="J31" i="6"/>
  <c r="I31" i="6"/>
  <c r="G31" i="6"/>
  <c r="F31" i="6"/>
  <c r="D31" i="6"/>
  <c r="C31" i="6"/>
  <c r="Y30" i="6"/>
  <c r="W30" i="6"/>
  <c r="V30" i="6"/>
  <c r="U30" i="6"/>
  <c r="T30" i="6"/>
  <c r="S30" i="6"/>
  <c r="R30" i="6"/>
  <c r="P30" i="6"/>
  <c r="O30" i="6"/>
  <c r="M30" i="6"/>
  <c r="L30" i="6"/>
  <c r="J30" i="6"/>
  <c r="I30" i="6"/>
  <c r="G30" i="6"/>
  <c r="F30" i="6"/>
  <c r="D30" i="6"/>
  <c r="C30" i="6"/>
  <c r="Y29" i="6"/>
  <c r="X29" i="6"/>
  <c r="W29" i="6"/>
  <c r="V29" i="6"/>
  <c r="U29" i="6"/>
  <c r="T29" i="6"/>
  <c r="S29" i="6"/>
  <c r="R29" i="6"/>
  <c r="Q29" i="6"/>
  <c r="P29" i="6"/>
  <c r="O29" i="6"/>
  <c r="M29" i="6"/>
  <c r="L29" i="6"/>
  <c r="N29" i="6" s="1"/>
  <c r="K29" i="6"/>
  <c r="J29" i="6"/>
  <c r="I29" i="6"/>
  <c r="H29" i="6"/>
  <c r="G29" i="6"/>
  <c r="F29" i="6"/>
  <c r="E29" i="6"/>
  <c r="D29" i="6"/>
  <c r="C29" i="6"/>
  <c r="X28" i="6"/>
  <c r="Q28" i="6"/>
  <c r="N28" i="6"/>
  <c r="K28" i="6"/>
  <c r="H28" i="6"/>
  <c r="E28" i="6"/>
  <c r="X27" i="6"/>
  <c r="Q27" i="6"/>
  <c r="N27" i="6"/>
  <c r="K27" i="6"/>
  <c r="H27" i="6"/>
  <c r="E27" i="6"/>
  <c r="X26" i="6"/>
  <c r="Q26" i="6"/>
  <c r="N26" i="6"/>
  <c r="K26" i="6"/>
  <c r="H26" i="6"/>
  <c r="E26" i="6"/>
  <c r="X25" i="6"/>
  <c r="Q25" i="6"/>
  <c r="N25" i="6"/>
  <c r="K25" i="6"/>
  <c r="H25" i="6"/>
  <c r="E25" i="6"/>
  <c r="X24" i="6"/>
  <c r="Q24" i="6"/>
  <c r="N24" i="6"/>
  <c r="K24" i="6"/>
  <c r="H24" i="6"/>
  <c r="E24" i="6"/>
  <c r="X23" i="6"/>
  <c r="Q23" i="6"/>
  <c r="N23" i="6"/>
  <c r="K23" i="6"/>
  <c r="H23" i="6"/>
  <c r="E23" i="6"/>
  <c r="X22" i="6"/>
  <c r="Q22" i="6"/>
  <c r="N22" i="6"/>
  <c r="K22" i="6"/>
  <c r="H22" i="6"/>
  <c r="E22" i="6"/>
  <c r="X21" i="6"/>
  <c r="Q21" i="6"/>
  <c r="N21" i="6"/>
  <c r="K21" i="6"/>
  <c r="H21" i="6"/>
  <c r="E21" i="6"/>
  <c r="X20" i="6"/>
  <c r="Q20" i="6"/>
  <c r="N20" i="6"/>
  <c r="K20" i="6"/>
  <c r="H20" i="6"/>
  <c r="E20" i="6"/>
  <c r="X19" i="6"/>
  <c r="Q19" i="6"/>
  <c r="N19" i="6"/>
  <c r="K19" i="6"/>
  <c r="H19" i="6"/>
  <c r="E19" i="6"/>
  <c r="X18" i="6"/>
  <c r="Q18" i="6"/>
  <c r="N18" i="6"/>
  <c r="K18" i="6"/>
  <c r="H18" i="6"/>
  <c r="E18" i="6"/>
  <c r="X17" i="6"/>
  <c r="Q17" i="6"/>
  <c r="N17" i="6"/>
  <c r="K17" i="6"/>
  <c r="H17" i="6"/>
  <c r="E17" i="6"/>
  <c r="X16" i="6"/>
  <c r="Q16" i="6"/>
  <c r="N16" i="6"/>
  <c r="K16" i="6"/>
  <c r="H16" i="6"/>
  <c r="E16" i="6"/>
  <c r="X15" i="6"/>
  <c r="Q15" i="6"/>
  <c r="N15" i="6"/>
  <c r="K15" i="6"/>
  <c r="H15" i="6"/>
  <c r="E15" i="6"/>
  <c r="X14" i="6"/>
  <c r="Q14" i="6"/>
  <c r="N14" i="6"/>
  <c r="K14" i="6"/>
  <c r="H14" i="6"/>
  <c r="E14" i="6"/>
  <c r="X13" i="6"/>
  <c r="Q13" i="6"/>
  <c r="N13" i="6"/>
  <c r="K13" i="6"/>
  <c r="H13" i="6"/>
  <c r="E13" i="6"/>
  <c r="X12" i="6"/>
  <c r="Q12" i="6"/>
  <c r="N12" i="6"/>
  <c r="K12" i="6"/>
  <c r="H12" i="6"/>
  <c r="E12" i="6"/>
  <c r="X11" i="6"/>
  <c r="Q11" i="6"/>
  <c r="N11" i="6"/>
  <c r="K11" i="6"/>
  <c r="H11" i="6"/>
  <c r="E11" i="6"/>
  <c r="X10" i="6"/>
  <c r="Q10" i="6"/>
  <c r="N10" i="6"/>
  <c r="N31" i="6" s="1"/>
  <c r="K10" i="6"/>
  <c r="H10" i="6"/>
  <c r="E10" i="6"/>
  <c r="X9" i="6"/>
  <c r="X30" i="6" s="1"/>
  <c r="Q9" i="6"/>
  <c r="Q30" i="6" s="1"/>
  <c r="N9" i="6"/>
  <c r="K9" i="6"/>
  <c r="K30" i="6" s="1"/>
  <c r="H9" i="6"/>
  <c r="H30" i="6" s="1"/>
  <c r="E9" i="6"/>
  <c r="E30" i="6" s="1"/>
  <c r="Y31" i="5"/>
  <c r="X31" i="5"/>
  <c r="W31" i="5"/>
  <c r="V31" i="5"/>
  <c r="U31" i="5"/>
  <c r="T31" i="5"/>
  <c r="S31" i="5"/>
  <c r="R31" i="5"/>
  <c r="P31" i="5"/>
  <c r="O31" i="5"/>
  <c r="M31" i="5"/>
  <c r="L31" i="5"/>
  <c r="K31" i="5"/>
  <c r="J31" i="5"/>
  <c r="I31" i="5"/>
  <c r="G31" i="5"/>
  <c r="F31" i="5"/>
  <c r="D31" i="5"/>
  <c r="C31" i="5"/>
  <c r="Y30" i="5"/>
  <c r="W30" i="5"/>
  <c r="V30" i="5"/>
  <c r="U30" i="5"/>
  <c r="T30" i="5"/>
  <c r="S30" i="5"/>
  <c r="R30" i="5"/>
  <c r="P30" i="5"/>
  <c r="O30" i="5"/>
  <c r="M30" i="5"/>
  <c r="L30" i="5"/>
  <c r="K30" i="5"/>
  <c r="J30" i="5"/>
  <c r="I30" i="5"/>
  <c r="G30" i="5"/>
  <c r="F30" i="5"/>
  <c r="D30" i="5"/>
  <c r="C30" i="5"/>
  <c r="Y29" i="5"/>
  <c r="W29" i="5"/>
  <c r="V29" i="5"/>
  <c r="U29" i="5"/>
  <c r="T29" i="5"/>
  <c r="S29" i="5"/>
  <c r="R29" i="5"/>
  <c r="Q29" i="5"/>
  <c r="P29" i="5"/>
  <c r="O29" i="5"/>
  <c r="N29" i="5"/>
  <c r="M29" i="5"/>
  <c r="L29" i="5"/>
  <c r="J29" i="5"/>
  <c r="I29" i="5"/>
  <c r="K29" i="5" s="1"/>
  <c r="H29" i="5"/>
  <c r="G29" i="5"/>
  <c r="F29" i="5"/>
  <c r="E29" i="5"/>
  <c r="D29" i="5"/>
  <c r="C29" i="5"/>
  <c r="X28" i="5"/>
  <c r="Q28" i="5"/>
  <c r="N28" i="5"/>
  <c r="K28" i="5"/>
  <c r="H28" i="5"/>
  <c r="E28" i="5"/>
  <c r="X27" i="5"/>
  <c r="Q27" i="5"/>
  <c r="N27" i="5"/>
  <c r="K27" i="5"/>
  <c r="H27" i="5"/>
  <c r="E27" i="5"/>
  <c r="X26" i="5"/>
  <c r="Q26" i="5"/>
  <c r="N26" i="5"/>
  <c r="K26" i="5"/>
  <c r="H26" i="5"/>
  <c r="E26" i="5"/>
  <c r="X25" i="5"/>
  <c r="Q25" i="5"/>
  <c r="N25" i="5"/>
  <c r="K25" i="5"/>
  <c r="H25" i="5"/>
  <c r="E25" i="5"/>
  <c r="X24" i="5"/>
  <c r="Q24" i="5"/>
  <c r="N24" i="5"/>
  <c r="K24" i="5"/>
  <c r="H24" i="5"/>
  <c r="E24" i="5"/>
  <c r="X23" i="5"/>
  <c r="Q23" i="5"/>
  <c r="N23" i="5"/>
  <c r="K23" i="5"/>
  <c r="H23" i="5"/>
  <c r="E23" i="5"/>
  <c r="X22" i="5"/>
  <c r="Q22" i="5"/>
  <c r="N22" i="5"/>
  <c r="K22" i="5"/>
  <c r="H22" i="5"/>
  <c r="E22" i="5"/>
  <c r="X21" i="5"/>
  <c r="Q21" i="5"/>
  <c r="N21" i="5"/>
  <c r="K21" i="5"/>
  <c r="H21" i="5"/>
  <c r="E21" i="5"/>
  <c r="X20" i="5"/>
  <c r="Q20" i="5"/>
  <c r="N20" i="5"/>
  <c r="K20" i="5"/>
  <c r="H20" i="5"/>
  <c r="E20" i="5"/>
  <c r="X19" i="5"/>
  <c r="Q19" i="5"/>
  <c r="N19" i="5"/>
  <c r="K19" i="5"/>
  <c r="H19" i="5"/>
  <c r="E19" i="5"/>
  <c r="X18" i="5"/>
  <c r="Q18" i="5"/>
  <c r="N18" i="5"/>
  <c r="K18" i="5"/>
  <c r="H18" i="5"/>
  <c r="E18" i="5"/>
  <c r="X17" i="5"/>
  <c r="Q17" i="5"/>
  <c r="N17" i="5"/>
  <c r="K17" i="5"/>
  <c r="H17" i="5"/>
  <c r="E17" i="5"/>
  <c r="X16" i="5"/>
  <c r="Q16" i="5"/>
  <c r="N16" i="5"/>
  <c r="K16" i="5"/>
  <c r="H16" i="5"/>
  <c r="E16" i="5"/>
  <c r="X15" i="5"/>
  <c r="Q15" i="5"/>
  <c r="N15" i="5"/>
  <c r="K15" i="5"/>
  <c r="H15" i="5"/>
  <c r="E15" i="5"/>
  <c r="X14" i="5"/>
  <c r="Q14" i="5"/>
  <c r="N14" i="5"/>
  <c r="K14" i="5"/>
  <c r="H14" i="5"/>
  <c r="E14" i="5"/>
  <c r="X13" i="5"/>
  <c r="Q13" i="5"/>
  <c r="N13" i="5"/>
  <c r="K13" i="5"/>
  <c r="H13" i="5"/>
  <c r="E13" i="5"/>
  <c r="X12" i="5"/>
  <c r="Q12" i="5"/>
  <c r="N12" i="5"/>
  <c r="K12" i="5"/>
  <c r="H12" i="5"/>
  <c r="E12" i="5"/>
  <c r="X11" i="5"/>
  <c r="Q11" i="5"/>
  <c r="N11" i="5"/>
  <c r="K11" i="5"/>
  <c r="H11" i="5"/>
  <c r="E11" i="5"/>
  <c r="X10" i="5"/>
  <c r="Q10" i="5"/>
  <c r="N10" i="5"/>
  <c r="K10" i="5"/>
  <c r="H10" i="5"/>
  <c r="E10" i="5"/>
  <c r="X9" i="5"/>
  <c r="X29" i="5" s="1"/>
  <c r="Q9" i="5"/>
  <c r="Q30" i="5" s="1"/>
  <c r="N9" i="5"/>
  <c r="N30" i="5" s="1"/>
  <c r="K9" i="5"/>
  <c r="H9" i="5"/>
  <c r="H30" i="5" s="1"/>
  <c r="E9" i="5"/>
  <c r="E30" i="5" s="1"/>
  <c r="Y31" i="4"/>
  <c r="W31" i="4"/>
  <c r="V31" i="4"/>
  <c r="U31" i="4"/>
  <c r="T31" i="4"/>
  <c r="S31" i="4"/>
  <c r="R31" i="4"/>
  <c r="P31" i="4"/>
  <c r="O31" i="4"/>
  <c r="M31" i="4"/>
  <c r="L31" i="4"/>
  <c r="J31" i="4"/>
  <c r="I31" i="4"/>
  <c r="H31" i="4"/>
  <c r="G31" i="4"/>
  <c r="F31" i="4"/>
  <c r="D31" i="4"/>
  <c r="C31" i="4"/>
  <c r="Y30" i="4"/>
  <c r="W30" i="4"/>
  <c r="V30" i="4"/>
  <c r="U30" i="4"/>
  <c r="T30" i="4"/>
  <c r="S30" i="4"/>
  <c r="R30" i="4"/>
  <c r="P30" i="4"/>
  <c r="O30" i="4"/>
  <c r="M30" i="4"/>
  <c r="L30" i="4"/>
  <c r="J30" i="4"/>
  <c r="I30" i="4"/>
  <c r="H30" i="4"/>
  <c r="G30" i="4"/>
  <c r="F30" i="4"/>
  <c r="D30" i="4"/>
  <c r="C30" i="4"/>
  <c r="Y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G29" i="4"/>
  <c r="F29" i="4"/>
  <c r="H29" i="4" s="1"/>
  <c r="D29" i="4"/>
  <c r="C29" i="4"/>
  <c r="E29" i="4" s="1"/>
  <c r="X28" i="4"/>
  <c r="Q28" i="4"/>
  <c r="N28" i="4"/>
  <c r="K28" i="4"/>
  <c r="H28" i="4"/>
  <c r="E28" i="4"/>
  <c r="X27" i="4"/>
  <c r="Q27" i="4"/>
  <c r="N27" i="4"/>
  <c r="K27" i="4"/>
  <c r="H27" i="4"/>
  <c r="E27" i="4"/>
  <c r="X26" i="4"/>
  <c r="Q26" i="4"/>
  <c r="N26" i="4"/>
  <c r="K26" i="4"/>
  <c r="H26" i="4"/>
  <c r="E26" i="4"/>
  <c r="X25" i="4"/>
  <c r="Q25" i="4"/>
  <c r="N25" i="4"/>
  <c r="K25" i="4"/>
  <c r="H25" i="4"/>
  <c r="E25" i="4"/>
  <c r="X24" i="4"/>
  <c r="Q24" i="4"/>
  <c r="N24" i="4"/>
  <c r="K24" i="4"/>
  <c r="H24" i="4"/>
  <c r="E24" i="4"/>
  <c r="X23" i="4"/>
  <c r="Q23" i="4"/>
  <c r="N23" i="4"/>
  <c r="K23" i="4"/>
  <c r="H23" i="4"/>
  <c r="E23" i="4"/>
  <c r="X22" i="4"/>
  <c r="Q22" i="4"/>
  <c r="N22" i="4"/>
  <c r="K22" i="4"/>
  <c r="H22" i="4"/>
  <c r="E22" i="4"/>
  <c r="X21" i="4"/>
  <c r="Q21" i="4"/>
  <c r="N21" i="4"/>
  <c r="K21" i="4"/>
  <c r="H21" i="4"/>
  <c r="E21" i="4"/>
  <c r="X20" i="4"/>
  <c r="Q20" i="4"/>
  <c r="N20" i="4"/>
  <c r="K20" i="4"/>
  <c r="H20" i="4"/>
  <c r="E20" i="4"/>
  <c r="X19" i="4"/>
  <c r="Q19" i="4"/>
  <c r="N19" i="4"/>
  <c r="K19" i="4"/>
  <c r="H19" i="4"/>
  <c r="E19" i="4"/>
  <c r="X18" i="4"/>
  <c r="Q18" i="4"/>
  <c r="N18" i="4"/>
  <c r="K18" i="4"/>
  <c r="H18" i="4"/>
  <c r="E18" i="4"/>
  <c r="X17" i="4"/>
  <c r="Q17" i="4"/>
  <c r="N17" i="4"/>
  <c r="K17" i="4"/>
  <c r="H17" i="4"/>
  <c r="E17" i="4"/>
  <c r="X16" i="4"/>
  <c r="Q16" i="4"/>
  <c r="N16" i="4"/>
  <c r="K16" i="4"/>
  <c r="H16" i="4"/>
  <c r="E16" i="4"/>
  <c r="X15" i="4"/>
  <c r="Q15" i="4"/>
  <c r="N15" i="4"/>
  <c r="K15" i="4"/>
  <c r="H15" i="4"/>
  <c r="E15" i="4"/>
  <c r="X14" i="4"/>
  <c r="Q14" i="4"/>
  <c r="N14" i="4"/>
  <c r="K14" i="4"/>
  <c r="H14" i="4"/>
  <c r="E14" i="4"/>
  <c r="X13" i="4"/>
  <c r="Q13" i="4"/>
  <c r="N13" i="4"/>
  <c r="K13" i="4"/>
  <c r="H13" i="4"/>
  <c r="E13" i="4"/>
  <c r="X12" i="4"/>
  <c r="Q12" i="4"/>
  <c r="N12" i="4"/>
  <c r="K12" i="4"/>
  <c r="H12" i="4"/>
  <c r="E12" i="4"/>
  <c r="X11" i="4"/>
  <c r="Q11" i="4"/>
  <c r="N11" i="4"/>
  <c r="K11" i="4"/>
  <c r="H11" i="4"/>
  <c r="E11" i="4"/>
  <c r="X10" i="4"/>
  <c r="Q10" i="4"/>
  <c r="N10" i="4"/>
  <c r="K10" i="4"/>
  <c r="H10" i="4"/>
  <c r="E10" i="4"/>
  <c r="X9" i="4"/>
  <c r="X29" i="4" s="1"/>
  <c r="Q9" i="4"/>
  <c r="Q30" i="4" s="1"/>
  <c r="N9" i="4"/>
  <c r="N30" i="4" s="1"/>
  <c r="K9" i="4"/>
  <c r="K30" i="4" s="1"/>
  <c r="H9" i="4"/>
  <c r="E9" i="4"/>
  <c r="E30" i="4" s="1"/>
  <c r="S31" i="3"/>
  <c r="Q31" i="3"/>
  <c r="P31" i="3"/>
  <c r="O31" i="3"/>
  <c r="N31" i="3"/>
  <c r="M31" i="3"/>
  <c r="L31" i="3"/>
  <c r="J31" i="3"/>
  <c r="I31" i="3"/>
  <c r="G31" i="3"/>
  <c r="F31" i="3"/>
  <c r="D31" i="3"/>
  <c r="C31" i="3"/>
  <c r="S30" i="3"/>
  <c r="Q30" i="3"/>
  <c r="P30" i="3"/>
  <c r="O30" i="3"/>
  <c r="N30" i="3"/>
  <c r="M30" i="3"/>
  <c r="L30" i="3"/>
  <c r="J30" i="3"/>
  <c r="I30" i="3"/>
  <c r="G30" i="3"/>
  <c r="F30" i="3"/>
  <c r="E30" i="3"/>
  <c r="D30" i="3"/>
  <c r="C30" i="3"/>
  <c r="S29" i="3"/>
  <c r="Q29" i="3"/>
  <c r="P29" i="3"/>
  <c r="O29" i="3"/>
  <c r="N29" i="3"/>
  <c r="M29" i="3"/>
  <c r="L29" i="3"/>
  <c r="J29" i="3"/>
  <c r="I29" i="3"/>
  <c r="K29" i="3" s="1"/>
  <c r="G29" i="3"/>
  <c r="F29" i="3"/>
  <c r="H29" i="3" s="1"/>
  <c r="E29" i="3"/>
  <c r="D29" i="3"/>
  <c r="C29" i="3"/>
  <c r="R28" i="3"/>
  <c r="K28" i="3"/>
  <c r="H28" i="3"/>
  <c r="E28" i="3"/>
  <c r="R27" i="3"/>
  <c r="K27" i="3"/>
  <c r="H27" i="3"/>
  <c r="E27" i="3"/>
  <c r="R26" i="3"/>
  <c r="K26" i="3"/>
  <c r="H26" i="3"/>
  <c r="E26" i="3"/>
  <c r="R25" i="3"/>
  <c r="K25" i="3"/>
  <c r="H25" i="3"/>
  <c r="E25" i="3"/>
  <c r="R24" i="3"/>
  <c r="K24" i="3"/>
  <c r="H24" i="3"/>
  <c r="E24" i="3"/>
  <c r="R23" i="3"/>
  <c r="K23" i="3"/>
  <c r="H23" i="3"/>
  <c r="E23" i="3"/>
  <c r="R22" i="3"/>
  <c r="K22" i="3"/>
  <c r="H22" i="3"/>
  <c r="E22" i="3"/>
  <c r="R21" i="3"/>
  <c r="K21" i="3"/>
  <c r="H21" i="3"/>
  <c r="E21" i="3"/>
  <c r="R20" i="3"/>
  <c r="K20" i="3"/>
  <c r="H20" i="3"/>
  <c r="E20" i="3"/>
  <c r="R19" i="3"/>
  <c r="K19" i="3"/>
  <c r="H19" i="3"/>
  <c r="E19" i="3"/>
  <c r="R18" i="3"/>
  <c r="K18" i="3"/>
  <c r="H18" i="3"/>
  <c r="E18" i="3"/>
  <c r="R17" i="3"/>
  <c r="K17" i="3"/>
  <c r="H17" i="3"/>
  <c r="E17" i="3"/>
  <c r="R16" i="3"/>
  <c r="K16" i="3"/>
  <c r="H16" i="3"/>
  <c r="E16" i="3"/>
  <c r="R15" i="3"/>
  <c r="K15" i="3"/>
  <c r="H15" i="3"/>
  <c r="E15" i="3"/>
  <c r="R14" i="3"/>
  <c r="K14" i="3"/>
  <c r="H14" i="3"/>
  <c r="E14" i="3"/>
  <c r="R13" i="3"/>
  <c r="K13" i="3"/>
  <c r="H13" i="3"/>
  <c r="E13" i="3"/>
  <c r="R12" i="3"/>
  <c r="K12" i="3"/>
  <c r="H12" i="3"/>
  <c r="E12" i="3"/>
  <c r="R11" i="3"/>
  <c r="K11" i="3"/>
  <c r="H11" i="3"/>
  <c r="E11" i="3"/>
  <c r="E31" i="3" s="1"/>
  <c r="R10" i="3"/>
  <c r="K10" i="3"/>
  <c r="H10" i="3"/>
  <c r="E10" i="3"/>
  <c r="R9" i="3"/>
  <c r="R29" i="3" s="1"/>
  <c r="K9" i="3"/>
  <c r="K30" i="3" s="1"/>
  <c r="H9" i="3"/>
  <c r="H31" i="3" s="1"/>
  <c r="E9" i="3"/>
  <c r="S31" i="2"/>
  <c r="R31" i="2"/>
  <c r="Q31" i="2"/>
  <c r="P31" i="2"/>
  <c r="O31" i="2"/>
  <c r="N31" i="2"/>
  <c r="M31" i="2"/>
  <c r="L31" i="2"/>
  <c r="J31" i="2"/>
  <c r="I31" i="2"/>
  <c r="G31" i="2"/>
  <c r="F31" i="2"/>
  <c r="D31" i="2"/>
  <c r="C31" i="2"/>
  <c r="S30" i="2"/>
  <c r="Q30" i="2"/>
  <c r="P30" i="2"/>
  <c r="O30" i="2"/>
  <c r="N30" i="2"/>
  <c r="M30" i="2"/>
  <c r="L30" i="2"/>
  <c r="J30" i="2"/>
  <c r="I30" i="2"/>
  <c r="G30" i="2"/>
  <c r="F30" i="2"/>
  <c r="D30" i="2"/>
  <c r="C30" i="2"/>
  <c r="S29" i="2"/>
  <c r="Q29" i="2"/>
  <c r="P29" i="2"/>
  <c r="O29" i="2"/>
  <c r="N29" i="2"/>
  <c r="M29" i="2"/>
  <c r="L29" i="2"/>
  <c r="J29" i="2"/>
  <c r="I29" i="2"/>
  <c r="K29" i="2" s="1"/>
  <c r="H29" i="2"/>
  <c r="G29" i="2"/>
  <c r="F29" i="2"/>
  <c r="D29" i="2"/>
  <c r="C29" i="2"/>
  <c r="E29" i="2" s="1"/>
  <c r="R28" i="2"/>
  <c r="K28" i="2"/>
  <c r="H28" i="2"/>
  <c r="E28" i="2"/>
  <c r="R27" i="2"/>
  <c r="K27" i="2"/>
  <c r="H27" i="2"/>
  <c r="E27" i="2"/>
  <c r="R26" i="2"/>
  <c r="K26" i="2"/>
  <c r="H26" i="2"/>
  <c r="E26" i="2"/>
  <c r="R25" i="2"/>
  <c r="K25" i="2"/>
  <c r="H25" i="2"/>
  <c r="E25" i="2"/>
  <c r="R24" i="2"/>
  <c r="K24" i="2"/>
  <c r="H24" i="2"/>
  <c r="E24" i="2"/>
  <c r="R23" i="2"/>
  <c r="K23" i="2"/>
  <c r="H23" i="2"/>
  <c r="E23" i="2"/>
  <c r="R22" i="2"/>
  <c r="K22" i="2"/>
  <c r="H22" i="2"/>
  <c r="E22" i="2"/>
  <c r="R21" i="2"/>
  <c r="K21" i="2"/>
  <c r="H21" i="2"/>
  <c r="E21" i="2"/>
  <c r="R20" i="2"/>
  <c r="K20" i="2"/>
  <c r="H20" i="2"/>
  <c r="E20" i="2"/>
  <c r="R19" i="2"/>
  <c r="K19" i="2"/>
  <c r="H19" i="2"/>
  <c r="E19" i="2"/>
  <c r="R18" i="2"/>
  <c r="K18" i="2"/>
  <c r="H18" i="2"/>
  <c r="E18" i="2"/>
  <c r="R17" i="2"/>
  <c r="K17" i="2"/>
  <c r="H17" i="2"/>
  <c r="E17" i="2"/>
  <c r="R16" i="2"/>
  <c r="K16" i="2"/>
  <c r="H16" i="2"/>
  <c r="E16" i="2"/>
  <c r="R15" i="2"/>
  <c r="K15" i="2"/>
  <c r="H15" i="2"/>
  <c r="E15" i="2"/>
  <c r="R14" i="2"/>
  <c r="K14" i="2"/>
  <c r="H14" i="2"/>
  <c r="E14" i="2"/>
  <c r="R13" i="2"/>
  <c r="K13" i="2"/>
  <c r="H13" i="2"/>
  <c r="E13" i="2"/>
  <c r="R12" i="2"/>
  <c r="K12" i="2"/>
  <c r="H12" i="2"/>
  <c r="E12" i="2"/>
  <c r="R11" i="2"/>
  <c r="K11" i="2"/>
  <c r="H11" i="2"/>
  <c r="E11" i="2"/>
  <c r="R10" i="2"/>
  <c r="K10" i="2"/>
  <c r="H10" i="2"/>
  <c r="E10" i="2"/>
  <c r="R9" i="2"/>
  <c r="R29" i="2" s="1"/>
  <c r="K9" i="2"/>
  <c r="K31" i="2" s="1"/>
  <c r="H9" i="2"/>
  <c r="H31" i="2" s="1"/>
  <c r="E9" i="2"/>
  <c r="E31" i="2" s="1"/>
  <c r="Y31" i="1"/>
  <c r="W31" i="1"/>
  <c r="V31" i="1"/>
  <c r="U31" i="1"/>
  <c r="T31" i="1"/>
  <c r="S31" i="1"/>
  <c r="R31" i="1"/>
  <c r="P31" i="1"/>
  <c r="O31" i="1"/>
  <c r="M31" i="1"/>
  <c r="L31" i="1"/>
  <c r="K31" i="1"/>
  <c r="J31" i="1"/>
  <c r="I31" i="1"/>
  <c r="G31" i="1"/>
  <c r="F31" i="1"/>
  <c r="D31" i="1"/>
  <c r="C31" i="1"/>
  <c r="Y30" i="1"/>
  <c r="W30" i="1"/>
  <c r="V30" i="1"/>
  <c r="U30" i="1"/>
  <c r="T30" i="1"/>
  <c r="S30" i="1"/>
  <c r="R30" i="1"/>
  <c r="P30" i="1"/>
  <c r="O30" i="1"/>
  <c r="N30" i="1"/>
  <c r="M30" i="1"/>
  <c r="L30" i="1"/>
  <c r="J30" i="1"/>
  <c r="I30" i="1"/>
  <c r="G30" i="1"/>
  <c r="F30" i="1"/>
  <c r="D30" i="1"/>
  <c r="C30" i="1"/>
  <c r="Y29" i="1"/>
  <c r="W29" i="1"/>
  <c r="V29" i="1"/>
  <c r="U29" i="1"/>
  <c r="T29" i="1"/>
  <c r="S29" i="1"/>
  <c r="R29" i="1"/>
  <c r="P29" i="1"/>
  <c r="Q29" i="1" s="1"/>
  <c r="O29" i="1"/>
  <c r="M29" i="1"/>
  <c r="N29" i="1" s="1"/>
  <c r="L29" i="1"/>
  <c r="J29" i="1"/>
  <c r="I29" i="1"/>
  <c r="K29" i="1" s="1"/>
  <c r="G29" i="1"/>
  <c r="F29" i="1"/>
  <c r="H29" i="1" s="1"/>
  <c r="D29" i="1"/>
  <c r="E29" i="1" s="1"/>
  <c r="C29" i="1"/>
  <c r="X28" i="1"/>
  <c r="Q28" i="1"/>
  <c r="N28" i="1"/>
  <c r="K28" i="1"/>
  <c r="H28" i="1"/>
  <c r="E28" i="1"/>
  <c r="X27" i="1"/>
  <c r="Q27" i="1"/>
  <c r="N27" i="1"/>
  <c r="K27" i="1"/>
  <c r="H27" i="1"/>
  <c r="E27" i="1"/>
  <c r="X26" i="1"/>
  <c r="Q26" i="1"/>
  <c r="N26" i="1"/>
  <c r="K26" i="1"/>
  <c r="H26" i="1"/>
  <c r="E26" i="1"/>
  <c r="X25" i="1"/>
  <c r="Q25" i="1"/>
  <c r="N25" i="1"/>
  <c r="K25" i="1"/>
  <c r="H25" i="1"/>
  <c r="E25" i="1"/>
  <c r="X24" i="1"/>
  <c r="Q24" i="1"/>
  <c r="N24" i="1"/>
  <c r="K24" i="1"/>
  <c r="H24" i="1"/>
  <c r="E24" i="1"/>
  <c r="X23" i="1"/>
  <c r="Q23" i="1"/>
  <c r="N23" i="1"/>
  <c r="K23" i="1"/>
  <c r="H23" i="1"/>
  <c r="E23" i="1"/>
  <c r="X22" i="1"/>
  <c r="Q22" i="1"/>
  <c r="N22" i="1"/>
  <c r="K22" i="1"/>
  <c r="H22" i="1"/>
  <c r="E22" i="1"/>
  <c r="X21" i="1"/>
  <c r="Q21" i="1"/>
  <c r="N21" i="1"/>
  <c r="K21" i="1"/>
  <c r="H21" i="1"/>
  <c r="E21" i="1"/>
  <c r="X20" i="1"/>
  <c r="Q20" i="1"/>
  <c r="N20" i="1"/>
  <c r="K20" i="1"/>
  <c r="H20" i="1"/>
  <c r="E20" i="1"/>
  <c r="X19" i="1"/>
  <c r="Q19" i="1"/>
  <c r="N19" i="1"/>
  <c r="K19" i="1"/>
  <c r="H19" i="1"/>
  <c r="E19" i="1"/>
  <c r="X18" i="1"/>
  <c r="Q18" i="1"/>
  <c r="N18" i="1"/>
  <c r="K18" i="1"/>
  <c r="H18" i="1"/>
  <c r="E18" i="1"/>
  <c r="X17" i="1"/>
  <c r="Q17" i="1"/>
  <c r="N17" i="1"/>
  <c r="K17" i="1"/>
  <c r="H17" i="1"/>
  <c r="E17" i="1"/>
  <c r="X16" i="1"/>
  <c r="Q16" i="1"/>
  <c r="N16" i="1"/>
  <c r="K16" i="1"/>
  <c r="H16" i="1"/>
  <c r="E16" i="1"/>
  <c r="X15" i="1"/>
  <c r="Q15" i="1"/>
  <c r="N15" i="1"/>
  <c r="K15" i="1"/>
  <c r="H15" i="1"/>
  <c r="E15" i="1"/>
  <c r="X14" i="1"/>
  <c r="Q14" i="1"/>
  <c r="N14" i="1"/>
  <c r="K14" i="1"/>
  <c r="H14" i="1"/>
  <c r="E14" i="1"/>
  <c r="X13" i="1"/>
  <c r="Q13" i="1"/>
  <c r="N13" i="1"/>
  <c r="K13" i="1"/>
  <c r="H13" i="1"/>
  <c r="E13" i="1"/>
  <c r="X12" i="1"/>
  <c r="Q12" i="1"/>
  <c r="N12" i="1"/>
  <c r="K12" i="1"/>
  <c r="H12" i="1"/>
  <c r="E12" i="1"/>
  <c r="X11" i="1"/>
  <c r="Q11" i="1"/>
  <c r="N11" i="1"/>
  <c r="K11" i="1"/>
  <c r="H11" i="1"/>
  <c r="E11" i="1"/>
  <c r="X10" i="1"/>
  <c r="Q10" i="1"/>
  <c r="N10" i="1"/>
  <c r="K10" i="1"/>
  <c r="H10" i="1"/>
  <c r="E10" i="1"/>
  <c r="X9" i="1"/>
  <c r="X29" i="1" s="1"/>
  <c r="Q9" i="1"/>
  <c r="Q30" i="1" s="1"/>
  <c r="N9" i="1"/>
  <c r="N31" i="1" s="1"/>
  <c r="K9" i="1"/>
  <c r="K30" i="1" s="1"/>
  <c r="H9" i="1"/>
  <c r="H30" i="1" s="1"/>
  <c r="E9" i="1"/>
  <c r="E30" i="1" s="1"/>
  <c r="E31" i="1" l="1"/>
  <c r="Q31" i="1"/>
  <c r="E30" i="2"/>
  <c r="R30" i="3"/>
  <c r="X30" i="5"/>
  <c r="K31" i="7"/>
  <c r="H31" i="8"/>
  <c r="R30" i="2"/>
  <c r="K31" i="4"/>
  <c r="N31" i="5"/>
  <c r="E31" i="6"/>
  <c r="Q31" i="6"/>
  <c r="E30" i="7"/>
  <c r="K31" i="3"/>
  <c r="H30" i="3"/>
  <c r="X31" i="4"/>
  <c r="R30" i="7"/>
  <c r="K30" i="10"/>
  <c r="R31" i="10"/>
  <c r="H31" i="1"/>
  <c r="H30" i="2"/>
  <c r="X30" i="4"/>
  <c r="K31" i="8"/>
  <c r="N30" i="6"/>
  <c r="N31" i="4"/>
  <c r="E31" i="5"/>
  <c r="Q31" i="5"/>
  <c r="H31" i="6"/>
  <c r="H30" i="7"/>
  <c r="X31" i="8"/>
  <c r="R31" i="3"/>
  <c r="K30" i="2"/>
  <c r="X31" i="1"/>
  <c r="E31" i="4"/>
  <c r="Q31" i="4"/>
  <c r="H31" i="5"/>
  <c r="K31" i="6"/>
  <c r="X30" i="1"/>
  <c r="X31" i="6"/>
</calcChain>
</file>

<file path=xl/sharedStrings.xml><?xml version="1.0" encoding="utf-8"?>
<sst xmlns="http://schemas.openxmlformats.org/spreadsheetml/2006/main" count="429" uniqueCount="99">
  <si>
    <t>CASH</t>
  </si>
  <si>
    <t>Mean</t>
  </si>
  <si>
    <t>3-MONTHS</t>
  </si>
  <si>
    <t>15-MONTHS</t>
  </si>
  <si>
    <t>SETTLEMENT</t>
  </si>
  <si>
    <t xml:space="preserve">    Sterling Equivalents</t>
  </si>
  <si>
    <t>BUYER</t>
  </si>
  <si>
    <t>SELLER</t>
  </si>
  <si>
    <t>Cash Seller's</t>
  </si>
  <si>
    <t>3mths Seller's</t>
  </si>
  <si>
    <t>Stg/$</t>
  </si>
  <si>
    <t>Average</t>
  </si>
  <si>
    <t>High</t>
  </si>
  <si>
    <t>Low</t>
  </si>
  <si>
    <t xml:space="preserve">Neither the LME nor any of its directors, officers or employees shall, except in the case of fraud or wilful neglect, be under any liability whatsoever either in </t>
  </si>
  <si>
    <t xml:space="preserve">contract or in tort in respect of any act or omission (including negligence) in relation to the preparation or publication of the data contained in the report </t>
  </si>
  <si>
    <t>EURO</t>
  </si>
  <si>
    <t>Yen</t>
  </si>
  <si>
    <t>Euro Equivalents</t>
  </si>
  <si>
    <t>LME DAILY OFFICIAL AND SETTLEMENT PRICES</t>
  </si>
  <si>
    <t>3MStg/$</t>
  </si>
  <si>
    <t xml:space="preserve">Exchange Rate </t>
  </si>
  <si>
    <t>DECEMBER 3</t>
  </si>
  <si>
    <t>DECEMBER 2</t>
  </si>
  <si>
    <t>DECEMBER 1</t>
  </si>
  <si>
    <t>LME NICKEL $USD/Tonne</t>
  </si>
  <si>
    <t>LME PRIMARY ALUMINIUM $USD/Tonne</t>
  </si>
  <si>
    <t>LME ZINC $USD/Tonne</t>
  </si>
  <si>
    <t>LME LEAD $USD/Tonne</t>
  </si>
  <si>
    <t>LME TIN $USD/Tonne</t>
  </si>
  <si>
    <t>LME NA ALLOY $USD/Tonne</t>
  </si>
  <si>
    <t>LME ALUMINIUM ALLOY $USD/Tonne</t>
  </si>
  <si>
    <t>LME COPPER $USD/Tonne</t>
  </si>
  <si>
    <t>LME COBALT $USD/Tonne</t>
  </si>
  <si>
    <t>TWAP - Trade weighted average price</t>
  </si>
  <si>
    <t>TWAP</t>
  </si>
  <si>
    <t xml:space="preserve"> LME ABR ZINC $USD/Tonne</t>
  </si>
  <si>
    <t xml:space="preserve"> LME ABR ALUMINIUM $USD/Tonne</t>
  </si>
  <si>
    <t xml:space="preserve"> LME ABR COPPER $USD/Tonne</t>
  </si>
  <si>
    <t>LME DAILY ASIAN BENCHMARK REFERENCE PRICES</t>
  </si>
  <si>
    <t>Market Operations</t>
  </si>
  <si>
    <t>Euro</t>
  </si>
  <si>
    <t xml:space="preserve">   Lead  3-months Seller:</t>
  </si>
  <si>
    <t>$/JY</t>
  </si>
  <si>
    <t xml:space="preserve">   Lead  Cash Seller &amp; Settlement:</t>
  </si>
  <si>
    <t xml:space="preserve">   Copper  3-months Seller:</t>
  </si>
  <si>
    <t xml:space="preserve">                    Exchange Rates  </t>
  </si>
  <si>
    <t xml:space="preserve">   Copper  Cash Seller &amp; Settlement:</t>
  </si>
  <si>
    <t xml:space="preserve">             Settlement Conversion</t>
  </si>
  <si>
    <t xml:space="preserve">  The following sterling equivalents have been calculated, on the basis of daily conversions: </t>
  </si>
  <si>
    <t>Nasaac</t>
  </si>
  <si>
    <t>SHG Zinc</t>
  </si>
  <si>
    <t>Tin</t>
  </si>
  <si>
    <t>Nickel</t>
  </si>
  <si>
    <t>Lead</t>
  </si>
  <si>
    <t>Copper</t>
  </si>
  <si>
    <t>Aluminium Alloy</t>
  </si>
  <si>
    <t>Primary Aluminium</t>
  </si>
  <si>
    <t>Conversion Rate</t>
  </si>
  <si>
    <t>Euro Settlement</t>
  </si>
  <si>
    <t>Metal</t>
  </si>
  <si>
    <t>LME AVERAGE SETTLEMENT PRICES IN EURO</t>
  </si>
  <si>
    <t>15-months Mean</t>
  </si>
  <si>
    <t>15-months Seller</t>
  </si>
  <si>
    <t>15-months Buyer</t>
  </si>
  <si>
    <t>December 3 Mean</t>
  </si>
  <si>
    <t>December 3 Seller</t>
  </si>
  <si>
    <t>December 3 Buyer</t>
  </si>
  <si>
    <t>December 2 Mean</t>
  </si>
  <si>
    <t>December 2 Seller</t>
  </si>
  <si>
    <t>December 1 Mean</t>
  </si>
  <si>
    <t>December 1 Seller</t>
  </si>
  <si>
    <t>December 1 Buyer</t>
  </si>
  <si>
    <t>3-months Mean</t>
  </si>
  <si>
    <t>3-months Seller</t>
  </si>
  <si>
    <t xml:space="preserve">Cash Mean  </t>
  </si>
  <si>
    <t xml:space="preserve"> &amp; Settlement</t>
  </si>
  <si>
    <t>Cash Seller</t>
  </si>
  <si>
    <t xml:space="preserve">Cash Buyer </t>
  </si>
  <si>
    <t>(dollars)</t>
  </si>
  <si>
    <t>Zinc</t>
  </si>
  <si>
    <t>Alloy</t>
  </si>
  <si>
    <t>Aluminium</t>
  </si>
  <si>
    <t>Molybdenum</t>
  </si>
  <si>
    <t xml:space="preserve">Cobalt </t>
  </si>
  <si>
    <t>Steel Billet</t>
  </si>
  <si>
    <t>NASAAC</t>
  </si>
  <si>
    <t>Special Hg</t>
  </si>
  <si>
    <t>Primary</t>
  </si>
  <si>
    <t xml:space="preserve">                AVERAGE OFFICIAL AND SETTLEMENT PRICES US$/TONNE</t>
  </si>
  <si>
    <t xml:space="preserve">             THE  LONDON  METAL  EXCHANGE  LIMITED</t>
  </si>
  <si>
    <t>TWAP Mean</t>
  </si>
  <si>
    <t>ABR</t>
  </si>
  <si>
    <t>AVERAGE OFFICIAL PRICES US$/TONNE</t>
  </si>
  <si>
    <t>THE  LONDON  METAL  EXCHANGE  LIMITED</t>
  </si>
  <si>
    <t>FOR THE MONTH OF JUNE 2024</t>
  </si>
  <si>
    <t>contract or in tort in respect of any act or omission (including negligence) in relation to the preparation or publication of the data contained in the report.</t>
  </si>
  <si>
    <t>3-months Buyer</t>
  </si>
  <si>
    <t>December 2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</si>
</sst>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£&quot;#,##0.00;[Red]\-&quot;£&quot;#,##0.00"/>
    <numFmt numFmtId="164" formatCode="\$#,##0.00\ ;\(\$#,##0.00\)"/>
    <numFmt numFmtId="165" formatCode="\$#,##0.00\ "/>
    <numFmt numFmtId="166" formatCode="\$#,###.00"/>
    <numFmt numFmtId="167" formatCode="0.0000"/>
    <numFmt numFmtId="168" formatCode="#,##0.0000"/>
    <numFmt numFmtId="169" formatCode="[$$-409]#,##0.00"/>
    <numFmt numFmtId="170" formatCode="mmm/yyyy"/>
    <numFmt numFmtId="171" formatCode="&quot;$&quot;#,##0.00_);[Red]\(&quot;$&quot;#,##0.00\)"/>
    <numFmt numFmtId="172" formatCode="&quot;$&quot;#,##0.00_);\(&quot;$&quot;#,##0.00\)"/>
    <numFmt numFmtId="173" formatCode="\$#,##0.00"/>
    <numFmt numFmtId="174" formatCode="\£#,##0.00"/>
    <numFmt numFmtId="176" formatCode="mmm\-yyyy"/>
    <numFmt numFmtId="177" formatCode="mmmm\-yyyy"/>
  </numFmts>
  <fonts count="15" x14ac:knownFonts="1">
    <font>
      <sz val="10"/>
      <name val="Arial"/>
    </font>
    <font>
      <b/>
      <sz val="10"/>
      <name val="Times New Roman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  <font>
      <i/>
      <sz val="10"/>
      <name val="Times New Roman"/>
    </font>
    <font>
      <sz val="8.5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7" fontId="6" fillId="0" borderId="0" xfId="0" applyNumberFormat="1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164" fontId="5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 applyAlignment="1" applyProtection="1">
      <alignment horizontal="centerContinuous"/>
      <protection locked="0"/>
    </xf>
    <xf numFmtId="0" fontId="0" fillId="0" borderId="0" xfId="0" applyFill="1" applyProtection="1"/>
    <xf numFmtId="0" fontId="6" fillId="0" borderId="5" xfId="0" applyFont="1" applyFill="1" applyBorder="1" applyAlignment="1">
      <alignment horizontal="center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horizontal="center"/>
    </xf>
    <xf numFmtId="167" fontId="4" fillId="0" borderId="1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 applyProtection="1">
      <alignment horizontal="center"/>
    </xf>
    <xf numFmtId="2" fontId="4" fillId="0" borderId="8" xfId="0" applyNumberFormat="1" applyFont="1" applyFill="1" applyBorder="1" applyAlignment="1" applyProtection="1">
      <alignment horizontal="center"/>
    </xf>
    <xf numFmtId="167" fontId="4" fillId="0" borderId="20" xfId="0" applyNumberFormat="1" applyFont="1" applyFill="1" applyBorder="1" applyAlignment="1" applyProtection="1">
      <alignment horizontal="center"/>
    </xf>
    <xf numFmtId="167" fontId="4" fillId="0" borderId="7" xfId="0" applyNumberFormat="1" applyFont="1" applyFill="1" applyBorder="1" applyAlignment="1" applyProtection="1">
      <alignment horizontal="center"/>
    </xf>
    <xf numFmtId="169" fontId="4" fillId="0" borderId="9" xfId="0" applyNumberFormat="1" applyFont="1" applyFill="1" applyBorder="1" applyAlignment="1" applyProtection="1">
      <alignment horizontal="center"/>
    </xf>
    <xf numFmtId="169" fontId="4" fillId="0" borderId="19" xfId="0" applyNumberFormat="1" applyFont="1" applyBorder="1" applyAlignment="1" applyProtection="1">
      <alignment horizontal="center"/>
    </xf>
    <xf numFmtId="169" fontId="4" fillId="0" borderId="8" xfId="0" applyNumberFormat="1" applyFont="1" applyBorder="1" applyAlignment="1" applyProtection="1">
      <alignment horizontal="center"/>
    </xf>
    <xf numFmtId="169" fontId="4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167" fontId="4" fillId="0" borderId="12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3" xfId="0" applyNumberFormat="1" applyFont="1" applyFill="1" applyBorder="1" applyAlignment="1" applyProtection="1">
      <alignment horizontal="center"/>
    </xf>
    <xf numFmtId="167" fontId="4" fillId="0" borderId="18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69" fontId="4" fillId="0" borderId="11" xfId="0" applyNumberFormat="1" applyFont="1" applyFill="1" applyBorder="1" applyAlignment="1" applyProtection="1">
      <alignment horizontal="center"/>
    </xf>
    <xf numFmtId="169" fontId="4" fillId="0" borderId="12" xfId="0" applyNumberFormat="1" applyFont="1" applyBorder="1" applyAlignment="1" applyProtection="1">
      <alignment horizontal="center"/>
    </xf>
    <xf numFmtId="169" fontId="4" fillId="0" borderId="18" xfId="0" applyNumberFormat="1" applyFont="1" applyBorder="1" applyAlignment="1" applyProtection="1">
      <alignment horizontal="center"/>
    </xf>
    <xf numFmtId="169" fontId="4" fillId="0" borderId="17" xfId="0" applyNumberFormat="1" applyFont="1" applyBorder="1" applyAlignment="1" applyProtection="1">
      <alignment horizontal="center"/>
    </xf>
    <xf numFmtId="164" fontId="6" fillId="0" borderId="10" xfId="0" applyNumberFormat="1" applyFont="1" applyBorder="1" applyAlignment="1" applyProtection="1">
      <alignment horizontal="center"/>
    </xf>
    <xf numFmtId="167" fontId="4" fillId="0" borderId="14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167" fontId="4" fillId="0" borderId="15" xfId="0" applyNumberFormat="1" applyFont="1" applyFill="1" applyBorder="1" applyAlignment="1" applyProtection="1">
      <alignment horizontal="center"/>
    </xf>
    <xf numFmtId="167" fontId="4" fillId="0" borderId="21" xfId="0" applyNumberFormat="1" applyFont="1" applyFill="1" applyBorder="1" applyAlignment="1" applyProtection="1">
      <alignment horizontal="center"/>
    </xf>
    <xf numFmtId="169" fontId="4" fillId="0" borderId="16" xfId="0" applyNumberFormat="1" applyFont="1" applyFill="1" applyBorder="1" applyAlignment="1" applyProtection="1">
      <alignment horizontal="center"/>
    </xf>
    <xf numFmtId="169" fontId="4" fillId="0" borderId="14" xfId="0" applyNumberFormat="1" applyFont="1" applyBorder="1" applyAlignment="1" applyProtection="1">
      <alignment horizontal="center"/>
    </xf>
    <xf numFmtId="169" fontId="4" fillId="0" borderId="13" xfId="0" applyNumberFormat="1" applyFont="1" applyBorder="1" applyAlignment="1" applyProtection="1">
      <alignment horizontal="center"/>
    </xf>
    <xf numFmtId="169" fontId="4" fillId="0" borderId="4" xfId="0" applyNumberFormat="1" applyFont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/>
    </xf>
    <xf numFmtId="4" fontId="8" fillId="0" borderId="11" xfId="0" applyNumberFormat="1" applyFont="1" applyFill="1" applyBorder="1" applyAlignment="1" applyProtection="1">
      <alignment horizontal="center"/>
      <protection locked="0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/>
      <protection locked="0"/>
    </xf>
    <xf numFmtId="15" fontId="4" fillId="0" borderId="10" xfId="0" applyNumberFormat="1" applyFont="1" applyBorder="1"/>
    <xf numFmtId="168" fontId="8" fillId="0" borderId="12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167" fontId="8" fillId="0" borderId="0" xfId="0" applyNumberFormat="1" applyFont="1" applyFill="1" applyBorder="1" applyAlignment="1" applyProtection="1">
      <alignment horizontal="center"/>
      <protection locked="0"/>
    </xf>
    <xf numFmtId="166" fontId="8" fillId="0" borderId="11" xfId="0" applyNumberFormat="1" applyFont="1" applyFill="1" applyBorder="1" applyAlignment="1">
      <alignment horizontal="center"/>
    </xf>
    <xf numFmtId="167" fontId="8" fillId="0" borderId="15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4" fontId="4" fillId="0" borderId="7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Border="1" applyAlignment="1" applyProtection="1">
      <alignment horizontal="center"/>
      <protection locked="0"/>
    </xf>
    <xf numFmtId="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/>
    <xf numFmtId="164" fontId="4" fillId="0" borderId="4" xfId="0" applyNumberFormat="1" applyFont="1" applyBorder="1"/>
    <xf numFmtId="164" fontId="6" fillId="0" borderId="0" xfId="0" applyNumberFormat="1" applyFont="1" applyBorder="1"/>
    <xf numFmtId="165" fontId="2" fillId="0" borderId="19" xfId="0" applyNumberFormat="1" applyFont="1" applyBorder="1" applyAlignment="1" applyProtection="1">
      <alignment horizontal="right"/>
    </xf>
    <xf numFmtId="164" fontId="1" fillId="0" borderId="24" xfId="0" applyNumberFormat="1" applyFont="1" applyBorder="1" applyAlignment="1" applyProtection="1">
      <alignment horizontal="center"/>
    </xf>
    <xf numFmtId="165" fontId="2" fillId="0" borderId="12" xfId="0" applyNumberFormat="1" applyFont="1" applyBorder="1" applyAlignment="1" applyProtection="1">
      <alignment horizontal="right"/>
    </xf>
    <xf numFmtId="164" fontId="1" fillId="0" borderId="17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right"/>
    </xf>
    <xf numFmtId="164" fontId="1" fillId="0" borderId="21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>
      <alignment horizontal="right"/>
    </xf>
    <xf numFmtId="14" fontId="2" fillId="0" borderId="17" xfId="0" applyNumberFormat="1" applyFont="1" applyBorder="1"/>
    <xf numFmtId="4" fontId="2" fillId="0" borderId="26" xfId="0" applyNumberFormat="1" applyFont="1" applyBorder="1" applyAlignment="1" applyProtection="1">
      <alignment horizontal="center"/>
      <protection locked="0"/>
    </xf>
    <xf numFmtId="164" fontId="2" fillId="0" borderId="27" xfId="0" applyNumberFormat="1" applyFont="1" applyBorder="1"/>
    <xf numFmtId="4" fontId="6" fillId="0" borderId="28" xfId="0" applyNumberFormat="1" applyFont="1" applyBorder="1" applyAlignment="1" applyProtection="1">
      <alignment horizontal="center"/>
      <protection locked="0"/>
    </xf>
    <xf numFmtId="164" fontId="2" fillId="0" borderId="29" xfId="0" applyNumberFormat="1" applyFont="1" applyBorder="1"/>
    <xf numFmtId="4" fontId="2" fillId="0" borderId="1" xfId="0" applyNumberFormat="1" applyFont="1" applyBorder="1" applyProtection="1">
      <protection locked="0"/>
    </xf>
    <xf numFmtId="170" fontId="1" fillId="0" borderId="10" xfId="0" applyNumberFormat="1" applyFont="1" applyBorder="1"/>
    <xf numFmtId="0" fontId="6" fillId="0" borderId="0" xfId="0" applyFont="1"/>
    <xf numFmtId="0" fontId="9" fillId="0" borderId="30" xfId="0" applyFont="1" applyBorder="1" applyAlignment="1">
      <alignment horizontal="centerContinuous"/>
    </xf>
    <xf numFmtId="0" fontId="9" fillId="0" borderId="31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10" fillId="0" borderId="33" xfId="0" applyFont="1" applyBorder="1" applyAlignment="1">
      <alignment horizontal="centerContinuous"/>
    </xf>
    <xf numFmtId="165" fontId="9" fillId="0" borderId="34" xfId="0" applyNumberFormat="1" applyFont="1" applyBorder="1" applyAlignment="1">
      <alignment horizontal="centerContinuous"/>
    </xf>
    <xf numFmtId="0" fontId="9" fillId="0" borderId="34" xfId="0" applyFont="1" applyBorder="1" applyAlignment="1">
      <alignment horizontal="centerContinuous"/>
    </xf>
    <xf numFmtId="165" fontId="10" fillId="0" borderId="34" xfId="0" applyNumberFormat="1" applyFont="1" applyBorder="1" applyAlignment="1">
      <alignment horizontal="centerContinuous"/>
    </xf>
    <xf numFmtId="171" fontId="10" fillId="0" borderId="34" xfId="0" applyNumberFormat="1" applyFont="1" applyBorder="1" applyAlignment="1">
      <alignment horizontal="centerContinuous"/>
    </xf>
    <xf numFmtId="172" fontId="10" fillId="0" borderId="34" xfId="0" applyNumberFormat="1" applyFont="1" applyBorder="1" applyAlignment="1">
      <alignment horizontal="centerContinuous"/>
    </xf>
    <xf numFmtId="173" fontId="10" fillId="0" borderId="34" xfId="0" applyNumberFormat="1" applyFont="1" applyBorder="1" applyAlignment="1">
      <alignment horizontal="centerContinuous"/>
    </xf>
    <xf numFmtId="0" fontId="9" fillId="0" borderId="35" xfId="0" applyFont="1" applyBorder="1" applyAlignment="1">
      <alignment horizontal="centerContinuous"/>
    </xf>
    <xf numFmtId="171" fontId="4" fillId="0" borderId="0" xfId="0" applyNumberFormat="1" applyFont="1" applyAlignment="1">
      <alignment horizontal="left"/>
    </xf>
    <xf numFmtId="0" fontId="11" fillId="0" borderId="0" xfId="0" applyFont="1"/>
    <xf numFmtId="167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8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7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2" fontId="4" fillId="0" borderId="36" xfId="0" applyNumberFormat="1" applyFont="1" applyBorder="1" applyAlignment="1">
      <alignment horizontal="right"/>
    </xf>
    <xf numFmtId="0" fontId="4" fillId="0" borderId="37" xfId="0" applyFont="1" applyBorder="1"/>
    <xf numFmtId="0" fontId="4" fillId="0" borderId="29" xfId="0" applyFont="1" applyBorder="1"/>
    <xf numFmtId="0" fontId="4" fillId="0" borderId="38" xfId="0" applyFont="1" applyBorder="1"/>
    <xf numFmtId="2" fontId="4" fillId="0" borderId="39" xfId="0" applyNumberFormat="1" applyFont="1" applyBorder="1" applyAlignment="1">
      <alignment horizontal="right"/>
    </xf>
    <xf numFmtId="4" fontId="4" fillId="0" borderId="39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6" fillId="0" borderId="0" xfId="0" applyFont="1" applyBorder="1"/>
    <xf numFmtId="2" fontId="4" fillId="0" borderId="40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4" fillId="0" borderId="24" xfId="0" applyFont="1" applyBorder="1"/>
    <xf numFmtId="2" fontId="4" fillId="0" borderId="26" xfId="0" applyNumberFormat="1" applyFont="1" applyBorder="1" applyAlignment="1">
      <alignment horizontal="right"/>
    </xf>
    <xf numFmtId="2" fontId="4" fillId="0" borderId="41" xfId="0" applyNumberFormat="1" applyFont="1" applyBorder="1" applyAlignment="1">
      <alignment horizontal="right"/>
    </xf>
    <xf numFmtId="0" fontId="4" fillId="0" borderId="27" xfId="0" applyFont="1" applyBorder="1"/>
    <xf numFmtId="4" fontId="4" fillId="0" borderId="25" xfId="0" applyNumberFormat="1" applyFont="1" applyBorder="1"/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/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Border="1"/>
    <xf numFmtId="177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 applyBorder="1"/>
    <xf numFmtId="0" fontId="0" fillId="2" borderId="0" xfId="0" applyFill="1" applyBorder="1"/>
    <xf numFmtId="0" fontId="9" fillId="2" borderId="30" xfId="0" applyFont="1" applyFill="1" applyBorder="1" applyAlignment="1">
      <alignment horizontal="centerContinuous"/>
    </xf>
    <xf numFmtId="0" fontId="9" fillId="2" borderId="31" xfId="0" applyFont="1" applyFill="1" applyBorder="1" applyAlignment="1">
      <alignment horizontal="centerContinuous"/>
    </xf>
    <xf numFmtId="0" fontId="9" fillId="2" borderId="32" xfId="0" applyFont="1" applyFill="1" applyBorder="1" applyAlignment="1">
      <alignment horizontal="centerContinuous"/>
    </xf>
    <xf numFmtId="0" fontId="10" fillId="2" borderId="33" xfId="0" applyFont="1" applyFill="1" applyBorder="1" applyAlignment="1">
      <alignment horizontal="centerContinuous"/>
    </xf>
    <xf numFmtId="165" fontId="9" fillId="2" borderId="34" xfId="0" applyNumberFormat="1" applyFont="1" applyFill="1" applyBorder="1" applyAlignment="1">
      <alignment horizontal="centerContinuous"/>
    </xf>
    <xf numFmtId="0" fontId="9" fillId="2" borderId="34" xfId="0" applyFont="1" applyFill="1" applyBorder="1" applyAlignment="1">
      <alignment horizontal="centerContinuous"/>
    </xf>
    <xf numFmtId="165" fontId="10" fillId="2" borderId="34" xfId="0" applyNumberFormat="1" applyFont="1" applyFill="1" applyBorder="1" applyAlignment="1">
      <alignment horizontal="centerContinuous"/>
    </xf>
    <xf numFmtId="171" fontId="10" fillId="2" borderId="34" xfId="0" applyNumberFormat="1" applyFont="1" applyFill="1" applyBorder="1" applyAlignment="1">
      <alignment horizontal="centerContinuous"/>
    </xf>
    <xf numFmtId="172" fontId="10" fillId="2" borderId="34" xfId="0" applyNumberFormat="1" applyFont="1" applyFill="1" applyBorder="1" applyAlignment="1">
      <alignment horizontal="centerContinuous"/>
    </xf>
    <xf numFmtId="173" fontId="10" fillId="2" borderId="34" xfId="0" applyNumberFormat="1" applyFont="1" applyFill="1" applyBorder="1" applyAlignment="1">
      <alignment horizontal="centerContinuous"/>
    </xf>
    <xf numFmtId="0" fontId="9" fillId="2" borderId="35" xfId="0" applyFont="1" applyFill="1" applyBorder="1" applyAlignment="1">
      <alignment horizontal="centerContinuous"/>
    </xf>
    <xf numFmtId="0" fontId="2" fillId="2" borderId="0" xfId="0" applyFont="1" applyFill="1" applyBorder="1"/>
    <xf numFmtId="171" fontId="2" fillId="2" borderId="0" xfId="0" applyNumberFormat="1" applyFont="1" applyFill="1" applyBorder="1" applyAlignment="1">
      <alignment horizontal="left"/>
    </xf>
    <xf numFmtId="167" fontId="2" fillId="2" borderId="43" xfId="0" applyNumberFormat="1" applyFont="1" applyFill="1" applyBorder="1" applyAlignment="1"/>
    <xf numFmtId="2" fontId="2" fillId="2" borderId="43" xfId="0" applyNumberFormat="1" applyFont="1" applyFill="1" applyBorder="1" applyAlignment="1"/>
    <xf numFmtId="174" fontId="2" fillId="2" borderId="43" xfId="0" applyNumberFormat="1" applyFont="1" applyFill="1" applyBorder="1" applyAlignment="1"/>
    <xf numFmtId="0" fontId="2" fillId="2" borderId="43" xfId="0" applyFont="1" applyFill="1" applyBorder="1" applyAlignment="1"/>
    <xf numFmtId="0" fontId="6" fillId="2" borderId="43" xfId="0" applyFont="1" applyFill="1" applyBorder="1" applyAlignment="1"/>
    <xf numFmtId="0" fontId="13" fillId="2" borderId="43" xfId="0" applyFont="1" applyFill="1" applyBorder="1" applyAlignment="1"/>
    <xf numFmtId="4" fontId="2" fillId="2" borderId="41" xfId="0" applyNumberFormat="1" applyFont="1" applyFill="1" applyBorder="1" applyAlignment="1">
      <alignment horizontal="right"/>
    </xf>
    <xf numFmtId="0" fontId="2" fillId="2" borderId="41" xfId="0" applyFont="1" applyFill="1" applyBorder="1"/>
    <xf numFmtId="4" fontId="2" fillId="2" borderId="25" xfId="0" applyNumberFormat="1" applyFont="1" applyFill="1" applyBorder="1" applyAlignment="1">
      <alignment horizontal="right"/>
    </xf>
    <xf numFmtId="0" fontId="2" fillId="2" borderId="2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4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76" fontId="4" fillId="2" borderId="0" xfId="0" applyNumberFormat="1" applyFont="1" applyFill="1" applyBorder="1" applyAlignment="1">
      <alignment horizontal="center"/>
    </xf>
    <xf numFmtId="177" fontId="6" fillId="2" borderId="0" xfId="0" applyNumberFormat="1" applyFont="1" applyFill="1" applyBorder="1" applyAlignment="1">
      <alignment horizontal="center"/>
    </xf>
    <xf numFmtId="17" fontId="6" fillId="2" borderId="0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4" fillId="2" borderId="0" xfId="0" applyFont="1" applyFill="1" applyBorder="1"/>
    <xf numFmtId="0" fontId="6" fillId="2" borderId="0" xfId="0" applyFont="1" applyFill="1" applyBorder="1" applyAlignment="1"/>
    <xf numFmtId="177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2" fontId="8" fillId="0" borderId="14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  <protection locked="0"/>
    </xf>
    <xf numFmtId="4" fontId="6" fillId="0" borderId="44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6" fillId="0" borderId="44" xfId="0" applyNumberFormat="1" applyFont="1" applyFill="1" applyBorder="1" applyAlignment="1">
      <alignment horizontal="center"/>
    </xf>
    <xf numFmtId="4" fontId="6" fillId="0" borderId="16" xfId="0" applyNumberFormat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4" fontId="6" fillId="0" borderId="23" xfId="0" applyNumberFormat="1" applyFont="1" applyFill="1" applyBorder="1" applyAlignment="1" applyProtection="1">
      <alignment horizontal="center"/>
      <protection locked="0"/>
    </xf>
    <xf numFmtId="4" fontId="6" fillId="0" borderId="45" xfId="0" applyNumberFormat="1" applyFont="1" applyFill="1" applyBorder="1" applyAlignment="1" applyProtection="1">
      <alignment horizontal="center"/>
      <protection locked="0"/>
    </xf>
    <xf numFmtId="4" fontId="6" fillId="0" borderId="22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164" fontId="1" fillId="0" borderId="4" xfId="0" applyNumberFormat="1" applyFont="1" applyBorder="1" applyAlignment="1"/>
    <xf numFmtId="0" fontId="0" fillId="0" borderId="4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34"/>
  <sheetViews>
    <sheetView tabSelected="1"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32</v>
      </c>
    </row>
    <row r="6" spans="1:25" ht="13.5" thickBot="1" x14ac:dyDescent="0.25">
      <c r="B6" s="1">
        <v>45446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45446</v>
      </c>
      <c r="C9" s="46">
        <v>9985</v>
      </c>
      <c r="D9" s="45">
        <v>9985.5</v>
      </c>
      <c r="E9" s="44">
        <f t="shared" ref="E9:E28" si="0">AVERAGE(C9:D9)</f>
        <v>9985.25</v>
      </c>
      <c r="F9" s="46">
        <v>10106</v>
      </c>
      <c r="G9" s="45">
        <v>10107</v>
      </c>
      <c r="H9" s="44">
        <f t="shared" ref="H9:H28" si="1">AVERAGE(F9:G9)</f>
        <v>10106.5</v>
      </c>
      <c r="I9" s="46">
        <v>10240</v>
      </c>
      <c r="J9" s="45">
        <v>10250</v>
      </c>
      <c r="K9" s="44">
        <f t="shared" ref="K9:K28" si="2">AVERAGE(I9:J9)</f>
        <v>10245</v>
      </c>
      <c r="L9" s="46">
        <v>10185</v>
      </c>
      <c r="M9" s="45">
        <v>10195</v>
      </c>
      <c r="N9" s="44">
        <f t="shared" ref="N9:N28" si="3">AVERAGE(L9:M9)</f>
        <v>10190</v>
      </c>
      <c r="O9" s="46">
        <v>10060</v>
      </c>
      <c r="P9" s="45">
        <v>10070</v>
      </c>
      <c r="Q9" s="44">
        <f t="shared" ref="Q9:Q28" si="4">AVERAGE(O9:P9)</f>
        <v>10065</v>
      </c>
      <c r="R9" s="52">
        <v>9985.5</v>
      </c>
      <c r="S9" s="51">
        <v>1.2728999999999999</v>
      </c>
      <c r="T9" s="53">
        <v>1.0843</v>
      </c>
      <c r="U9" s="50">
        <v>156.86000000000001</v>
      </c>
      <c r="V9" s="43">
        <v>7844.69</v>
      </c>
      <c r="W9" s="43">
        <v>7936.4</v>
      </c>
      <c r="X9" s="49">
        <f t="shared" ref="X9:X28" si="5">R9/T9</f>
        <v>9209.1672046481599</v>
      </c>
      <c r="Y9" s="48">
        <v>1.2735000000000001</v>
      </c>
    </row>
    <row r="10" spans="1:25" x14ac:dyDescent="0.2">
      <c r="B10" s="47">
        <v>45447</v>
      </c>
      <c r="C10" s="46">
        <v>9858</v>
      </c>
      <c r="D10" s="45">
        <v>9858.5</v>
      </c>
      <c r="E10" s="44">
        <f t="shared" si="0"/>
        <v>9858.25</v>
      </c>
      <c r="F10" s="46">
        <v>9987</v>
      </c>
      <c r="G10" s="45">
        <v>9989</v>
      </c>
      <c r="H10" s="44">
        <f t="shared" si="1"/>
        <v>9988</v>
      </c>
      <c r="I10" s="46">
        <v>10110</v>
      </c>
      <c r="J10" s="45">
        <v>10120</v>
      </c>
      <c r="K10" s="44">
        <f t="shared" si="2"/>
        <v>10115</v>
      </c>
      <c r="L10" s="46">
        <v>10035</v>
      </c>
      <c r="M10" s="45">
        <v>10045</v>
      </c>
      <c r="N10" s="44">
        <f t="shared" si="3"/>
        <v>10040</v>
      </c>
      <c r="O10" s="46">
        <v>9930</v>
      </c>
      <c r="P10" s="45">
        <v>9940</v>
      </c>
      <c r="Q10" s="44">
        <f t="shared" si="4"/>
        <v>9935</v>
      </c>
      <c r="R10" s="52">
        <v>9858.5</v>
      </c>
      <c r="S10" s="51">
        <v>1.2762</v>
      </c>
      <c r="T10" s="51">
        <v>1.0862000000000001</v>
      </c>
      <c r="U10" s="50">
        <v>154.87</v>
      </c>
      <c r="V10" s="43">
        <v>7724.89</v>
      </c>
      <c r="W10" s="43">
        <v>7822.85</v>
      </c>
      <c r="X10" s="49">
        <f t="shared" si="5"/>
        <v>9076.1369913459766</v>
      </c>
      <c r="Y10" s="48">
        <v>1.2768999999999999</v>
      </c>
    </row>
    <row r="11" spans="1:25" x14ac:dyDescent="0.2">
      <c r="B11" s="47">
        <v>45448</v>
      </c>
      <c r="C11" s="46">
        <v>9764</v>
      </c>
      <c r="D11" s="45">
        <v>9769</v>
      </c>
      <c r="E11" s="44">
        <f t="shared" si="0"/>
        <v>9766.5</v>
      </c>
      <c r="F11" s="46">
        <v>9889</v>
      </c>
      <c r="G11" s="45">
        <v>9890</v>
      </c>
      <c r="H11" s="44">
        <f t="shared" si="1"/>
        <v>9889.5</v>
      </c>
      <c r="I11" s="46">
        <v>10015</v>
      </c>
      <c r="J11" s="45">
        <v>10025</v>
      </c>
      <c r="K11" s="44">
        <f t="shared" si="2"/>
        <v>10020</v>
      </c>
      <c r="L11" s="46">
        <v>9960</v>
      </c>
      <c r="M11" s="45">
        <v>9970</v>
      </c>
      <c r="N11" s="44">
        <f t="shared" si="3"/>
        <v>9965</v>
      </c>
      <c r="O11" s="46">
        <v>9840</v>
      </c>
      <c r="P11" s="45">
        <v>9850</v>
      </c>
      <c r="Q11" s="44">
        <f t="shared" si="4"/>
        <v>9845</v>
      </c>
      <c r="R11" s="52">
        <v>9769</v>
      </c>
      <c r="S11" s="51">
        <v>1.2779</v>
      </c>
      <c r="T11" s="51">
        <v>1.0868</v>
      </c>
      <c r="U11" s="50">
        <v>156.15</v>
      </c>
      <c r="V11" s="43">
        <v>7644.57</v>
      </c>
      <c r="W11" s="43">
        <v>7735.02</v>
      </c>
      <c r="X11" s="49">
        <f t="shared" si="5"/>
        <v>8988.7743835112251</v>
      </c>
      <c r="Y11" s="48">
        <v>1.2786</v>
      </c>
    </row>
    <row r="12" spans="1:25" x14ac:dyDescent="0.2">
      <c r="B12" s="47">
        <v>45449</v>
      </c>
      <c r="C12" s="46">
        <v>9925</v>
      </c>
      <c r="D12" s="45">
        <v>9930</v>
      </c>
      <c r="E12" s="44">
        <f t="shared" si="0"/>
        <v>9927.5</v>
      </c>
      <c r="F12" s="46">
        <v>10043</v>
      </c>
      <c r="G12" s="45">
        <v>10045</v>
      </c>
      <c r="H12" s="44">
        <f t="shared" si="1"/>
        <v>10044</v>
      </c>
      <c r="I12" s="46">
        <v>10155</v>
      </c>
      <c r="J12" s="45">
        <v>10165</v>
      </c>
      <c r="K12" s="44">
        <f t="shared" si="2"/>
        <v>10160</v>
      </c>
      <c r="L12" s="46">
        <v>10095</v>
      </c>
      <c r="M12" s="45">
        <v>10105</v>
      </c>
      <c r="N12" s="44">
        <f t="shared" si="3"/>
        <v>10100</v>
      </c>
      <c r="O12" s="46">
        <v>9935</v>
      </c>
      <c r="P12" s="45">
        <v>9945</v>
      </c>
      <c r="Q12" s="44">
        <f t="shared" si="4"/>
        <v>9940</v>
      </c>
      <c r="R12" s="52">
        <v>9930</v>
      </c>
      <c r="S12" s="51">
        <v>1.2771999999999999</v>
      </c>
      <c r="T12" s="51">
        <v>1.0868</v>
      </c>
      <c r="U12" s="50">
        <v>156.19999999999999</v>
      </c>
      <c r="V12" s="43">
        <v>7774.82</v>
      </c>
      <c r="W12" s="43">
        <v>7861.17</v>
      </c>
      <c r="X12" s="49">
        <f t="shared" si="5"/>
        <v>9136.9157158630842</v>
      </c>
      <c r="Y12" s="48">
        <v>1.2778</v>
      </c>
    </row>
    <row r="13" spans="1:25" x14ac:dyDescent="0.2">
      <c r="B13" s="47">
        <v>45450</v>
      </c>
      <c r="C13" s="46">
        <v>9835</v>
      </c>
      <c r="D13" s="45">
        <v>9840</v>
      </c>
      <c r="E13" s="44">
        <f t="shared" si="0"/>
        <v>9837.5</v>
      </c>
      <c r="F13" s="46">
        <v>9950</v>
      </c>
      <c r="G13" s="45">
        <v>9955</v>
      </c>
      <c r="H13" s="44">
        <f t="shared" si="1"/>
        <v>9952.5</v>
      </c>
      <c r="I13" s="46">
        <v>10050</v>
      </c>
      <c r="J13" s="45">
        <v>10060</v>
      </c>
      <c r="K13" s="44">
        <f t="shared" si="2"/>
        <v>10055</v>
      </c>
      <c r="L13" s="46">
        <v>9975</v>
      </c>
      <c r="M13" s="45">
        <v>9985</v>
      </c>
      <c r="N13" s="44">
        <f t="shared" si="3"/>
        <v>9980</v>
      </c>
      <c r="O13" s="46">
        <v>9815</v>
      </c>
      <c r="P13" s="45">
        <v>9825</v>
      </c>
      <c r="Q13" s="44">
        <f t="shared" si="4"/>
        <v>9820</v>
      </c>
      <c r="R13" s="52">
        <v>9840</v>
      </c>
      <c r="S13" s="51">
        <v>1.2806999999999999</v>
      </c>
      <c r="T13" s="51">
        <v>1.0898000000000001</v>
      </c>
      <c r="U13" s="50">
        <v>155.6</v>
      </c>
      <c r="V13" s="43">
        <v>7683.3</v>
      </c>
      <c r="W13" s="43">
        <v>7768.85</v>
      </c>
      <c r="X13" s="49">
        <f t="shared" si="5"/>
        <v>9029.179665993759</v>
      </c>
      <c r="Y13" s="48">
        <v>1.2814000000000001</v>
      </c>
    </row>
    <row r="14" spans="1:25" x14ac:dyDescent="0.2">
      <c r="B14" s="47">
        <v>45453</v>
      </c>
      <c r="C14" s="46">
        <v>9694</v>
      </c>
      <c r="D14" s="45">
        <v>9694.5</v>
      </c>
      <c r="E14" s="44">
        <f t="shared" si="0"/>
        <v>9694.25</v>
      </c>
      <c r="F14" s="46">
        <v>9829</v>
      </c>
      <c r="G14" s="45">
        <v>9830</v>
      </c>
      <c r="H14" s="44">
        <f t="shared" si="1"/>
        <v>9829.5</v>
      </c>
      <c r="I14" s="46">
        <v>9945</v>
      </c>
      <c r="J14" s="45">
        <v>9955</v>
      </c>
      <c r="K14" s="44">
        <f t="shared" si="2"/>
        <v>9950</v>
      </c>
      <c r="L14" s="46">
        <v>9865</v>
      </c>
      <c r="M14" s="45">
        <v>9875</v>
      </c>
      <c r="N14" s="44">
        <f t="shared" si="3"/>
        <v>9870</v>
      </c>
      <c r="O14" s="46">
        <v>9710</v>
      </c>
      <c r="P14" s="45">
        <v>9720</v>
      </c>
      <c r="Q14" s="44">
        <f t="shared" si="4"/>
        <v>9715</v>
      </c>
      <c r="R14" s="52">
        <v>9694.5</v>
      </c>
      <c r="S14" s="51">
        <v>1.2714000000000001</v>
      </c>
      <c r="T14" s="51">
        <v>1.0753999999999999</v>
      </c>
      <c r="U14" s="50">
        <v>156.88999999999999</v>
      </c>
      <c r="V14" s="43">
        <v>7625.06</v>
      </c>
      <c r="W14" s="43">
        <v>7727.38</v>
      </c>
      <c r="X14" s="49">
        <f t="shared" si="5"/>
        <v>9014.7851962060631</v>
      </c>
      <c r="Y14" s="48">
        <v>1.2721</v>
      </c>
    </row>
    <row r="15" spans="1:25" x14ac:dyDescent="0.2">
      <c r="B15" s="47">
        <v>45454</v>
      </c>
      <c r="C15" s="46">
        <v>9566.5</v>
      </c>
      <c r="D15" s="45">
        <v>9567</v>
      </c>
      <c r="E15" s="44">
        <f t="shared" si="0"/>
        <v>9566.75</v>
      </c>
      <c r="F15" s="46">
        <v>9698</v>
      </c>
      <c r="G15" s="45">
        <v>9700</v>
      </c>
      <c r="H15" s="44">
        <f t="shared" si="1"/>
        <v>9699</v>
      </c>
      <c r="I15" s="46">
        <v>9825</v>
      </c>
      <c r="J15" s="45">
        <v>9835</v>
      </c>
      <c r="K15" s="44">
        <f t="shared" si="2"/>
        <v>9830</v>
      </c>
      <c r="L15" s="46">
        <v>9775</v>
      </c>
      <c r="M15" s="45">
        <v>9785</v>
      </c>
      <c r="N15" s="44">
        <f t="shared" si="3"/>
        <v>9780</v>
      </c>
      <c r="O15" s="46">
        <v>9615</v>
      </c>
      <c r="P15" s="45">
        <v>9625</v>
      </c>
      <c r="Q15" s="44">
        <f t="shared" si="4"/>
        <v>9620</v>
      </c>
      <c r="R15" s="52">
        <v>9567</v>
      </c>
      <c r="S15" s="51">
        <v>1.2739</v>
      </c>
      <c r="T15" s="51">
        <v>1.0729</v>
      </c>
      <c r="U15" s="50">
        <v>157.1</v>
      </c>
      <c r="V15" s="43">
        <v>7510.01</v>
      </c>
      <c r="W15" s="43">
        <v>7610.23</v>
      </c>
      <c r="X15" s="49">
        <f t="shared" si="5"/>
        <v>8916.954049771648</v>
      </c>
      <c r="Y15" s="48">
        <v>1.2746</v>
      </c>
    </row>
    <row r="16" spans="1:25" x14ac:dyDescent="0.2">
      <c r="B16" s="47">
        <v>45455</v>
      </c>
      <c r="C16" s="46">
        <v>9697</v>
      </c>
      <c r="D16" s="45">
        <v>9697.5</v>
      </c>
      <c r="E16" s="44">
        <f t="shared" si="0"/>
        <v>9697.25</v>
      </c>
      <c r="F16" s="46">
        <v>9827</v>
      </c>
      <c r="G16" s="45">
        <v>9828</v>
      </c>
      <c r="H16" s="44">
        <f t="shared" si="1"/>
        <v>9827.5</v>
      </c>
      <c r="I16" s="46">
        <v>9945</v>
      </c>
      <c r="J16" s="45">
        <v>9955</v>
      </c>
      <c r="K16" s="44">
        <f t="shared" si="2"/>
        <v>9950</v>
      </c>
      <c r="L16" s="46">
        <v>9890</v>
      </c>
      <c r="M16" s="45">
        <v>9900</v>
      </c>
      <c r="N16" s="44">
        <f t="shared" si="3"/>
        <v>9895</v>
      </c>
      <c r="O16" s="46">
        <v>9735</v>
      </c>
      <c r="P16" s="45">
        <v>9745</v>
      </c>
      <c r="Q16" s="44">
        <f t="shared" si="4"/>
        <v>9740</v>
      </c>
      <c r="R16" s="52">
        <v>9697.5</v>
      </c>
      <c r="S16" s="51">
        <v>1.2761</v>
      </c>
      <c r="T16" s="51">
        <v>1.0765</v>
      </c>
      <c r="U16" s="50">
        <v>157.34</v>
      </c>
      <c r="V16" s="43">
        <v>7599.33</v>
      </c>
      <c r="W16" s="43">
        <v>7697.37</v>
      </c>
      <c r="X16" s="49">
        <f t="shared" si="5"/>
        <v>9008.3604273107285</v>
      </c>
      <c r="Y16" s="48">
        <v>1.2767999999999999</v>
      </c>
    </row>
    <row r="17" spans="2:25" x14ac:dyDescent="0.2">
      <c r="B17" s="47">
        <v>45456</v>
      </c>
      <c r="C17" s="46">
        <v>9732</v>
      </c>
      <c r="D17" s="45">
        <v>9733</v>
      </c>
      <c r="E17" s="44">
        <f t="shared" si="0"/>
        <v>9732.5</v>
      </c>
      <c r="F17" s="46">
        <v>9859</v>
      </c>
      <c r="G17" s="45">
        <v>9860</v>
      </c>
      <c r="H17" s="44">
        <f t="shared" si="1"/>
        <v>9859.5</v>
      </c>
      <c r="I17" s="46">
        <v>9965</v>
      </c>
      <c r="J17" s="45">
        <v>9975</v>
      </c>
      <c r="K17" s="44">
        <f t="shared" si="2"/>
        <v>9970</v>
      </c>
      <c r="L17" s="46">
        <v>9880</v>
      </c>
      <c r="M17" s="45">
        <v>9890</v>
      </c>
      <c r="N17" s="44">
        <f t="shared" si="3"/>
        <v>9885</v>
      </c>
      <c r="O17" s="46">
        <v>9745</v>
      </c>
      <c r="P17" s="45">
        <v>9755</v>
      </c>
      <c r="Q17" s="44">
        <f t="shared" si="4"/>
        <v>9750</v>
      </c>
      <c r="R17" s="52">
        <v>9733</v>
      </c>
      <c r="S17" s="51">
        <v>1.2765</v>
      </c>
      <c r="T17" s="51">
        <v>1.0783</v>
      </c>
      <c r="U17" s="50">
        <v>157.22</v>
      </c>
      <c r="V17" s="43">
        <v>7624.76</v>
      </c>
      <c r="W17" s="43">
        <v>7720.01</v>
      </c>
      <c r="X17" s="49">
        <f t="shared" si="5"/>
        <v>9026.2450153018635</v>
      </c>
      <c r="Y17" s="48">
        <v>1.2771999999999999</v>
      </c>
    </row>
    <row r="18" spans="2:25" x14ac:dyDescent="0.2">
      <c r="B18" s="47">
        <v>45457</v>
      </c>
      <c r="C18" s="46">
        <v>9649</v>
      </c>
      <c r="D18" s="45">
        <v>9650</v>
      </c>
      <c r="E18" s="44">
        <f t="shared" si="0"/>
        <v>9649.5</v>
      </c>
      <c r="F18" s="46">
        <v>9779</v>
      </c>
      <c r="G18" s="45">
        <v>9781</v>
      </c>
      <c r="H18" s="44">
        <f t="shared" si="1"/>
        <v>9780</v>
      </c>
      <c r="I18" s="46">
        <v>9910</v>
      </c>
      <c r="J18" s="45">
        <v>9920</v>
      </c>
      <c r="K18" s="44">
        <f t="shared" si="2"/>
        <v>9915</v>
      </c>
      <c r="L18" s="46">
        <v>9860</v>
      </c>
      <c r="M18" s="45">
        <v>9870</v>
      </c>
      <c r="N18" s="44">
        <f t="shared" si="3"/>
        <v>9865</v>
      </c>
      <c r="O18" s="46">
        <v>9750</v>
      </c>
      <c r="P18" s="45">
        <v>9760</v>
      </c>
      <c r="Q18" s="44">
        <f t="shared" si="4"/>
        <v>9755</v>
      </c>
      <c r="R18" s="52">
        <v>9650</v>
      </c>
      <c r="S18" s="51">
        <v>1.2704</v>
      </c>
      <c r="T18" s="51">
        <v>1.0693999999999999</v>
      </c>
      <c r="U18" s="50">
        <v>157.07</v>
      </c>
      <c r="V18" s="43">
        <v>7596.03</v>
      </c>
      <c r="W18" s="43">
        <v>7694.3</v>
      </c>
      <c r="X18" s="49">
        <f t="shared" si="5"/>
        <v>9023.7516364316452</v>
      </c>
      <c r="Y18" s="48">
        <v>1.2712000000000001</v>
      </c>
    </row>
    <row r="19" spans="2:25" x14ac:dyDescent="0.2">
      <c r="B19" s="47">
        <v>45460</v>
      </c>
      <c r="C19" s="46">
        <v>9476</v>
      </c>
      <c r="D19" s="45">
        <v>9477</v>
      </c>
      <c r="E19" s="44">
        <f t="shared" si="0"/>
        <v>9476.5</v>
      </c>
      <c r="F19" s="46">
        <v>9614</v>
      </c>
      <c r="G19" s="45">
        <v>9615</v>
      </c>
      <c r="H19" s="44">
        <f t="shared" si="1"/>
        <v>9614.5</v>
      </c>
      <c r="I19" s="46">
        <v>9755</v>
      </c>
      <c r="J19" s="45">
        <v>9765</v>
      </c>
      <c r="K19" s="44">
        <f t="shared" si="2"/>
        <v>9760</v>
      </c>
      <c r="L19" s="46">
        <v>9740</v>
      </c>
      <c r="M19" s="45">
        <v>9750</v>
      </c>
      <c r="N19" s="44">
        <f t="shared" si="3"/>
        <v>9745</v>
      </c>
      <c r="O19" s="46">
        <v>9630</v>
      </c>
      <c r="P19" s="45">
        <v>9640</v>
      </c>
      <c r="Q19" s="44">
        <f t="shared" si="4"/>
        <v>9635</v>
      </c>
      <c r="R19" s="52">
        <v>9477</v>
      </c>
      <c r="S19" s="51">
        <v>1.2663</v>
      </c>
      <c r="T19" s="51">
        <v>1.071</v>
      </c>
      <c r="U19" s="50">
        <v>157.85</v>
      </c>
      <c r="V19" s="43">
        <v>7484.01</v>
      </c>
      <c r="W19" s="43">
        <v>7588.19</v>
      </c>
      <c r="X19" s="49">
        <f t="shared" si="5"/>
        <v>8848.7394957983197</v>
      </c>
      <c r="Y19" s="48">
        <v>1.2670999999999999</v>
      </c>
    </row>
    <row r="20" spans="2:25" x14ac:dyDescent="0.2">
      <c r="B20" s="47">
        <v>45461</v>
      </c>
      <c r="C20" s="46">
        <v>9425</v>
      </c>
      <c r="D20" s="45">
        <v>9426</v>
      </c>
      <c r="E20" s="44">
        <f t="shared" si="0"/>
        <v>9425.5</v>
      </c>
      <c r="F20" s="46">
        <v>9570</v>
      </c>
      <c r="G20" s="45">
        <v>9575</v>
      </c>
      <c r="H20" s="44">
        <f t="shared" si="1"/>
        <v>9572.5</v>
      </c>
      <c r="I20" s="46">
        <v>9770</v>
      </c>
      <c r="J20" s="45">
        <v>9780</v>
      </c>
      <c r="K20" s="44">
        <f t="shared" si="2"/>
        <v>9775</v>
      </c>
      <c r="L20" s="46">
        <v>9785</v>
      </c>
      <c r="M20" s="45">
        <v>9795</v>
      </c>
      <c r="N20" s="44">
        <f t="shared" si="3"/>
        <v>9790</v>
      </c>
      <c r="O20" s="46">
        <v>9685</v>
      </c>
      <c r="P20" s="45">
        <v>9695</v>
      </c>
      <c r="Q20" s="44">
        <f t="shared" si="4"/>
        <v>9690</v>
      </c>
      <c r="R20" s="52">
        <v>9426</v>
      </c>
      <c r="S20" s="51">
        <v>1.2675000000000001</v>
      </c>
      <c r="T20" s="51">
        <v>1.0717000000000001</v>
      </c>
      <c r="U20" s="50">
        <v>158.09</v>
      </c>
      <c r="V20" s="43">
        <v>7436.69</v>
      </c>
      <c r="W20" s="43">
        <v>7550.07</v>
      </c>
      <c r="X20" s="49">
        <f t="shared" si="5"/>
        <v>8795.3718391340844</v>
      </c>
      <c r="Y20" s="48">
        <v>1.2682</v>
      </c>
    </row>
    <row r="21" spans="2:25" x14ac:dyDescent="0.2">
      <c r="B21" s="47">
        <v>45462</v>
      </c>
      <c r="C21" s="46">
        <v>9651</v>
      </c>
      <c r="D21" s="45">
        <v>9652</v>
      </c>
      <c r="E21" s="44">
        <f t="shared" si="0"/>
        <v>9651.5</v>
      </c>
      <c r="F21" s="46">
        <v>9794</v>
      </c>
      <c r="G21" s="45">
        <v>9795</v>
      </c>
      <c r="H21" s="44">
        <f t="shared" si="1"/>
        <v>9794.5</v>
      </c>
      <c r="I21" s="46">
        <v>9990</v>
      </c>
      <c r="J21" s="45">
        <v>10000</v>
      </c>
      <c r="K21" s="44">
        <f t="shared" si="2"/>
        <v>9995</v>
      </c>
      <c r="L21" s="46">
        <v>9990</v>
      </c>
      <c r="M21" s="45">
        <v>10000</v>
      </c>
      <c r="N21" s="44">
        <f t="shared" si="3"/>
        <v>9995</v>
      </c>
      <c r="O21" s="46">
        <v>9890</v>
      </c>
      <c r="P21" s="45">
        <v>9900</v>
      </c>
      <c r="Q21" s="44">
        <f t="shared" si="4"/>
        <v>9895</v>
      </c>
      <c r="R21" s="52">
        <v>9652</v>
      </c>
      <c r="S21" s="51">
        <v>1.2733000000000001</v>
      </c>
      <c r="T21" s="51">
        <v>1.0750999999999999</v>
      </c>
      <c r="U21" s="50">
        <v>157.91</v>
      </c>
      <c r="V21" s="43">
        <v>7580.3</v>
      </c>
      <c r="W21" s="43">
        <v>7688.38</v>
      </c>
      <c r="X21" s="49">
        <f t="shared" si="5"/>
        <v>8977.7695098130407</v>
      </c>
      <c r="Y21" s="48">
        <v>1.274</v>
      </c>
    </row>
    <row r="22" spans="2:25" x14ac:dyDescent="0.2">
      <c r="B22" s="47">
        <v>45463</v>
      </c>
      <c r="C22" s="46">
        <v>9645</v>
      </c>
      <c r="D22" s="45">
        <v>9648</v>
      </c>
      <c r="E22" s="44">
        <f t="shared" si="0"/>
        <v>9646.5</v>
      </c>
      <c r="F22" s="46">
        <v>9789</v>
      </c>
      <c r="G22" s="45">
        <v>9790</v>
      </c>
      <c r="H22" s="44">
        <f t="shared" si="1"/>
        <v>9789.5</v>
      </c>
      <c r="I22" s="46">
        <v>9975</v>
      </c>
      <c r="J22" s="45">
        <v>9985</v>
      </c>
      <c r="K22" s="44">
        <f t="shared" si="2"/>
        <v>9980</v>
      </c>
      <c r="L22" s="46">
        <v>9995</v>
      </c>
      <c r="M22" s="45">
        <v>10005</v>
      </c>
      <c r="N22" s="44">
        <f t="shared" si="3"/>
        <v>10000</v>
      </c>
      <c r="O22" s="46">
        <v>9895</v>
      </c>
      <c r="P22" s="45">
        <v>9905</v>
      </c>
      <c r="Q22" s="44">
        <f t="shared" si="4"/>
        <v>9900</v>
      </c>
      <c r="R22" s="52">
        <v>9648</v>
      </c>
      <c r="S22" s="51">
        <v>1.2681</v>
      </c>
      <c r="T22" s="51">
        <v>1.0714999999999999</v>
      </c>
      <c r="U22" s="50">
        <v>158.44</v>
      </c>
      <c r="V22" s="43">
        <v>7608.23</v>
      </c>
      <c r="W22" s="43">
        <v>7715.34</v>
      </c>
      <c r="X22" s="49">
        <f t="shared" si="5"/>
        <v>9004.199720018667</v>
      </c>
      <c r="Y22" s="48">
        <v>1.2688999999999999</v>
      </c>
    </row>
    <row r="23" spans="2:25" x14ac:dyDescent="0.2">
      <c r="B23" s="47">
        <v>45464</v>
      </c>
      <c r="C23" s="46">
        <v>9562</v>
      </c>
      <c r="D23" s="45">
        <v>9563</v>
      </c>
      <c r="E23" s="44">
        <f t="shared" si="0"/>
        <v>9562.5</v>
      </c>
      <c r="F23" s="46">
        <v>9700</v>
      </c>
      <c r="G23" s="45">
        <v>9705</v>
      </c>
      <c r="H23" s="44">
        <f t="shared" si="1"/>
        <v>9702.5</v>
      </c>
      <c r="I23" s="46">
        <v>9895</v>
      </c>
      <c r="J23" s="45">
        <v>9905</v>
      </c>
      <c r="K23" s="44">
        <f t="shared" si="2"/>
        <v>9900</v>
      </c>
      <c r="L23" s="46">
        <v>9905</v>
      </c>
      <c r="M23" s="45">
        <v>9915</v>
      </c>
      <c r="N23" s="44">
        <f t="shared" si="3"/>
        <v>9910</v>
      </c>
      <c r="O23" s="46">
        <v>9865</v>
      </c>
      <c r="P23" s="45">
        <v>9875</v>
      </c>
      <c r="Q23" s="44">
        <f t="shared" si="4"/>
        <v>9870</v>
      </c>
      <c r="R23" s="52">
        <v>9563</v>
      </c>
      <c r="S23" s="51">
        <v>1.2644</v>
      </c>
      <c r="T23" s="51">
        <v>1.0689</v>
      </c>
      <c r="U23" s="50">
        <v>158.91</v>
      </c>
      <c r="V23" s="43">
        <v>7563.27</v>
      </c>
      <c r="W23" s="43">
        <v>7670.72</v>
      </c>
      <c r="X23" s="49">
        <f t="shared" si="5"/>
        <v>8946.580596875292</v>
      </c>
      <c r="Y23" s="48">
        <v>1.2652000000000001</v>
      </c>
    </row>
    <row r="24" spans="2:25" x14ac:dyDescent="0.2">
      <c r="B24" s="47">
        <v>45467</v>
      </c>
      <c r="C24" s="46">
        <v>9525</v>
      </c>
      <c r="D24" s="45">
        <v>9530</v>
      </c>
      <c r="E24" s="44">
        <f t="shared" si="0"/>
        <v>9527.5</v>
      </c>
      <c r="F24" s="46">
        <v>9675</v>
      </c>
      <c r="G24" s="45">
        <v>9677</v>
      </c>
      <c r="H24" s="44">
        <f t="shared" si="1"/>
        <v>9676</v>
      </c>
      <c r="I24" s="46">
        <v>9885</v>
      </c>
      <c r="J24" s="45">
        <v>9895</v>
      </c>
      <c r="K24" s="44">
        <f t="shared" si="2"/>
        <v>9890</v>
      </c>
      <c r="L24" s="46">
        <v>9905</v>
      </c>
      <c r="M24" s="45">
        <v>9915</v>
      </c>
      <c r="N24" s="44">
        <f t="shared" si="3"/>
        <v>9910</v>
      </c>
      <c r="O24" s="46">
        <v>9885</v>
      </c>
      <c r="P24" s="45">
        <v>9895</v>
      </c>
      <c r="Q24" s="44">
        <f t="shared" si="4"/>
        <v>9890</v>
      </c>
      <c r="R24" s="52">
        <v>9530</v>
      </c>
      <c r="S24" s="51">
        <v>1.2663</v>
      </c>
      <c r="T24" s="51">
        <v>1.0734999999999999</v>
      </c>
      <c r="U24" s="50">
        <v>159.47</v>
      </c>
      <c r="V24" s="43">
        <v>7525.86</v>
      </c>
      <c r="W24" s="43">
        <v>7637.12</v>
      </c>
      <c r="X24" s="49">
        <f t="shared" si="5"/>
        <v>8877.5034932463914</v>
      </c>
      <c r="Y24" s="48">
        <v>1.2670999999999999</v>
      </c>
    </row>
    <row r="25" spans="2:25" x14ac:dyDescent="0.2">
      <c r="B25" s="47">
        <v>45468</v>
      </c>
      <c r="C25" s="46">
        <v>9491.5</v>
      </c>
      <c r="D25" s="45">
        <v>9492</v>
      </c>
      <c r="E25" s="44">
        <f t="shared" si="0"/>
        <v>9491.75</v>
      </c>
      <c r="F25" s="46">
        <v>9642</v>
      </c>
      <c r="G25" s="45">
        <v>9645</v>
      </c>
      <c r="H25" s="44">
        <f t="shared" si="1"/>
        <v>9643.5</v>
      </c>
      <c r="I25" s="46">
        <v>9885</v>
      </c>
      <c r="J25" s="45">
        <v>9895</v>
      </c>
      <c r="K25" s="44">
        <f t="shared" si="2"/>
        <v>9890</v>
      </c>
      <c r="L25" s="46">
        <v>9925</v>
      </c>
      <c r="M25" s="45">
        <v>9935</v>
      </c>
      <c r="N25" s="44">
        <f t="shared" si="3"/>
        <v>9930</v>
      </c>
      <c r="O25" s="46">
        <v>9885</v>
      </c>
      <c r="P25" s="45">
        <v>9895</v>
      </c>
      <c r="Q25" s="44">
        <f t="shared" si="4"/>
        <v>9890</v>
      </c>
      <c r="R25" s="52">
        <v>9492</v>
      </c>
      <c r="S25" s="51">
        <v>1.2683</v>
      </c>
      <c r="T25" s="51">
        <v>1.0709</v>
      </c>
      <c r="U25" s="50">
        <v>159.47</v>
      </c>
      <c r="V25" s="43">
        <v>7484.03</v>
      </c>
      <c r="W25" s="43">
        <v>7599.87</v>
      </c>
      <c r="X25" s="49">
        <f t="shared" si="5"/>
        <v>8863.5726958632931</v>
      </c>
      <c r="Y25" s="48">
        <v>1.2690999999999999</v>
      </c>
    </row>
    <row r="26" spans="2:25" x14ac:dyDescent="0.2">
      <c r="B26" s="47">
        <v>45469</v>
      </c>
      <c r="C26" s="46">
        <v>9418</v>
      </c>
      <c r="D26" s="45">
        <v>9420</v>
      </c>
      <c r="E26" s="44">
        <f t="shared" si="0"/>
        <v>9419</v>
      </c>
      <c r="F26" s="46">
        <v>9567</v>
      </c>
      <c r="G26" s="45">
        <v>9569</v>
      </c>
      <c r="H26" s="44">
        <f t="shared" si="1"/>
        <v>9568</v>
      </c>
      <c r="I26" s="46">
        <v>9825</v>
      </c>
      <c r="J26" s="45">
        <v>9835</v>
      </c>
      <c r="K26" s="44">
        <f t="shared" si="2"/>
        <v>9830</v>
      </c>
      <c r="L26" s="46">
        <v>9880</v>
      </c>
      <c r="M26" s="45">
        <v>9890</v>
      </c>
      <c r="N26" s="44">
        <f t="shared" si="3"/>
        <v>9885</v>
      </c>
      <c r="O26" s="46">
        <v>9845</v>
      </c>
      <c r="P26" s="45">
        <v>9855</v>
      </c>
      <c r="Q26" s="44">
        <f t="shared" si="4"/>
        <v>9850</v>
      </c>
      <c r="R26" s="52">
        <v>9420</v>
      </c>
      <c r="S26" s="51">
        <v>1.2661</v>
      </c>
      <c r="T26" s="51">
        <v>1.0693999999999999</v>
      </c>
      <c r="U26" s="50">
        <v>160.32</v>
      </c>
      <c r="V26" s="43">
        <v>7440.17</v>
      </c>
      <c r="W26" s="43">
        <v>7553.08</v>
      </c>
      <c r="X26" s="49">
        <f t="shared" si="5"/>
        <v>8808.6777632317189</v>
      </c>
      <c r="Y26" s="48">
        <v>1.2668999999999999</v>
      </c>
    </row>
    <row r="27" spans="2:25" x14ac:dyDescent="0.2">
      <c r="B27" s="47">
        <v>45470</v>
      </c>
      <c r="C27" s="46">
        <v>9422</v>
      </c>
      <c r="D27" s="45">
        <v>9422.5</v>
      </c>
      <c r="E27" s="44">
        <f t="shared" si="0"/>
        <v>9422.25</v>
      </c>
      <c r="F27" s="46">
        <v>9562</v>
      </c>
      <c r="G27" s="45">
        <v>9563</v>
      </c>
      <c r="H27" s="44">
        <f t="shared" si="1"/>
        <v>9562.5</v>
      </c>
      <c r="I27" s="46">
        <v>9805</v>
      </c>
      <c r="J27" s="45">
        <v>9815</v>
      </c>
      <c r="K27" s="44">
        <f t="shared" si="2"/>
        <v>9810</v>
      </c>
      <c r="L27" s="46">
        <v>9825</v>
      </c>
      <c r="M27" s="45">
        <v>9835</v>
      </c>
      <c r="N27" s="44">
        <f t="shared" si="3"/>
        <v>9830</v>
      </c>
      <c r="O27" s="46">
        <v>9740</v>
      </c>
      <c r="P27" s="45">
        <v>9750</v>
      </c>
      <c r="Q27" s="44">
        <f t="shared" si="4"/>
        <v>9745</v>
      </c>
      <c r="R27" s="52">
        <v>9422.5</v>
      </c>
      <c r="S27" s="51">
        <v>1.2642</v>
      </c>
      <c r="T27" s="51">
        <v>1.0692999999999999</v>
      </c>
      <c r="U27" s="50">
        <v>160.56</v>
      </c>
      <c r="V27" s="43">
        <v>7453.33</v>
      </c>
      <c r="W27" s="43">
        <v>7559.68</v>
      </c>
      <c r="X27" s="49">
        <f t="shared" si="5"/>
        <v>8811.8395211820825</v>
      </c>
      <c r="Y27" s="48">
        <v>1.2649999999999999</v>
      </c>
    </row>
    <row r="28" spans="2:25" x14ac:dyDescent="0.2">
      <c r="B28" s="47">
        <v>45471</v>
      </c>
      <c r="C28" s="46">
        <v>9476</v>
      </c>
      <c r="D28" s="45">
        <v>9476.5</v>
      </c>
      <c r="E28" s="44">
        <f t="shared" si="0"/>
        <v>9476.25</v>
      </c>
      <c r="F28" s="46">
        <v>9622</v>
      </c>
      <c r="G28" s="45">
        <v>9625</v>
      </c>
      <c r="H28" s="44">
        <f t="shared" si="1"/>
        <v>9623.5</v>
      </c>
      <c r="I28" s="46">
        <v>9875</v>
      </c>
      <c r="J28" s="45">
        <v>9885</v>
      </c>
      <c r="K28" s="44">
        <f t="shared" si="2"/>
        <v>9880</v>
      </c>
      <c r="L28" s="46">
        <v>9920</v>
      </c>
      <c r="M28" s="45">
        <v>9930</v>
      </c>
      <c r="N28" s="44">
        <f t="shared" si="3"/>
        <v>9925</v>
      </c>
      <c r="O28" s="46">
        <v>9865</v>
      </c>
      <c r="P28" s="45">
        <v>9875</v>
      </c>
      <c r="Q28" s="44">
        <f t="shared" si="4"/>
        <v>9870</v>
      </c>
      <c r="R28" s="52">
        <v>9476.5</v>
      </c>
      <c r="S28" s="51">
        <v>1.2642</v>
      </c>
      <c r="T28" s="51">
        <v>1.0697000000000001</v>
      </c>
      <c r="U28" s="50">
        <v>160.65</v>
      </c>
      <c r="V28" s="43">
        <v>7496.04</v>
      </c>
      <c r="W28" s="43">
        <v>7608.09</v>
      </c>
      <c r="X28" s="49">
        <f t="shared" si="5"/>
        <v>8859.0258951107771</v>
      </c>
      <c r="Y28" s="48">
        <v>1.2650999999999999</v>
      </c>
    </row>
    <row r="29" spans="2:25" s="10" customFormat="1" x14ac:dyDescent="0.2">
      <c r="B29" s="42" t="s">
        <v>11</v>
      </c>
      <c r="C29" s="41">
        <f>ROUND(AVERAGE(C9:C28),2)</f>
        <v>9639.85</v>
      </c>
      <c r="D29" s="40">
        <f>ROUND(AVERAGE(D9:D28),2)</f>
        <v>9641.6</v>
      </c>
      <c r="E29" s="39">
        <f>ROUND(AVERAGE(C29:D29),2)</f>
        <v>9640.73</v>
      </c>
      <c r="F29" s="41">
        <f>ROUND(AVERAGE(F9:F28),2)</f>
        <v>9775.1</v>
      </c>
      <c r="G29" s="40">
        <f>ROUND(AVERAGE(G9:G28),2)</f>
        <v>9777.2000000000007</v>
      </c>
      <c r="H29" s="39">
        <f>ROUND(AVERAGE(F29:G29),2)</f>
        <v>9776.15</v>
      </c>
      <c r="I29" s="41">
        <f>ROUND(AVERAGE(I9:I28),2)</f>
        <v>9941</v>
      </c>
      <c r="J29" s="40">
        <f>ROUND(AVERAGE(J9:J28),2)</f>
        <v>9951</v>
      </c>
      <c r="K29" s="39">
        <f>ROUND(AVERAGE(I29:J29),2)</f>
        <v>9946</v>
      </c>
      <c r="L29" s="41">
        <f>ROUND(AVERAGE(L9:L28),2)</f>
        <v>9919.5</v>
      </c>
      <c r="M29" s="40">
        <f>ROUND(AVERAGE(M9:M28),2)</f>
        <v>9929.5</v>
      </c>
      <c r="N29" s="39">
        <f>ROUND(AVERAGE(L29:M29),2)</f>
        <v>9924.5</v>
      </c>
      <c r="O29" s="41">
        <f>ROUND(AVERAGE(O9:O28),2)</f>
        <v>9816</v>
      </c>
      <c r="P29" s="40">
        <f>ROUND(AVERAGE(P9:P28),2)</f>
        <v>9826</v>
      </c>
      <c r="Q29" s="39">
        <f>ROUND(AVERAGE(O29:P29),2)</f>
        <v>9821</v>
      </c>
      <c r="R29" s="38">
        <f>ROUND(AVERAGE(R9:R28),2)</f>
        <v>9641.6</v>
      </c>
      <c r="S29" s="37">
        <f>ROUND(AVERAGE(S9:S28),4)</f>
        <v>1.2710999999999999</v>
      </c>
      <c r="T29" s="36">
        <f>ROUND(AVERAGE(T9:T28),4)</f>
        <v>1.0759000000000001</v>
      </c>
      <c r="U29" s="175">
        <f>ROUND(AVERAGE(U9:U28),2)</f>
        <v>157.85</v>
      </c>
      <c r="V29" s="35">
        <f>AVERAGE(V9:V28)</f>
        <v>7584.9695000000011</v>
      </c>
      <c r="W29" s="35">
        <f>AVERAGE(W9:W28)</f>
        <v>7687.2059999999983</v>
      </c>
      <c r="X29" s="35">
        <f>AVERAGE(X9:X28)</f>
        <v>8961.1775408328886</v>
      </c>
      <c r="Y29" s="34">
        <f>AVERAGE(Y9:Y28)</f>
        <v>1.2718349999999998</v>
      </c>
    </row>
    <row r="30" spans="2:25" s="5" customFormat="1" x14ac:dyDescent="0.2">
      <c r="B30" s="33" t="s">
        <v>12</v>
      </c>
      <c r="C30" s="32">
        <f t="shared" ref="C30:Y30" si="6">MAX(C9:C28)</f>
        <v>9985</v>
      </c>
      <c r="D30" s="31">
        <f t="shared" si="6"/>
        <v>9985.5</v>
      </c>
      <c r="E30" s="30">
        <f t="shared" si="6"/>
        <v>9985.25</v>
      </c>
      <c r="F30" s="32">
        <f t="shared" si="6"/>
        <v>10106</v>
      </c>
      <c r="G30" s="31">
        <f t="shared" si="6"/>
        <v>10107</v>
      </c>
      <c r="H30" s="30">
        <f t="shared" si="6"/>
        <v>10106.5</v>
      </c>
      <c r="I30" s="32">
        <f t="shared" si="6"/>
        <v>10240</v>
      </c>
      <c r="J30" s="31">
        <f t="shared" si="6"/>
        <v>10250</v>
      </c>
      <c r="K30" s="30">
        <f t="shared" si="6"/>
        <v>10245</v>
      </c>
      <c r="L30" s="32">
        <f t="shared" si="6"/>
        <v>10185</v>
      </c>
      <c r="M30" s="31">
        <f t="shared" si="6"/>
        <v>10195</v>
      </c>
      <c r="N30" s="30">
        <f t="shared" si="6"/>
        <v>10190</v>
      </c>
      <c r="O30" s="32">
        <f t="shared" si="6"/>
        <v>10060</v>
      </c>
      <c r="P30" s="31">
        <f t="shared" si="6"/>
        <v>10070</v>
      </c>
      <c r="Q30" s="30">
        <f t="shared" si="6"/>
        <v>10065</v>
      </c>
      <c r="R30" s="29">
        <f t="shared" si="6"/>
        <v>9985.5</v>
      </c>
      <c r="S30" s="28">
        <f t="shared" si="6"/>
        <v>1.2806999999999999</v>
      </c>
      <c r="T30" s="27">
        <f t="shared" si="6"/>
        <v>1.0898000000000001</v>
      </c>
      <c r="U30" s="26">
        <f t="shared" si="6"/>
        <v>160.65</v>
      </c>
      <c r="V30" s="25">
        <f t="shared" si="6"/>
        <v>7844.69</v>
      </c>
      <c r="W30" s="25">
        <f t="shared" si="6"/>
        <v>7936.4</v>
      </c>
      <c r="X30" s="25">
        <f t="shared" si="6"/>
        <v>9209.1672046481599</v>
      </c>
      <c r="Y30" s="24">
        <f t="shared" si="6"/>
        <v>1.2814000000000001</v>
      </c>
    </row>
    <row r="31" spans="2:25" s="5" customFormat="1" ht="13.5" thickBot="1" x14ac:dyDescent="0.25">
      <c r="B31" s="23" t="s">
        <v>13</v>
      </c>
      <c r="C31" s="22">
        <f t="shared" ref="C31:Y31" si="7">MIN(C9:C28)</f>
        <v>9418</v>
      </c>
      <c r="D31" s="21">
        <f t="shared" si="7"/>
        <v>9420</v>
      </c>
      <c r="E31" s="20">
        <f t="shared" si="7"/>
        <v>9419</v>
      </c>
      <c r="F31" s="22">
        <f t="shared" si="7"/>
        <v>9562</v>
      </c>
      <c r="G31" s="21">
        <f t="shared" si="7"/>
        <v>9563</v>
      </c>
      <c r="H31" s="20">
        <f t="shared" si="7"/>
        <v>9562.5</v>
      </c>
      <c r="I31" s="22">
        <f t="shared" si="7"/>
        <v>9755</v>
      </c>
      <c r="J31" s="21">
        <f t="shared" si="7"/>
        <v>9765</v>
      </c>
      <c r="K31" s="20">
        <f t="shared" si="7"/>
        <v>9760</v>
      </c>
      <c r="L31" s="22">
        <f t="shared" si="7"/>
        <v>9740</v>
      </c>
      <c r="M31" s="21">
        <f t="shared" si="7"/>
        <v>9750</v>
      </c>
      <c r="N31" s="20">
        <f t="shared" si="7"/>
        <v>9745</v>
      </c>
      <c r="O31" s="22">
        <f t="shared" si="7"/>
        <v>9615</v>
      </c>
      <c r="P31" s="21">
        <f t="shared" si="7"/>
        <v>9625</v>
      </c>
      <c r="Q31" s="20">
        <f t="shared" si="7"/>
        <v>9620</v>
      </c>
      <c r="R31" s="19">
        <f t="shared" si="7"/>
        <v>9420</v>
      </c>
      <c r="S31" s="18">
        <f t="shared" si="7"/>
        <v>1.2642</v>
      </c>
      <c r="T31" s="17">
        <f t="shared" si="7"/>
        <v>1.0689</v>
      </c>
      <c r="U31" s="16">
        <f t="shared" si="7"/>
        <v>154.87</v>
      </c>
      <c r="V31" s="15">
        <f t="shared" si="7"/>
        <v>7436.69</v>
      </c>
      <c r="W31" s="15">
        <f t="shared" si="7"/>
        <v>7550.07</v>
      </c>
      <c r="X31" s="15">
        <f t="shared" si="7"/>
        <v>8795.3718391340844</v>
      </c>
      <c r="Y31" s="14">
        <f t="shared" si="7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33"/>
  <sheetViews>
    <sheetView workbookViewId="0"/>
  </sheetViews>
  <sheetFormatPr defaultRowHeight="12.75" x14ac:dyDescent="0.2"/>
  <cols>
    <col min="3" max="3" width="12.140625" customWidth="1"/>
    <col min="4" max="4" width="19.7109375" customWidth="1"/>
    <col min="6" max="6" width="12.140625" customWidth="1"/>
    <col min="7" max="7" width="19.7109375" customWidth="1"/>
    <col min="9" max="9" width="12.140625" customWidth="1"/>
    <col min="10" max="10" width="19.7109375" customWidth="1"/>
  </cols>
  <sheetData>
    <row r="2" spans="2:10" x14ac:dyDescent="0.2">
      <c r="B2" s="76" t="s">
        <v>39</v>
      </c>
    </row>
    <row r="3" spans="2:10" ht="13.5" thickBot="1" x14ac:dyDescent="0.25"/>
    <row r="4" spans="2:10" x14ac:dyDescent="0.2">
      <c r="C4" s="189" t="s">
        <v>38</v>
      </c>
      <c r="D4" s="190"/>
      <c r="F4" s="189" t="s">
        <v>37</v>
      </c>
      <c r="G4" s="190"/>
      <c r="I4" s="189" t="s">
        <v>36</v>
      </c>
      <c r="J4" s="190"/>
    </row>
    <row r="5" spans="2:10" x14ac:dyDescent="0.2">
      <c r="C5" s="75">
        <v>45471</v>
      </c>
      <c r="D5" s="74"/>
      <c r="F5" s="75">
        <v>45471</v>
      </c>
      <c r="G5" s="74"/>
      <c r="I5" s="75">
        <v>45471</v>
      </c>
      <c r="J5" s="74"/>
    </row>
    <row r="6" spans="2:10" x14ac:dyDescent="0.2">
      <c r="C6" s="73"/>
      <c r="D6" s="72" t="s">
        <v>35</v>
      </c>
      <c r="F6" s="73"/>
      <c r="G6" s="72" t="s">
        <v>35</v>
      </c>
      <c r="I6" s="73"/>
      <c r="J6" s="72" t="s">
        <v>35</v>
      </c>
    </row>
    <row r="7" spans="2:10" x14ac:dyDescent="0.2">
      <c r="C7" s="71"/>
      <c r="D7" s="70"/>
      <c r="F7" s="71"/>
      <c r="G7" s="70"/>
      <c r="I7" s="71"/>
      <c r="J7" s="70"/>
    </row>
    <row r="8" spans="2:10" x14ac:dyDescent="0.2">
      <c r="C8" s="69">
        <v>45446</v>
      </c>
      <c r="D8" s="68">
        <v>10091.43</v>
      </c>
      <c r="F8" s="69">
        <f t="shared" ref="F8:F27" si="0">C8</f>
        <v>45446</v>
      </c>
      <c r="G8" s="68">
        <v>2655.89</v>
      </c>
      <c r="I8" s="69">
        <f t="shared" ref="I8:I27" si="1">C8</f>
        <v>45446</v>
      </c>
      <c r="J8" s="68">
        <v>2952.5</v>
      </c>
    </row>
    <row r="9" spans="2:10" x14ac:dyDescent="0.2">
      <c r="C9" s="69">
        <v>45447</v>
      </c>
      <c r="D9" s="68">
        <v>10159.02</v>
      </c>
      <c r="F9" s="69">
        <f t="shared" si="0"/>
        <v>45447</v>
      </c>
      <c r="G9" s="68">
        <v>2672.82</v>
      </c>
      <c r="I9" s="69">
        <f t="shared" si="1"/>
        <v>45447</v>
      </c>
      <c r="J9" s="68">
        <v>2957.03</v>
      </c>
    </row>
    <row r="10" spans="2:10" x14ac:dyDescent="0.2">
      <c r="C10" s="69">
        <v>45448</v>
      </c>
      <c r="D10" s="68">
        <v>9911.89</v>
      </c>
      <c r="F10" s="69">
        <f t="shared" si="0"/>
        <v>45448</v>
      </c>
      <c r="G10" s="68">
        <v>2638.79</v>
      </c>
      <c r="I10" s="69">
        <f t="shared" si="1"/>
        <v>45448</v>
      </c>
      <c r="J10" s="68">
        <v>2911.21</v>
      </c>
    </row>
    <row r="11" spans="2:10" x14ac:dyDescent="0.2">
      <c r="C11" s="69">
        <v>45449</v>
      </c>
      <c r="D11" s="68">
        <v>10036</v>
      </c>
      <c r="F11" s="69">
        <f t="shared" si="0"/>
        <v>45449</v>
      </c>
      <c r="G11" s="68">
        <v>2649.55</v>
      </c>
      <c r="I11" s="69">
        <f t="shared" si="1"/>
        <v>45449</v>
      </c>
      <c r="J11" s="68">
        <v>2895.83</v>
      </c>
    </row>
    <row r="12" spans="2:10" x14ac:dyDescent="0.2">
      <c r="C12" s="69">
        <v>45450</v>
      </c>
      <c r="D12" s="68">
        <v>10079.99</v>
      </c>
      <c r="F12" s="69">
        <f t="shared" si="0"/>
        <v>45450</v>
      </c>
      <c r="G12" s="68">
        <v>2643.24</v>
      </c>
      <c r="I12" s="69">
        <f t="shared" si="1"/>
        <v>45450</v>
      </c>
      <c r="J12" s="68">
        <v>2922.09</v>
      </c>
    </row>
    <row r="13" spans="2:10" x14ac:dyDescent="0.2">
      <c r="C13" s="69">
        <v>45453</v>
      </c>
      <c r="D13" s="68">
        <v>9821.33</v>
      </c>
      <c r="F13" s="69">
        <f t="shared" si="0"/>
        <v>45453</v>
      </c>
      <c r="G13" s="68">
        <v>2577.2199999999998</v>
      </c>
      <c r="I13" s="69">
        <f t="shared" si="1"/>
        <v>45453</v>
      </c>
      <c r="J13" s="68">
        <v>2775.68</v>
      </c>
    </row>
    <row r="14" spans="2:10" x14ac:dyDescent="0.2">
      <c r="C14" s="69">
        <v>45454</v>
      </c>
      <c r="D14" s="68">
        <v>9847.9</v>
      </c>
      <c r="F14" s="69">
        <f t="shared" si="0"/>
        <v>45454</v>
      </c>
      <c r="G14" s="68">
        <v>2568.41</v>
      </c>
      <c r="I14" s="69">
        <f t="shared" si="1"/>
        <v>45454</v>
      </c>
      <c r="J14" s="68">
        <v>2844.51</v>
      </c>
    </row>
    <row r="15" spans="2:10" x14ac:dyDescent="0.2">
      <c r="C15" s="69">
        <v>45455</v>
      </c>
      <c r="D15" s="68">
        <v>9840.76</v>
      </c>
      <c r="F15" s="69">
        <f t="shared" si="0"/>
        <v>45455</v>
      </c>
      <c r="G15" s="68">
        <v>2539.4</v>
      </c>
      <c r="I15" s="69">
        <f t="shared" si="1"/>
        <v>45455</v>
      </c>
      <c r="J15" s="68">
        <v>2808.94</v>
      </c>
    </row>
    <row r="16" spans="2:10" x14ac:dyDescent="0.2">
      <c r="C16" s="69">
        <v>45456</v>
      </c>
      <c r="D16" s="68">
        <v>9877.0499999999993</v>
      </c>
      <c r="F16" s="69">
        <f t="shared" si="0"/>
        <v>45456</v>
      </c>
      <c r="G16" s="68">
        <v>2554.7399999999998</v>
      </c>
      <c r="I16" s="69">
        <f t="shared" si="1"/>
        <v>45456</v>
      </c>
      <c r="J16" s="68">
        <v>2857.88</v>
      </c>
    </row>
    <row r="17" spans="2:10" x14ac:dyDescent="0.2">
      <c r="C17" s="69">
        <v>45457</v>
      </c>
      <c r="D17" s="68">
        <v>9807.7199999999993</v>
      </c>
      <c r="F17" s="69">
        <f t="shared" si="0"/>
        <v>45457</v>
      </c>
      <c r="G17" s="68">
        <v>2544.86</v>
      </c>
      <c r="I17" s="69">
        <f t="shared" si="1"/>
        <v>45457</v>
      </c>
      <c r="J17" s="68">
        <v>2831.34</v>
      </c>
    </row>
    <row r="18" spans="2:10" x14ac:dyDescent="0.2">
      <c r="C18" s="69">
        <v>45460</v>
      </c>
      <c r="D18" s="68">
        <v>9638.3799999999992</v>
      </c>
      <c r="F18" s="69">
        <f t="shared" si="0"/>
        <v>45460</v>
      </c>
      <c r="G18" s="68">
        <v>2492.36</v>
      </c>
      <c r="I18" s="69">
        <f t="shared" si="1"/>
        <v>45460</v>
      </c>
      <c r="J18" s="68">
        <v>2766.56</v>
      </c>
    </row>
    <row r="19" spans="2:10" x14ac:dyDescent="0.2">
      <c r="C19" s="69">
        <v>45461</v>
      </c>
      <c r="D19" s="68">
        <v>9660.82</v>
      </c>
      <c r="F19" s="69">
        <f t="shared" si="0"/>
        <v>45461</v>
      </c>
      <c r="G19" s="68">
        <v>2487.36</v>
      </c>
      <c r="I19" s="69">
        <f t="shared" si="1"/>
        <v>45461</v>
      </c>
      <c r="J19" s="68">
        <v>2817.91</v>
      </c>
    </row>
    <row r="20" spans="2:10" x14ac:dyDescent="0.2">
      <c r="C20" s="69">
        <v>45462</v>
      </c>
      <c r="D20" s="68">
        <v>9735.68</v>
      </c>
      <c r="F20" s="69">
        <f t="shared" si="0"/>
        <v>45462</v>
      </c>
      <c r="G20" s="68">
        <v>2495.23</v>
      </c>
      <c r="I20" s="69">
        <f t="shared" si="1"/>
        <v>45462</v>
      </c>
      <c r="J20" s="68">
        <v>2869.85</v>
      </c>
    </row>
    <row r="21" spans="2:10" x14ac:dyDescent="0.2">
      <c r="C21" s="69">
        <v>45463</v>
      </c>
      <c r="D21" s="68">
        <v>9793.69</v>
      </c>
      <c r="F21" s="69">
        <f t="shared" si="0"/>
        <v>45463</v>
      </c>
      <c r="G21" s="68">
        <v>2507.9699999999998</v>
      </c>
      <c r="I21" s="69">
        <f t="shared" si="1"/>
        <v>45463</v>
      </c>
      <c r="J21" s="68">
        <v>2866.5</v>
      </c>
    </row>
    <row r="22" spans="2:10" x14ac:dyDescent="0.2">
      <c r="C22" s="69">
        <v>45464</v>
      </c>
      <c r="D22" s="68">
        <v>9765.39</v>
      </c>
      <c r="F22" s="69">
        <f t="shared" si="0"/>
        <v>45464</v>
      </c>
      <c r="G22" s="68">
        <v>2513.81</v>
      </c>
      <c r="I22" s="69">
        <f t="shared" si="1"/>
        <v>45464</v>
      </c>
      <c r="J22" s="68">
        <v>2855</v>
      </c>
    </row>
    <row r="23" spans="2:10" x14ac:dyDescent="0.2">
      <c r="C23" s="69">
        <v>45467</v>
      </c>
      <c r="D23" s="68">
        <v>9656.6299999999992</v>
      </c>
      <c r="F23" s="69">
        <f t="shared" si="0"/>
        <v>45467</v>
      </c>
      <c r="G23" s="68">
        <v>2503.06</v>
      </c>
      <c r="I23" s="69">
        <f t="shared" si="1"/>
        <v>45467</v>
      </c>
      <c r="J23" s="68">
        <v>2837.53</v>
      </c>
    </row>
    <row r="24" spans="2:10" x14ac:dyDescent="0.2">
      <c r="C24" s="69">
        <v>45468</v>
      </c>
      <c r="D24" s="68">
        <v>9655.2800000000007</v>
      </c>
      <c r="F24" s="69">
        <f t="shared" si="0"/>
        <v>45468</v>
      </c>
      <c r="G24" s="68">
        <v>2503.79</v>
      </c>
      <c r="I24" s="69">
        <f t="shared" si="1"/>
        <v>45468</v>
      </c>
      <c r="J24" s="68">
        <v>2848.89</v>
      </c>
    </row>
    <row r="25" spans="2:10" x14ac:dyDescent="0.2">
      <c r="C25" s="69">
        <v>45469</v>
      </c>
      <c r="D25" s="68">
        <v>9607.0499999999993</v>
      </c>
      <c r="F25" s="69">
        <f t="shared" si="0"/>
        <v>45469</v>
      </c>
      <c r="G25" s="68">
        <v>2500.66</v>
      </c>
      <c r="I25" s="69">
        <f t="shared" si="1"/>
        <v>45469</v>
      </c>
      <c r="J25" s="68">
        <v>2898.31</v>
      </c>
    </row>
    <row r="26" spans="2:10" x14ac:dyDescent="0.2">
      <c r="C26" s="69">
        <v>45470</v>
      </c>
      <c r="D26" s="68">
        <v>9490.58</v>
      </c>
      <c r="F26" s="69">
        <f t="shared" si="0"/>
        <v>45470</v>
      </c>
      <c r="G26" s="68">
        <v>2500.44</v>
      </c>
      <c r="I26" s="69">
        <f t="shared" si="1"/>
        <v>45470</v>
      </c>
      <c r="J26" s="68">
        <v>2926.65</v>
      </c>
    </row>
    <row r="27" spans="2:10" ht="13.5" thickBot="1" x14ac:dyDescent="0.25">
      <c r="C27" s="69">
        <v>45471</v>
      </c>
      <c r="D27" s="68">
        <v>9597.1200000000008</v>
      </c>
      <c r="F27" s="69">
        <f t="shared" si="0"/>
        <v>45471</v>
      </c>
      <c r="G27" s="68">
        <v>2513.5</v>
      </c>
      <c r="I27" s="69">
        <f t="shared" si="1"/>
        <v>45471</v>
      </c>
      <c r="J27" s="68">
        <v>2979.04</v>
      </c>
    </row>
    <row r="28" spans="2:10" x14ac:dyDescent="0.2">
      <c r="B28" s="5"/>
      <c r="C28" s="67" t="s">
        <v>11</v>
      </c>
      <c r="D28" s="66">
        <f>ROUND(AVERAGE(D8:D27),2)</f>
        <v>9803.69</v>
      </c>
      <c r="F28" s="67" t="s">
        <v>11</v>
      </c>
      <c r="G28" s="66">
        <f>ROUND(AVERAGE(G8:G27),2)</f>
        <v>2553.16</v>
      </c>
      <c r="I28" s="67" t="s">
        <v>11</v>
      </c>
      <c r="J28" s="66">
        <f>ROUND(AVERAGE(J8:J27),2)</f>
        <v>2871.16</v>
      </c>
    </row>
    <row r="29" spans="2:10" x14ac:dyDescent="0.2">
      <c r="B29" s="5"/>
      <c r="C29" s="65" t="s">
        <v>12</v>
      </c>
      <c r="D29" s="64">
        <f>MAX(D8:D27)</f>
        <v>10159.02</v>
      </c>
      <c r="F29" s="65" t="s">
        <v>12</v>
      </c>
      <c r="G29" s="64">
        <f>MAX(G8:G27)</f>
        <v>2672.82</v>
      </c>
      <c r="I29" s="65" t="s">
        <v>12</v>
      </c>
      <c r="J29" s="64">
        <f>MAX(J8:J27)</f>
        <v>2979.04</v>
      </c>
    </row>
    <row r="30" spans="2:10" x14ac:dyDescent="0.2">
      <c r="B30" s="5"/>
      <c r="C30" s="63" t="s">
        <v>13</v>
      </c>
      <c r="D30" s="62">
        <f>MIN(D8:D27)</f>
        <v>9490.58</v>
      </c>
      <c r="F30" s="63" t="s">
        <v>13</v>
      </c>
      <c r="G30" s="62">
        <f>MIN(G8:G27)</f>
        <v>2487.36</v>
      </c>
      <c r="I30" s="63" t="s">
        <v>13</v>
      </c>
      <c r="J30" s="62">
        <f>MIN(J8:J27)</f>
        <v>2766.56</v>
      </c>
    </row>
    <row r="33" spans="2:2" x14ac:dyDescent="0.2">
      <c r="B33" t="s">
        <v>34</v>
      </c>
    </row>
  </sheetData>
  <mergeCells count="3">
    <mergeCell ref="C4:D4"/>
    <mergeCell ref="F4:G4"/>
    <mergeCell ref="I4:J4"/>
  </mergeCells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I25"/>
  <sheetViews>
    <sheetView workbookViewId="0"/>
  </sheetViews>
  <sheetFormatPr defaultRowHeight="12.75" x14ac:dyDescent="0.2"/>
  <cols>
    <col min="1" max="1" width="9.140625" style="135"/>
    <col min="2" max="2" width="15.5703125" style="135" customWidth="1"/>
    <col min="3" max="10" width="12.7109375" style="135" customWidth="1"/>
    <col min="11" max="16384" width="9.140625" style="135"/>
  </cols>
  <sheetData>
    <row r="3" spans="2:9" ht="15.75" x14ac:dyDescent="0.25">
      <c r="B3" s="174" t="s">
        <v>94</v>
      </c>
      <c r="C3" s="147"/>
      <c r="D3" s="173"/>
      <c r="G3" s="159"/>
      <c r="H3" s="159"/>
      <c r="I3" s="172"/>
    </row>
    <row r="4" spans="2:9" x14ac:dyDescent="0.2">
      <c r="B4" s="171" t="s">
        <v>93</v>
      </c>
      <c r="C4" s="170"/>
      <c r="D4" s="169"/>
      <c r="G4" s="168"/>
      <c r="H4" s="167"/>
      <c r="I4" s="159"/>
    </row>
    <row r="5" spans="2:9" x14ac:dyDescent="0.2">
      <c r="B5" s="166" t="s">
        <v>95</v>
      </c>
      <c r="C5" s="147"/>
      <c r="D5" s="165"/>
      <c r="G5" s="164"/>
      <c r="H5" s="159"/>
      <c r="I5" s="147"/>
    </row>
    <row r="6" spans="2:9" x14ac:dyDescent="0.2">
      <c r="B6" s="147"/>
      <c r="C6" s="147"/>
      <c r="D6" s="147"/>
      <c r="E6" s="147"/>
      <c r="F6" s="147"/>
      <c r="G6" s="147"/>
      <c r="H6" s="147"/>
      <c r="I6" s="147"/>
    </row>
    <row r="7" spans="2:9" x14ac:dyDescent="0.2">
      <c r="B7" s="158"/>
      <c r="C7" s="163" t="s">
        <v>92</v>
      </c>
      <c r="D7" s="163" t="s">
        <v>92</v>
      </c>
      <c r="E7" s="163" t="s">
        <v>92</v>
      </c>
    </row>
    <row r="8" spans="2:9" x14ac:dyDescent="0.2">
      <c r="B8" s="161"/>
      <c r="C8" s="162" t="s">
        <v>55</v>
      </c>
      <c r="D8" s="162" t="s">
        <v>82</v>
      </c>
      <c r="E8" s="162" t="s">
        <v>80</v>
      </c>
    </row>
    <row r="9" spans="2:9" x14ac:dyDescent="0.2">
      <c r="B9" s="161"/>
      <c r="C9" s="160" t="s">
        <v>79</v>
      </c>
      <c r="D9" s="160" t="s">
        <v>79</v>
      </c>
      <c r="E9" s="160" t="s">
        <v>79</v>
      </c>
    </row>
    <row r="10" spans="2:9" x14ac:dyDescent="0.2">
      <c r="B10" s="158"/>
      <c r="C10" s="157"/>
      <c r="D10" s="157"/>
      <c r="E10" s="157"/>
    </row>
    <row r="11" spans="2:9" x14ac:dyDescent="0.2">
      <c r="B11" s="156" t="s">
        <v>91</v>
      </c>
      <c r="C11" s="155">
        <f>ABR!D28</f>
        <v>9803.69</v>
      </c>
      <c r="D11" s="155">
        <f>ABR!G28</f>
        <v>2553.16</v>
      </c>
      <c r="E11" s="155">
        <f>ABR!J28</f>
        <v>2871.16</v>
      </c>
    </row>
    <row r="15" spans="2:9" x14ac:dyDescent="0.2">
      <c r="B15" s="153" t="s">
        <v>48</v>
      </c>
      <c r="C15" s="154"/>
    </row>
    <row r="16" spans="2:9" x14ac:dyDescent="0.2">
      <c r="B16" s="153" t="s">
        <v>46</v>
      </c>
      <c r="C16" s="152"/>
    </row>
    <row r="17" spans="2:9" x14ac:dyDescent="0.2">
      <c r="B17" s="151" t="s">
        <v>10</v>
      </c>
      <c r="C17" s="149">
        <f>'Averages Inc. Euro Eq'!F66</f>
        <v>1.2710999999999999</v>
      </c>
    </row>
    <row r="18" spans="2:9" x14ac:dyDescent="0.2">
      <c r="B18" s="151" t="s">
        <v>43</v>
      </c>
      <c r="C18" s="150">
        <f>'Averages Inc. Euro Eq'!F67</f>
        <v>157.85</v>
      </c>
    </row>
    <row r="19" spans="2:9" x14ac:dyDescent="0.2">
      <c r="B19" s="151" t="s">
        <v>41</v>
      </c>
      <c r="C19" s="149">
        <f>'Averages Inc. Euro Eq'!F68</f>
        <v>1.0759000000000001</v>
      </c>
    </row>
    <row r="21" spans="2:9" x14ac:dyDescent="0.2">
      <c r="B21" s="148" t="s">
        <v>40</v>
      </c>
    </row>
    <row r="24" spans="2:9" x14ac:dyDescent="0.2">
      <c r="B24" s="146" t="s">
        <v>14</v>
      </c>
      <c r="C24" s="145"/>
      <c r="D24" s="144"/>
      <c r="E24" s="143"/>
      <c r="F24" s="142"/>
      <c r="G24" s="141"/>
      <c r="H24" s="140"/>
      <c r="I24" s="139"/>
    </row>
    <row r="25" spans="2:9" x14ac:dyDescent="0.2">
      <c r="B25" s="138" t="s">
        <v>96</v>
      </c>
      <c r="C25" s="137"/>
      <c r="D25" s="137"/>
      <c r="E25" s="137"/>
      <c r="F25" s="137"/>
      <c r="G25" s="137"/>
      <c r="H25" s="137"/>
      <c r="I25" s="136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M71"/>
  <sheetViews>
    <sheetView workbookViewId="0"/>
  </sheetViews>
  <sheetFormatPr defaultRowHeight="12.75" x14ac:dyDescent="0.2"/>
  <cols>
    <col min="2" max="2" width="27.28515625" customWidth="1"/>
    <col min="3" max="17" width="16.28515625" customWidth="1"/>
  </cols>
  <sheetData>
    <row r="5" spans="2:13" ht="15.75" x14ac:dyDescent="0.25">
      <c r="B5" s="134"/>
      <c r="C5" s="2"/>
      <c r="D5" s="133"/>
      <c r="F5" s="132" t="s">
        <v>90</v>
      </c>
      <c r="G5" s="128"/>
      <c r="H5" s="128"/>
      <c r="I5" s="131"/>
    </row>
    <row r="6" spans="2:13" x14ac:dyDescent="0.2">
      <c r="B6" s="130"/>
      <c r="C6" s="130"/>
      <c r="D6" s="76"/>
      <c r="F6" s="129" t="s">
        <v>89</v>
      </c>
      <c r="G6" s="128"/>
      <c r="H6" s="127"/>
      <c r="I6" s="119"/>
    </row>
    <row r="7" spans="2:13" x14ac:dyDescent="0.2">
      <c r="B7" s="2"/>
      <c r="C7" s="2"/>
      <c r="D7" s="126"/>
      <c r="F7" s="106" t="s">
        <v>95</v>
      </c>
      <c r="G7" s="125"/>
      <c r="H7" s="119"/>
      <c r="I7" s="2"/>
    </row>
    <row r="8" spans="2:13" ht="13.5" thickBot="1" x14ac:dyDescent="0.25"/>
    <row r="9" spans="2:13" x14ac:dyDescent="0.2">
      <c r="B9" s="124"/>
      <c r="C9" s="123" t="s">
        <v>88</v>
      </c>
      <c r="D9" s="122" t="s">
        <v>82</v>
      </c>
      <c r="E9" s="122" t="s">
        <v>55</v>
      </c>
      <c r="F9" s="122" t="s">
        <v>54</v>
      </c>
      <c r="G9" s="122" t="s">
        <v>53</v>
      </c>
      <c r="H9" s="122" t="s">
        <v>52</v>
      </c>
      <c r="I9" s="122" t="s">
        <v>87</v>
      </c>
      <c r="J9" s="122" t="s">
        <v>86</v>
      </c>
      <c r="K9" s="122" t="s">
        <v>85</v>
      </c>
      <c r="L9" s="122" t="s">
        <v>84</v>
      </c>
      <c r="M9" s="121" t="s">
        <v>83</v>
      </c>
    </row>
    <row r="10" spans="2:13" x14ac:dyDescent="0.2">
      <c r="B10" s="118"/>
      <c r="C10" s="120" t="s">
        <v>82</v>
      </c>
      <c r="D10" s="119" t="s">
        <v>81</v>
      </c>
      <c r="E10" s="119"/>
      <c r="F10" s="119"/>
      <c r="G10" s="119"/>
      <c r="H10" s="119"/>
      <c r="I10" s="119"/>
      <c r="J10" s="119"/>
      <c r="K10" s="119"/>
      <c r="L10" s="119"/>
      <c r="M10" s="3"/>
    </row>
    <row r="11" spans="2:13" x14ac:dyDescent="0.2">
      <c r="B11" s="118"/>
      <c r="C11" s="117" t="s">
        <v>79</v>
      </c>
      <c r="D11" s="117" t="s">
        <v>79</v>
      </c>
      <c r="E11" s="117" t="s">
        <v>79</v>
      </c>
      <c r="F11" s="117" t="s">
        <v>79</v>
      </c>
      <c r="G11" s="117" t="s">
        <v>79</v>
      </c>
      <c r="H11" s="117" t="s">
        <v>79</v>
      </c>
      <c r="I11" s="117" t="s">
        <v>79</v>
      </c>
      <c r="J11" s="117" t="s">
        <v>79</v>
      </c>
      <c r="K11" s="117" t="s">
        <v>79</v>
      </c>
      <c r="L11" s="117" t="s">
        <v>79</v>
      </c>
      <c r="M11" s="116" t="s">
        <v>79</v>
      </c>
    </row>
    <row r="12" spans="2:13" x14ac:dyDescent="0.2">
      <c r="B12" s="99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3"/>
    </row>
    <row r="13" spans="2:13" x14ac:dyDescent="0.2">
      <c r="B13" s="114" t="s">
        <v>78</v>
      </c>
      <c r="C13" s="113">
        <v>2494.1999999999998</v>
      </c>
      <c r="D13" s="113">
        <v>2214.5</v>
      </c>
      <c r="E13" s="113">
        <v>9639.85</v>
      </c>
      <c r="F13" s="113">
        <v>2146.58</v>
      </c>
      <c r="G13" s="113">
        <v>17496.25</v>
      </c>
      <c r="H13" s="113">
        <v>32204</v>
      </c>
      <c r="I13" s="113">
        <v>2811.85</v>
      </c>
      <c r="J13" s="113">
        <v>2510</v>
      </c>
      <c r="K13" s="113">
        <v>0.5</v>
      </c>
      <c r="L13" s="113">
        <v>26325.25</v>
      </c>
      <c r="M13" s="112">
        <v>0.5</v>
      </c>
    </row>
    <row r="14" spans="2:13" x14ac:dyDescent="0.2">
      <c r="B14" s="99" t="s">
        <v>77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3"/>
    </row>
    <row r="15" spans="2:13" x14ac:dyDescent="0.2">
      <c r="B15" s="114" t="s">
        <v>76</v>
      </c>
      <c r="C15" s="113">
        <v>2495.0500000000002</v>
      </c>
      <c r="D15" s="113">
        <v>2224.25</v>
      </c>
      <c r="E15" s="113">
        <v>9641.6</v>
      </c>
      <c r="F15" s="113">
        <v>2147.83</v>
      </c>
      <c r="G15" s="113">
        <v>17508.25</v>
      </c>
      <c r="H15" s="113">
        <v>32228.75</v>
      </c>
      <c r="I15" s="113">
        <v>2812.85</v>
      </c>
      <c r="J15" s="113">
        <v>2520</v>
      </c>
      <c r="K15" s="113">
        <v>1</v>
      </c>
      <c r="L15" s="113">
        <v>26825.25</v>
      </c>
      <c r="M15" s="112">
        <v>1</v>
      </c>
    </row>
    <row r="16" spans="2:13" x14ac:dyDescent="0.2">
      <c r="B16" s="99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3"/>
    </row>
    <row r="17" spans="2:13" x14ac:dyDescent="0.2">
      <c r="B17" s="114" t="s">
        <v>75</v>
      </c>
      <c r="C17" s="113">
        <v>2494.63</v>
      </c>
      <c r="D17" s="113">
        <v>2219.38</v>
      </c>
      <c r="E17" s="113">
        <v>9640.73</v>
      </c>
      <c r="F17" s="113">
        <v>2147.1999999999998</v>
      </c>
      <c r="G17" s="113">
        <v>17502.25</v>
      </c>
      <c r="H17" s="113">
        <v>32216.38</v>
      </c>
      <c r="I17" s="113">
        <v>2812.35</v>
      </c>
      <c r="J17" s="113">
        <v>2515</v>
      </c>
      <c r="K17" s="113">
        <v>0.75</v>
      </c>
      <c r="L17" s="113">
        <v>26575.25</v>
      </c>
      <c r="M17" s="112">
        <v>0.75</v>
      </c>
    </row>
    <row r="18" spans="2:13" x14ac:dyDescent="0.2">
      <c r="B18" s="99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3"/>
    </row>
    <row r="19" spans="2:13" x14ac:dyDescent="0.2">
      <c r="B19" s="114" t="s">
        <v>97</v>
      </c>
      <c r="C19" s="113">
        <v>2546.4</v>
      </c>
      <c r="D19" s="113">
        <v>2214.5</v>
      </c>
      <c r="E19" s="113">
        <v>9775.1</v>
      </c>
      <c r="F19" s="113">
        <v>2197.63</v>
      </c>
      <c r="G19" s="113">
        <v>17769</v>
      </c>
      <c r="H19" s="113">
        <v>32426.5</v>
      </c>
      <c r="I19" s="113">
        <v>2867.3</v>
      </c>
      <c r="J19" s="113">
        <v>2510</v>
      </c>
      <c r="K19" s="113">
        <v>0.5</v>
      </c>
      <c r="L19" s="113">
        <v>26650</v>
      </c>
      <c r="M19" s="112">
        <v>0.5</v>
      </c>
    </row>
    <row r="20" spans="2:13" x14ac:dyDescent="0.2">
      <c r="B20" s="99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3"/>
    </row>
    <row r="21" spans="2:13" x14ac:dyDescent="0.2">
      <c r="B21" s="114" t="s">
        <v>74</v>
      </c>
      <c r="C21" s="113">
        <v>2547.5</v>
      </c>
      <c r="D21" s="113">
        <v>2224.25</v>
      </c>
      <c r="E21" s="113">
        <v>9777.2000000000007</v>
      </c>
      <c r="F21" s="113">
        <v>2198.75</v>
      </c>
      <c r="G21" s="113">
        <v>17779.75</v>
      </c>
      <c r="H21" s="113">
        <v>32464.75</v>
      </c>
      <c r="I21" s="113">
        <v>2868.4</v>
      </c>
      <c r="J21" s="113">
        <v>2520</v>
      </c>
      <c r="K21" s="113">
        <v>1</v>
      </c>
      <c r="L21" s="113">
        <v>27150</v>
      </c>
      <c r="M21" s="112">
        <v>1</v>
      </c>
    </row>
    <row r="22" spans="2:13" x14ac:dyDescent="0.2">
      <c r="B22" s="99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3"/>
    </row>
    <row r="23" spans="2:13" x14ac:dyDescent="0.2">
      <c r="B23" s="114" t="s">
        <v>73</v>
      </c>
      <c r="C23" s="113">
        <v>2546.9499999999998</v>
      </c>
      <c r="D23" s="113">
        <v>2219.38</v>
      </c>
      <c r="E23" s="113">
        <v>9776.15</v>
      </c>
      <c r="F23" s="113">
        <v>2198.19</v>
      </c>
      <c r="G23" s="113">
        <v>17774.38</v>
      </c>
      <c r="H23" s="113">
        <v>32445.63</v>
      </c>
      <c r="I23" s="113">
        <v>2867.85</v>
      </c>
      <c r="J23" s="113">
        <v>2515</v>
      </c>
      <c r="K23" s="113">
        <v>0.75</v>
      </c>
      <c r="L23" s="113">
        <v>26900</v>
      </c>
      <c r="M23" s="112">
        <v>0.75</v>
      </c>
    </row>
    <row r="24" spans="2:13" x14ac:dyDescent="0.2">
      <c r="B24" s="99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3"/>
    </row>
    <row r="25" spans="2:13" x14ac:dyDescent="0.2">
      <c r="B25" s="114" t="s">
        <v>72</v>
      </c>
      <c r="C25" s="113">
        <v>2674.65</v>
      </c>
      <c r="D25" s="113">
        <v>2214.5</v>
      </c>
      <c r="E25" s="113">
        <v>9941</v>
      </c>
      <c r="F25" s="113">
        <v>2253.9499999999998</v>
      </c>
      <c r="G25" s="113">
        <v>18804</v>
      </c>
      <c r="H25" s="113"/>
      <c r="I25" s="113">
        <v>2882.6</v>
      </c>
      <c r="J25" s="113">
        <v>2510</v>
      </c>
      <c r="K25" s="113"/>
      <c r="L25" s="113"/>
      <c r="M25" s="112"/>
    </row>
    <row r="26" spans="2:13" x14ac:dyDescent="0.2">
      <c r="B26" s="99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3"/>
    </row>
    <row r="27" spans="2:13" x14ac:dyDescent="0.2">
      <c r="B27" s="114" t="s">
        <v>71</v>
      </c>
      <c r="C27" s="113">
        <v>2679.65</v>
      </c>
      <c r="D27" s="113">
        <v>2224.5</v>
      </c>
      <c r="E27" s="113">
        <v>9951</v>
      </c>
      <c r="F27" s="113">
        <v>2258.9499999999998</v>
      </c>
      <c r="G27" s="113">
        <v>18854</v>
      </c>
      <c r="H27" s="113"/>
      <c r="I27" s="113">
        <v>2887.6</v>
      </c>
      <c r="J27" s="113">
        <v>2520</v>
      </c>
      <c r="K27" s="113"/>
      <c r="L27" s="113"/>
      <c r="M27" s="112"/>
    </row>
    <row r="28" spans="2:13" x14ac:dyDescent="0.2">
      <c r="B28" s="99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3"/>
    </row>
    <row r="29" spans="2:13" x14ac:dyDescent="0.2">
      <c r="B29" s="114" t="s">
        <v>70</v>
      </c>
      <c r="C29" s="113">
        <v>2677.15</v>
      </c>
      <c r="D29" s="113">
        <v>2219.5</v>
      </c>
      <c r="E29" s="113">
        <v>9946</v>
      </c>
      <c r="F29" s="113">
        <v>2256.4499999999998</v>
      </c>
      <c r="G29" s="113">
        <v>18829</v>
      </c>
      <c r="H29" s="113"/>
      <c r="I29" s="113">
        <v>2885.1</v>
      </c>
      <c r="J29" s="113">
        <v>2515</v>
      </c>
      <c r="K29" s="113"/>
      <c r="L29" s="113"/>
      <c r="M29" s="112"/>
    </row>
    <row r="30" spans="2:13" x14ac:dyDescent="0.2">
      <c r="B30" s="99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3"/>
    </row>
    <row r="31" spans="2:13" x14ac:dyDescent="0.2">
      <c r="B31" s="114" t="s">
        <v>98</v>
      </c>
      <c r="C31" s="113">
        <v>2712.15</v>
      </c>
      <c r="D31" s="113"/>
      <c r="E31" s="113">
        <v>9919.5</v>
      </c>
      <c r="F31" s="113">
        <v>2268.85</v>
      </c>
      <c r="G31" s="113">
        <v>19491</v>
      </c>
      <c r="H31" s="113"/>
      <c r="I31" s="113">
        <v>2747.05</v>
      </c>
      <c r="J31" s="113"/>
      <c r="K31" s="113"/>
      <c r="L31" s="113"/>
      <c r="M31" s="112"/>
    </row>
    <row r="32" spans="2:13" x14ac:dyDescent="0.2">
      <c r="B32" s="99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3"/>
    </row>
    <row r="33" spans="2:13" x14ac:dyDescent="0.2">
      <c r="B33" s="114" t="s">
        <v>69</v>
      </c>
      <c r="C33" s="113">
        <v>2717.15</v>
      </c>
      <c r="D33" s="113"/>
      <c r="E33" s="113">
        <v>9929.5</v>
      </c>
      <c r="F33" s="113">
        <v>2273.85</v>
      </c>
      <c r="G33" s="113">
        <v>19541</v>
      </c>
      <c r="H33" s="113"/>
      <c r="I33" s="113">
        <v>2752.05</v>
      </c>
      <c r="J33" s="113"/>
      <c r="K33" s="113"/>
      <c r="L33" s="113"/>
      <c r="M33" s="112"/>
    </row>
    <row r="34" spans="2:13" x14ac:dyDescent="0.2">
      <c r="B34" s="99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3"/>
    </row>
    <row r="35" spans="2:13" x14ac:dyDescent="0.2">
      <c r="B35" s="114" t="s">
        <v>68</v>
      </c>
      <c r="C35" s="113">
        <v>2714.65</v>
      </c>
      <c r="D35" s="113"/>
      <c r="E35" s="113">
        <v>9924.5</v>
      </c>
      <c r="F35" s="113">
        <v>2271.35</v>
      </c>
      <c r="G35" s="113">
        <v>19516</v>
      </c>
      <c r="H35" s="113"/>
      <c r="I35" s="113">
        <v>2749.55</v>
      </c>
      <c r="J35" s="113"/>
      <c r="K35" s="113"/>
      <c r="L35" s="113"/>
      <c r="M35" s="112"/>
    </row>
    <row r="36" spans="2:13" x14ac:dyDescent="0.2">
      <c r="B36" s="99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3"/>
    </row>
    <row r="37" spans="2:13" x14ac:dyDescent="0.2">
      <c r="B37" s="114" t="s">
        <v>67</v>
      </c>
      <c r="C37" s="113">
        <v>2730.65</v>
      </c>
      <c r="D37" s="113"/>
      <c r="E37" s="113">
        <v>9816</v>
      </c>
      <c r="F37" s="113">
        <v>2288.85</v>
      </c>
      <c r="G37" s="113">
        <v>20141</v>
      </c>
      <c r="H37" s="113"/>
      <c r="I37" s="113">
        <v>2677.05</v>
      </c>
      <c r="J37" s="113"/>
      <c r="K37" s="113"/>
      <c r="L37" s="113"/>
      <c r="M37" s="112"/>
    </row>
    <row r="38" spans="2:13" x14ac:dyDescent="0.2">
      <c r="B38" s="99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3"/>
    </row>
    <row r="39" spans="2:13" x14ac:dyDescent="0.2">
      <c r="B39" s="114" t="s">
        <v>66</v>
      </c>
      <c r="C39" s="113">
        <v>2735.65</v>
      </c>
      <c r="D39" s="113"/>
      <c r="E39" s="113">
        <v>9826</v>
      </c>
      <c r="F39" s="113">
        <v>2293.85</v>
      </c>
      <c r="G39" s="113">
        <v>20191</v>
      </c>
      <c r="H39" s="113"/>
      <c r="I39" s="113">
        <v>2682.05</v>
      </c>
      <c r="J39" s="113"/>
      <c r="K39" s="113"/>
      <c r="L39" s="113"/>
      <c r="M39" s="112"/>
    </row>
    <row r="40" spans="2:13" x14ac:dyDescent="0.2">
      <c r="B40" s="99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3"/>
    </row>
    <row r="41" spans="2:13" x14ac:dyDescent="0.2">
      <c r="B41" s="114" t="s">
        <v>65</v>
      </c>
      <c r="C41" s="113">
        <v>2733.15</v>
      </c>
      <c r="D41" s="113"/>
      <c r="E41" s="113">
        <v>9821</v>
      </c>
      <c r="F41" s="113">
        <v>2291.35</v>
      </c>
      <c r="G41" s="113">
        <v>20166</v>
      </c>
      <c r="H41" s="113"/>
      <c r="I41" s="113">
        <v>2679.55</v>
      </c>
      <c r="J41" s="113"/>
      <c r="K41" s="113"/>
      <c r="L41" s="113"/>
      <c r="M41" s="112"/>
    </row>
    <row r="42" spans="2:13" x14ac:dyDescent="0.2">
      <c r="B42" s="99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3"/>
    </row>
    <row r="43" spans="2:13" x14ac:dyDescent="0.2">
      <c r="B43" s="114" t="s">
        <v>64</v>
      </c>
      <c r="C43" s="113"/>
      <c r="D43" s="113"/>
      <c r="E43" s="113"/>
      <c r="F43" s="113"/>
      <c r="G43" s="113"/>
      <c r="H43" s="113">
        <v>32196</v>
      </c>
      <c r="I43" s="113"/>
      <c r="J43" s="113"/>
      <c r="K43" s="113">
        <v>0.5</v>
      </c>
      <c r="L43" s="113">
        <v>28214.75</v>
      </c>
      <c r="M43" s="112">
        <v>0.5</v>
      </c>
    </row>
    <row r="44" spans="2:13" x14ac:dyDescent="0.2">
      <c r="B44" s="99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3"/>
    </row>
    <row r="45" spans="2:13" x14ac:dyDescent="0.2">
      <c r="B45" s="114" t="s">
        <v>63</v>
      </c>
      <c r="C45" s="113"/>
      <c r="D45" s="113"/>
      <c r="E45" s="113"/>
      <c r="F45" s="113"/>
      <c r="G45" s="113"/>
      <c r="H45" s="113">
        <v>32246</v>
      </c>
      <c r="I45" s="113"/>
      <c r="J45" s="113"/>
      <c r="K45" s="113">
        <v>1</v>
      </c>
      <c r="L45" s="113">
        <v>29214.75</v>
      </c>
      <c r="M45" s="112">
        <v>1</v>
      </c>
    </row>
    <row r="46" spans="2:13" x14ac:dyDescent="0.2">
      <c r="B46" s="99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3"/>
    </row>
    <row r="47" spans="2:13" x14ac:dyDescent="0.2">
      <c r="B47" s="111" t="s">
        <v>62</v>
      </c>
      <c r="C47" s="110"/>
      <c r="D47" s="110"/>
      <c r="E47" s="110"/>
      <c r="F47" s="110"/>
      <c r="G47" s="110"/>
      <c r="H47" s="110">
        <v>32221</v>
      </c>
      <c r="I47" s="110"/>
      <c r="J47" s="110"/>
      <c r="K47" s="110">
        <v>0.75</v>
      </c>
      <c r="L47" s="110">
        <v>28714.75</v>
      </c>
      <c r="M47" s="109">
        <v>0.75</v>
      </c>
    </row>
    <row r="49" spans="2:5" x14ac:dyDescent="0.2">
      <c r="B49" s="108" t="s">
        <v>61</v>
      </c>
    </row>
    <row r="50" spans="2:5" x14ac:dyDescent="0.2">
      <c r="B50" s="107" t="s">
        <v>95</v>
      </c>
    </row>
    <row r="52" spans="2:5" x14ac:dyDescent="0.2">
      <c r="B52" s="105" t="s">
        <v>60</v>
      </c>
      <c r="C52" s="104" t="s">
        <v>59</v>
      </c>
    </row>
    <row r="53" spans="2:5" x14ac:dyDescent="0.2">
      <c r="B53" s="103"/>
      <c r="C53" s="102" t="s">
        <v>58</v>
      </c>
    </row>
    <row r="54" spans="2:5" x14ac:dyDescent="0.2">
      <c r="B54" s="100" t="s">
        <v>57</v>
      </c>
      <c r="C54" s="101">
        <v>2318.87</v>
      </c>
    </row>
    <row r="55" spans="2:5" x14ac:dyDescent="0.2">
      <c r="B55" s="100" t="s">
        <v>56</v>
      </c>
      <c r="C55" s="101">
        <v>2067.5700000000002</v>
      </c>
    </row>
    <row r="56" spans="2:5" x14ac:dyDescent="0.2">
      <c r="B56" s="100" t="s">
        <v>55</v>
      </c>
      <c r="C56" s="101">
        <v>8961.18</v>
      </c>
    </row>
    <row r="57" spans="2:5" x14ac:dyDescent="0.2">
      <c r="B57" s="100" t="s">
        <v>54</v>
      </c>
      <c r="C57" s="101">
        <v>1996.31</v>
      </c>
    </row>
    <row r="58" spans="2:5" x14ac:dyDescent="0.2">
      <c r="B58" s="100" t="s">
        <v>53</v>
      </c>
      <c r="C58" s="101">
        <v>16270.82</v>
      </c>
    </row>
    <row r="59" spans="2:5" x14ac:dyDescent="0.2">
      <c r="B59" s="100" t="s">
        <v>52</v>
      </c>
      <c r="C59" s="101">
        <v>29957.77</v>
      </c>
    </row>
    <row r="60" spans="2:5" x14ac:dyDescent="0.2">
      <c r="B60" s="100" t="s">
        <v>51</v>
      </c>
      <c r="C60" s="101">
        <v>2614.4899999999998</v>
      </c>
    </row>
    <row r="61" spans="2:5" x14ac:dyDescent="0.2">
      <c r="B61" s="98" t="s">
        <v>50</v>
      </c>
      <c r="C61" s="97">
        <v>2342.38</v>
      </c>
    </row>
    <row r="63" spans="2:5" x14ac:dyDescent="0.2">
      <c r="B63" s="89" t="s">
        <v>49</v>
      </c>
    </row>
    <row r="64" spans="2:5" x14ac:dyDescent="0.2">
      <c r="E64" s="96" t="s">
        <v>48</v>
      </c>
    </row>
    <row r="65" spans="2:9" x14ac:dyDescent="0.2">
      <c r="B65" s="93" t="s">
        <v>47</v>
      </c>
      <c r="D65" s="92">
        <v>7584.97</v>
      </c>
      <c r="E65" s="96" t="s">
        <v>46</v>
      </c>
    </row>
    <row r="66" spans="2:9" x14ac:dyDescent="0.2">
      <c r="B66" s="93" t="s">
        <v>45</v>
      </c>
      <c r="D66" s="92">
        <v>7687.21</v>
      </c>
      <c r="E66" s="95" t="s">
        <v>10</v>
      </c>
      <c r="F66" s="90">
        <v>1.2710999999999999</v>
      </c>
    </row>
    <row r="67" spans="2:9" x14ac:dyDescent="0.2">
      <c r="B67" s="93" t="s">
        <v>44</v>
      </c>
      <c r="D67" s="92">
        <v>1689.73</v>
      </c>
      <c r="E67" s="95" t="s">
        <v>43</v>
      </c>
      <c r="F67" s="94">
        <v>157.85</v>
      </c>
    </row>
    <row r="68" spans="2:9" x14ac:dyDescent="0.2">
      <c r="B68" s="93" t="s">
        <v>42</v>
      </c>
      <c r="D68" s="92">
        <v>1728.78</v>
      </c>
      <c r="E68" s="91" t="s">
        <v>41</v>
      </c>
      <c r="F68" s="90">
        <v>1.0759000000000001</v>
      </c>
    </row>
    <row r="69" spans="2:9" x14ac:dyDescent="0.2">
      <c r="H69" s="88" t="s">
        <v>40</v>
      </c>
    </row>
    <row r="70" spans="2:9" x14ac:dyDescent="0.2">
      <c r="B70" s="87" t="s">
        <v>14</v>
      </c>
      <c r="C70" s="86"/>
      <c r="D70" s="85"/>
      <c r="E70" s="84"/>
      <c r="F70" s="83"/>
      <c r="G70" s="82"/>
      <c r="H70" s="81"/>
      <c r="I70" s="80"/>
    </row>
    <row r="71" spans="2:9" x14ac:dyDescent="0.2">
      <c r="B71" s="79" t="s">
        <v>96</v>
      </c>
      <c r="C71" s="78"/>
      <c r="D71" s="78"/>
      <c r="E71" s="78"/>
      <c r="F71" s="78"/>
      <c r="G71" s="78"/>
      <c r="H71" s="78"/>
      <c r="I71" s="77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S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31</v>
      </c>
    </row>
    <row r="6" spans="1:19" ht="13.5" thickBot="1" x14ac:dyDescent="0.25">
      <c r="B6" s="1">
        <v>45446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45446</v>
      </c>
      <c r="C9" s="46">
        <v>2190</v>
      </c>
      <c r="D9" s="45">
        <v>2200</v>
      </c>
      <c r="E9" s="44">
        <f t="shared" ref="E9:E28" si="0">AVERAGE(C9:D9)</f>
        <v>2195</v>
      </c>
      <c r="F9" s="46">
        <v>2190</v>
      </c>
      <c r="G9" s="45">
        <v>2200</v>
      </c>
      <c r="H9" s="44">
        <f t="shared" ref="H9:H28" si="1">AVERAGE(F9:G9)</f>
        <v>2195</v>
      </c>
      <c r="I9" s="46">
        <v>2190</v>
      </c>
      <c r="J9" s="45">
        <v>2200</v>
      </c>
      <c r="K9" s="44">
        <f t="shared" ref="K9:K28" si="2">AVERAGE(I9:J9)</f>
        <v>2195</v>
      </c>
      <c r="L9" s="52">
        <v>2200</v>
      </c>
      <c r="M9" s="51">
        <v>1.2728999999999999</v>
      </c>
      <c r="N9" s="53">
        <v>1.0843</v>
      </c>
      <c r="O9" s="50">
        <v>156.86000000000001</v>
      </c>
      <c r="P9" s="43">
        <v>1728.34</v>
      </c>
      <c r="Q9" s="43">
        <v>1727.52</v>
      </c>
      <c r="R9" s="49">
        <f t="shared" ref="R9:R28" si="3">L9/N9</f>
        <v>2028.9587752467028</v>
      </c>
      <c r="S9" s="48">
        <v>1.2735000000000001</v>
      </c>
    </row>
    <row r="10" spans="1:19" x14ac:dyDescent="0.2">
      <c r="B10" s="47">
        <v>45447</v>
      </c>
      <c r="C10" s="46">
        <v>2190</v>
      </c>
      <c r="D10" s="45">
        <v>2200</v>
      </c>
      <c r="E10" s="44">
        <f t="shared" si="0"/>
        <v>2195</v>
      </c>
      <c r="F10" s="46">
        <v>2190</v>
      </c>
      <c r="G10" s="45">
        <v>2200</v>
      </c>
      <c r="H10" s="44">
        <f t="shared" si="1"/>
        <v>2195</v>
      </c>
      <c r="I10" s="46">
        <v>2190</v>
      </c>
      <c r="J10" s="45">
        <v>2200</v>
      </c>
      <c r="K10" s="44">
        <f t="shared" si="2"/>
        <v>2195</v>
      </c>
      <c r="L10" s="52">
        <v>2200</v>
      </c>
      <c r="M10" s="51">
        <v>1.2762</v>
      </c>
      <c r="N10" s="51">
        <v>1.0862000000000001</v>
      </c>
      <c r="O10" s="50">
        <v>154.87</v>
      </c>
      <c r="P10" s="43">
        <v>1723.87</v>
      </c>
      <c r="Q10" s="43">
        <v>1722.92</v>
      </c>
      <c r="R10" s="49">
        <f t="shared" si="3"/>
        <v>2025.4096851408578</v>
      </c>
      <c r="S10" s="48">
        <v>1.2768999999999999</v>
      </c>
    </row>
    <row r="11" spans="1:19" x14ac:dyDescent="0.2">
      <c r="B11" s="47">
        <v>45448</v>
      </c>
      <c r="C11" s="46">
        <v>2190</v>
      </c>
      <c r="D11" s="45">
        <v>2200</v>
      </c>
      <c r="E11" s="44">
        <f t="shared" si="0"/>
        <v>2195</v>
      </c>
      <c r="F11" s="46">
        <v>2190</v>
      </c>
      <c r="G11" s="45">
        <v>2200</v>
      </c>
      <c r="H11" s="44">
        <f t="shared" si="1"/>
        <v>2195</v>
      </c>
      <c r="I11" s="46">
        <v>2190</v>
      </c>
      <c r="J11" s="45">
        <v>2200</v>
      </c>
      <c r="K11" s="44">
        <f t="shared" si="2"/>
        <v>2195</v>
      </c>
      <c r="L11" s="52">
        <v>2200</v>
      </c>
      <c r="M11" s="51">
        <v>1.2779</v>
      </c>
      <c r="N11" s="51">
        <v>1.0868</v>
      </c>
      <c r="O11" s="50">
        <v>156.15</v>
      </c>
      <c r="P11" s="43">
        <v>1721.57</v>
      </c>
      <c r="Q11" s="43">
        <v>1720.63</v>
      </c>
      <c r="R11" s="49">
        <f t="shared" si="3"/>
        <v>2024.2914979757086</v>
      </c>
      <c r="S11" s="48">
        <v>1.2786</v>
      </c>
    </row>
    <row r="12" spans="1:19" x14ac:dyDescent="0.2">
      <c r="B12" s="47">
        <v>45449</v>
      </c>
      <c r="C12" s="46">
        <v>2190</v>
      </c>
      <c r="D12" s="45">
        <v>2200</v>
      </c>
      <c r="E12" s="44">
        <f t="shared" si="0"/>
        <v>2195</v>
      </c>
      <c r="F12" s="46">
        <v>2190</v>
      </c>
      <c r="G12" s="45">
        <v>2200</v>
      </c>
      <c r="H12" s="44">
        <f t="shared" si="1"/>
        <v>2195</v>
      </c>
      <c r="I12" s="46">
        <v>2190</v>
      </c>
      <c r="J12" s="45">
        <v>2200</v>
      </c>
      <c r="K12" s="44">
        <f t="shared" si="2"/>
        <v>2195</v>
      </c>
      <c r="L12" s="52">
        <v>2200</v>
      </c>
      <c r="M12" s="51">
        <v>1.2771999999999999</v>
      </c>
      <c r="N12" s="51">
        <v>1.0868</v>
      </c>
      <c r="O12" s="50">
        <v>156.19999999999999</v>
      </c>
      <c r="P12" s="43">
        <v>1722.52</v>
      </c>
      <c r="Q12" s="43">
        <v>1721.71</v>
      </c>
      <c r="R12" s="49">
        <f t="shared" si="3"/>
        <v>2024.2914979757086</v>
      </c>
      <c r="S12" s="48">
        <v>1.2778</v>
      </c>
    </row>
    <row r="13" spans="1:19" x14ac:dyDescent="0.2">
      <c r="B13" s="47">
        <v>45450</v>
      </c>
      <c r="C13" s="46">
        <v>2190</v>
      </c>
      <c r="D13" s="45">
        <v>2200</v>
      </c>
      <c r="E13" s="44">
        <f t="shared" si="0"/>
        <v>2195</v>
      </c>
      <c r="F13" s="46">
        <v>2190</v>
      </c>
      <c r="G13" s="45">
        <v>2200</v>
      </c>
      <c r="H13" s="44">
        <f t="shared" si="1"/>
        <v>2195</v>
      </c>
      <c r="I13" s="46">
        <v>2190</v>
      </c>
      <c r="J13" s="45">
        <v>2200</v>
      </c>
      <c r="K13" s="44">
        <f t="shared" si="2"/>
        <v>2195</v>
      </c>
      <c r="L13" s="52">
        <v>2200</v>
      </c>
      <c r="M13" s="51">
        <v>1.2806999999999999</v>
      </c>
      <c r="N13" s="51">
        <v>1.0898000000000001</v>
      </c>
      <c r="O13" s="50">
        <v>155.6</v>
      </c>
      <c r="P13" s="43">
        <v>1717.81</v>
      </c>
      <c r="Q13" s="43">
        <v>1716.87</v>
      </c>
      <c r="R13" s="49">
        <f t="shared" si="3"/>
        <v>2018.7190310148649</v>
      </c>
      <c r="S13" s="48">
        <v>1.2814000000000001</v>
      </c>
    </row>
    <row r="14" spans="1:19" x14ac:dyDescent="0.2">
      <c r="B14" s="47">
        <v>45453</v>
      </c>
      <c r="C14" s="46">
        <v>2190</v>
      </c>
      <c r="D14" s="45">
        <v>2200</v>
      </c>
      <c r="E14" s="44">
        <f t="shared" si="0"/>
        <v>2195</v>
      </c>
      <c r="F14" s="46">
        <v>2190</v>
      </c>
      <c r="G14" s="45">
        <v>2200</v>
      </c>
      <c r="H14" s="44">
        <f t="shared" si="1"/>
        <v>2195</v>
      </c>
      <c r="I14" s="46">
        <v>2190</v>
      </c>
      <c r="J14" s="45">
        <v>2200</v>
      </c>
      <c r="K14" s="44">
        <f t="shared" si="2"/>
        <v>2195</v>
      </c>
      <c r="L14" s="52">
        <v>2200</v>
      </c>
      <c r="M14" s="51">
        <v>1.2714000000000001</v>
      </c>
      <c r="N14" s="51">
        <v>1.0753999999999999</v>
      </c>
      <c r="O14" s="50">
        <v>156.88999999999999</v>
      </c>
      <c r="P14" s="43">
        <v>1730.38</v>
      </c>
      <c r="Q14" s="43">
        <v>1729.42</v>
      </c>
      <c r="R14" s="49">
        <f t="shared" si="3"/>
        <v>2045.7504184489494</v>
      </c>
      <c r="S14" s="48">
        <v>1.2721</v>
      </c>
    </row>
    <row r="15" spans="1:19" x14ac:dyDescent="0.2">
      <c r="B15" s="47">
        <v>45454</v>
      </c>
      <c r="C15" s="46">
        <v>2190</v>
      </c>
      <c r="D15" s="45">
        <v>2200</v>
      </c>
      <c r="E15" s="44">
        <f t="shared" si="0"/>
        <v>2195</v>
      </c>
      <c r="F15" s="46">
        <v>2190</v>
      </c>
      <c r="G15" s="45">
        <v>2200</v>
      </c>
      <c r="H15" s="44">
        <f t="shared" si="1"/>
        <v>2195</v>
      </c>
      <c r="I15" s="46">
        <v>2190</v>
      </c>
      <c r="J15" s="45">
        <v>2200</v>
      </c>
      <c r="K15" s="44">
        <f t="shared" si="2"/>
        <v>2195</v>
      </c>
      <c r="L15" s="52">
        <v>2200</v>
      </c>
      <c r="M15" s="51">
        <v>1.2739</v>
      </c>
      <c r="N15" s="51">
        <v>1.0729</v>
      </c>
      <c r="O15" s="50">
        <v>157.1</v>
      </c>
      <c r="P15" s="43">
        <v>1726.98</v>
      </c>
      <c r="Q15" s="43">
        <v>1726.03</v>
      </c>
      <c r="R15" s="49">
        <f t="shared" si="3"/>
        <v>2050.5172895889646</v>
      </c>
      <c r="S15" s="48">
        <v>1.2746</v>
      </c>
    </row>
    <row r="16" spans="1:19" x14ac:dyDescent="0.2">
      <c r="B16" s="47">
        <v>45455</v>
      </c>
      <c r="C16" s="46">
        <v>2190</v>
      </c>
      <c r="D16" s="45">
        <v>2200</v>
      </c>
      <c r="E16" s="44">
        <f t="shared" si="0"/>
        <v>2195</v>
      </c>
      <c r="F16" s="46">
        <v>2190</v>
      </c>
      <c r="G16" s="45">
        <v>2200</v>
      </c>
      <c r="H16" s="44">
        <f t="shared" si="1"/>
        <v>2195</v>
      </c>
      <c r="I16" s="46">
        <v>2190</v>
      </c>
      <c r="J16" s="45">
        <v>2200</v>
      </c>
      <c r="K16" s="44">
        <f t="shared" si="2"/>
        <v>2195</v>
      </c>
      <c r="L16" s="52">
        <v>2200</v>
      </c>
      <c r="M16" s="51">
        <v>1.2761</v>
      </c>
      <c r="N16" s="51">
        <v>1.0765</v>
      </c>
      <c r="O16" s="50">
        <v>157.34</v>
      </c>
      <c r="P16" s="43">
        <v>1724</v>
      </c>
      <c r="Q16" s="43">
        <v>1723.06</v>
      </c>
      <c r="R16" s="49">
        <f t="shared" si="3"/>
        <v>2043.6600092893636</v>
      </c>
      <c r="S16" s="48">
        <v>1.2767999999999999</v>
      </c>
    </row>
    <row r="17" spans="2:19" x14ac:dyDescent="0.2">
      <c r="B17" s="47">
        <v>45456</v>
      </c>
      <c r="C17" s="46">
        <v>2190</v>
      </c>
      <c r="D17" s="45">
        <v>2200</v>
      </c>
      <c r="E17" s="44">
        <f t="shared" si="0"/>
        <v>2195</v>
      </c>
      <c r="F17" s="46">
        <v>2190</v>
      </c>
      <c r="G17" s="45">
        <v>2200</v>
      </c>
      <c r="H17" s="44">
        <f t="shared" si="1"/>
        <v>2195</v>
      </c>
      <c r="I17" s="46">
        <v>2190</v>
      </c>
      <c r="J17" s="45">
        <v>2200</v>
      </c>
      <c r="K17" s="44">
        <f t="shared" si="2"/>
        <v>2195</v>
      </c>
      <c r="L17" s="52">
        <v>2200</v>
      </c>
      <c r="M17" s="51">
        <v>1.2765</v>
      </c>
      <c r="N17" s="51">
        <v>1.0783</v>
      </c>
      <c r="O17" s="50">
        <v>157.22</v>
      </c>
      <c r="P17" s="43">
        <v>1723.46</v>
      </c>
      <c r="Q17" s="43">
        <v>1722.52</v>
      </c>
      <c r="R17" s="49">
        <f t="shared" si="3"/>
        <v>2040.2485393675229</v>
      </c>
      <c r="S17" s="48">
        <v>1.2771999999999999</v>
      </c>
    </row>
    <row r="18" spans="2:19" x14ac:dyDescent="0.2">
      <c r="B18" s="47">
        <v>45457</v>
      </c>
      <c r="C18" s="46">
        <v>2190</v>
      </c>
      <c r="D18" s="45">
        <v>2200</v>
      </c>
      <c r="E18" s="44">
        <f t="shared" si="0"/>
        <v>2195</v>
      </c>
      <c r="F18" s="46">
        <v>2190</v>
      </c>
      <c r="G18" s="45">
        <v>2200</v>
      </c>
      <c r="H18" s="44">
        <f t="shared" si="1"/>
        <v>2195</v>
      </c>
      <c r="I18" s="46">
        <v>2190</v>
      </c>
      <c r="J18" s="45">
        <v>2200</v>
      </c>
      <c r="K18" s="44">
        <f t="shared" si="2"/>
        <v>2195</v>
      </c>
      <c r="L18" s="52">
        <v>2200</v>
      </c>
      <c r="M18" s="51">
        <v>1.2704</v>
      </c>
      <c r="N18" s="51">
        <v>1.0693999999999999</v>
      </c>
      <c r="O18" s="50">
        <v>157.07</v>
      </c>
      <c r="P18" s="43">
        <v>1731.74</v>
      </c>
      <c r="Q18" s="43">
        <v>1730.65</v>
      </c>
      <c r="R18" s="49">
        <f t="shared" si="3"/>
        <v>2057.2283523471106</v>
      </c>
      <c r="S18" s="48">
        <v>1.2712000000000001</v>
      </c>
    </row>
    <row r="19" spans="2:19" x14ac:dyDescent="0.2">
      <c r="B19" s="47">
        <v>45460</v>
      </c>
      <c r="C19" s="46">
        <v>2190</v>
      </c>
      <c r="D19" s="45">
        <v>2200</v>
      </c>
      <c r="E19" s="44">
        <f t="shared" si="0"/>
        <v>2195</v>
      </c>
      <c r="F19" s="46">
        <v>2190</v>
      </c>
      <c r="G19" s="45">
        <v>2200</v>
      </c>
      <c r="H19" s="44">
        <f t="shared" si="1"/>
        <v>2195</v>
      </c>
      <c r="I19" s="46">
        <v>2190</v>
      </c>
      <c r="J19" s="45">
        <v>2200</v>
      </c>
      <c r="K19" s="44">
        <f t="shared" si="2"/>
        <v>2195</v>
      </c>
      <c r="L19" s="52">
        <v>2200</v>
      </c>
      <c r="M19" s="51">
        <v>1.2663</v>
      </c>
      <c r="N19" s="51">
        <v>1.071</v>
      </c>
      <c r="O19" s="50">
        <v>157.85</v>
      </c>
      <c r="P19" s="43">
        <v>1737.35</v>
      </c>
      <c r="Q19" s="43">
        <v>1736.25</v>
      </c>
      <c r="R19" s="49">
        <f t="shared" si="3"/>
        <v>2054.1549953314661</v>
      </c>
      <c r="S19" s="48">
        <v>1.2670999999999999</v>
      </c>
    </row>
    <row r="20" spans="2:19" x14ac:dyDescent="0.2">
      <c r="B20" s="47">
        <v>45461</v>
      </c>
      <c r="C20" s="46">
        <v>2190</v>
      </c>
      <c r="D20" s="45">
        <v>2200</v>
      </c>
      <c r="E20" s="44">
        <f t="shared" si="0"/>
        <v>2195</v>
      </c>
      <c r="F20" s="46">
        <v>2190</v>
      </c>
      <c r="G20" s="45">
        <v>2200</v>
      </c>
      <c r="H20" s="44">
        <f t="shared" si="1"/>
        <v>2195</v>
      </c>
      <c r="I20" s="46">
        <v>2190</v>
      </c>
      <c r="J20" s="45">
        <v>2200</v>
      </c>
      <c r="K20" s="44">
        <f t="shared" si="2"/>
        <v>2195</v>
      </c>
      <c r="L20" s="52">
        <v>2200</v>
      </c>
      <c r="M20" s="51">
        <v>1.2675000000000001</v>
      </c>
      <c r="N20" s="51">
        <v>1.0717000000000001</v>
      </c>
      <c r="O20" s="50">
        <v>158.09</v>
      </c>
      <c r="P20" s="43">
        <v>1735.7</v>
      </c>
      <c r="Q20" s="43">
        <v>1734.74</v>
      </c>
      <c r="R20" s="49">
        <f t="shared" si="3"/>
        <v>2052.8132873005502</v>
      </c>
      <c r="S20" s="48">
        <v>1.2682</v>
      </c>
    </row>
    <row r="21" spans="2:19" x14ac:dyDescent="0.2">
      <c r="B21" s="47">
        <v>45462</v>
      </c>
      <c r="C21" s="46">
        <v>2280</v>
      </c>
      <c r="D21" s="45">
        <v>2285</v>
      </c>
      <c r="E21" s="44">
        <f t="shared" si="0"/>
        <v>2282.5</v>
      </c>
      <c r="F21" s="46">
        <v>2280</v>
      </c>
      <c r="G21" s="45">
        <v>2285</v>
      </c>
      <c r="H21" s="44">
        <f t="shared" si="1"/>
        <v>2282.5</v>
      </c>
      <c r="I21" s="46">
        <v>2280</v>
      </c>
      <c r="J21" s="45">
        <v>2290</v>
      </c>
      <c r="K21" s="44">
        <f t="shared" si="2"/>
        <v>2285</v>
      </c>
      <c r="L21" s="52">
        <v>2285</v>
      </c>
      <c r="M21" s="51">
        <v>1.2733000000000001</v>
      </c>
      <c r="N21" s="51">
        <v>1.0750999999999999</v>
      </c>
      <c r="O21" s="50">
        <v>157.91</v>
      </c>
      <c r="P21" s="43">
        <v>1794.55</v>
      </c>
      <c r="Q21" s="43">
        <v>1793.56</v>
      </c>
      <c r="R21" s="49">
        <f t="shared" si="3"/>
        <v>2125.3836852385825</v>
      </c>
      <c r="S21" s="48">
        <v>1.274</v>
      </c>
    </row>
    <row r="22" spans="2:19" x14ac:dyDescent="0.2">
      <c r="B22" s="47">
        <v>45463</v>
      </c>
      <c r="C22" s="46">
        <v>2275</v>
      </c>
      <c r="D22" s="45">
        <v>2285</v>
      </c>
      <c r="E22" s="44">
        <f t="shared" si="0"/>
        <v>2280</v>
      </c>
      <c r="F22" s="46">
        <v>2275</v>
      </c>
      <c r="G22" s="45">
        <v>2285</v>
      </c>
      <c r="H22" s="44">
        <f t="shared" si="1"/>
        <v>2280</v>
      </c>
      <c r="I22" s="46">
        <v>2275</v>
      </c>
      <c r="J22" s="45">
        <v>2285</v>
      </c>
      <c r="K22" s="44">
        <f t="shared" si="2"/>
        <v>2280</v>
      </c>
      <c r="L22" s="52">
        <v>2285</v>
      </c>
      <c r="M22" s="51">
        <v>1.2681</v>
      </c>
      <c r="N22" s="51">
        <v>1.0714999999999999</v>
      </c>
      <c r="O22" s="50">
        <v>158.44</v>
      </c>
      <c r="P22" s="43">
        <v>1801.91</v>
      </c>
      <c r="Q22" s="43">
        <v>1800.77</v>
      </c>
      <c r="R22" s="49">
        <f t="shared" si="3"/>
        <v>2132.5244983667758</v>
      </c>
      <c r="S22" s="48">
        <v>1.2688999999999999</v>
      </c>
    </row>
    <row r="23" spans="2:19" x14ac:dyDescent="0.2">
      <c r="B23" s="47">
        <v>45464</v>
      </c>
      <c r="C23" s="46">
        <v>2275</v>
      </c>
      <c r="D23" s="45">
        <v>2285</v>
      </c>
      <c r="E23" s="44">
        <f t="shared" si="0"/>
        <v>2280</v>
      </c>
      <c r="F23" s="46">
        <v>2275</v>
      </c>
      <c r="G23" s="45">
        <v>2285</v>
      </c>
      <c r="H23" s="44">
        <f t="shared" si="1"/>
        <v>2280</v>
      </c>
      <c r="I23" s="46">
        <v>2275</v>
      </c>
      <c r="J23" s="45">
        <v>2285</v>
      </c>
      <c r="K23" s="44">
        <f t="shared" si="2"/>
        <v>2280</v>
      </c>
      <c r="L23" s="52">
        <v>2285</v>
      </c>
      <c r="M23" s="51">
        <v>1.2644</v>
      </c>
      <c r="N23" s="51">
        <v>1.0689</v>
      </c>
      <c r="O23" s="50">
        <v>158.91</v>
      </c>
      <c r="P23" s="43">
        <v>1807.18</v>
      </c>
      <c r="Q23" s="43">
        <v>1806.04</v>
      </c>
      <c r="R23" s="49">
        <f t="shared" si="3"/>
        <v>2137.7116661988962</v>
      </c>
      <c r="S23" s="48">
        <v>1.2652000000000001</v>
      </c>
    </row>
    <row r="24" spans="2:19" x14ac:dyDescent="0.2">
      <c r="B24" s="47">
        <v>45467</v>
      </c>
      <c r="C24" s="46">
        <v>2275</v>
      </c>
      <c r="D24" s="45">
        <v>2285</v>
      </c>
      <c r="E24" s="44">
        <f t="shared" si="0"/>
        <v>2280</v>
      </c>
      <c r="F24" s="46">
        <v>2275</v>
      </c>
      <c r="G24" s="45">
        <v>2285</v>
      </c>
      <c r="H24" s="44">
        <f t="shared" si="1"/>
        <v>2280</v>
      </c>
      <c r="I24" s="46">
        <v>2275</v>
      </c>
      <c r="J24" s="45">
        <v>2285</v>
      </c>
      <c r="K24" s="44">
        <f t="shared" si="2"/>
        <v>2280</v>
      </c>
      <c r="L24" s="52">
        <v>2285</v>
      </c>
      <c r="M24" s="51">
        <v>1.2663</v>
      </c>
      <c r="N24" s="51">
        <v>1.0734999999999999</v>
      </c>
      <c r="O24" s="50">
        <v>159.47</v>
      </c>
      <c r="P24" s="43">
        <v>1804.47</v>
      </c>
      <c r="Q24" s="43">
        <v>1803.33</v>
      </c>
      <c r="R24" s="49">
        <f t="shared" si="3"/>
        <v>2128.5514671634842</v>
      </c>
      <c r="S24" s="48">
        <v>1.2670999999999999</v>
      </c>
    </row>
    <row r="25" spans="2:19" x14ac:dyDescent="0.2">
      <c r="B25" s="47">
        <v>45468</v>
      </c>
      <c r="C25" s="46">
        <v>2275</v>
      </c>
      <c r="D25" s="45">
        <v>2285</v>
      </c>
      <c r="E25" s="44">
        <f t="shared" si="0"/>
        <v>2280</v>
      </c>
      <c r="F25" s="46">
        <v>2275</v>
      </c>
      <c r="G25" s="45">
        <v>2285</v>
      </c>
      <c r="H25" s="44">
        <f t="shared" si="1"/>
        <v>2280</v>
      </c>
      <c r="I25" s="46">
        <v>2275</v>
      </c>
      <c r="J25" s="45">
        <v>2285</v>
      </c>
      <c r="K25" s="44">
        <f t="shared" si="2"/>
        <v>2280</v>
      </c>
      <c r="L25" s="52">
        <v>2285</v>
      </c>
      <c r="M25" s="51">
        <v>1.2683</v>
      </c>
      <c r="N25" s="51">
        <v>1.0709</v>
      </c>
      <c r="O25" s="50">
        <v>159.47</v>
      </c>
      <c r="P25" s="43">
        <v>1801.62</v>
      </c>
      <c r="Q25" s="43">
        <v>1800.49</v>
      </c>
      <c r="R25" s="49">
        <f t="shared" si="3"/>
        <v>2133.7193015220842</v>
      </c>
      <c r="S25" s="48">
        <v>1.2690999999999999</v>
      </c>
    </row>
    <row r="26" spans="2:19" x14ac:dyDescent="0.2">
      <c r="B26" s="47">
        <v>45469</v>
      </c>
      <c r="C26" s="46">
        <v>2190</v>
      </c>
      <c r="D26" s="45">
        <v>2200</v>
      </c>
      <c r="E26" s="44">
        <f t="shared" si="0"/>
        <v>2195</v>
      </c>
      <c r="F26" s="46">
        <v>2190</v>
      </c>
      <c r="G26" s="45">
        <v>2200</v>
      </c>
      <c r="H26" s="44">
        <f t="shared" si="1"/>
        <v>2195</v>
      </c>
      <c r="I26" s="46">
        <v>2190</v>
      </c>
      <c r="J26" s="45">
        <v>2200</v>
      </c>
      <c r="K26" s="44">
        <f t="shared" si="2"/>
        <v>2195</v>
      </c>
      <c r="L26" s="52">
        <v>2200</v>
      </c>
      <c r="M26" s="51">
        <v>1.2661</v>
      </c>
      <c r="N26" s="51">
        <v>1.0693999999999999</v>
      </c>
      <c r="O26" s="50">
        <v>160.32</v>
      </c>
      <c r="P26" s="43">
        <v>1737.62</v>
      </c>
      <c r="Q26" s="43">
        <v>1736.52</v>
      </c>
      <c r="R26" s="49">
        <f t="shared" si="3"/>
        <v>2057.2283523471106</v>
      </c>
      <c r="S26" s="48">
        <v>1.2668999999999999</v>
      </c>
    </row>
    <row r="27" spans="2:19" x14ac:dyDescent="0.2">
      <c r="B27" s="47">
        <v>45470</v>
      </c>
      <c r="C27" s="46">
        <v>2190</v>
      </c>
      <c r="D27" s="45">
        <v>2200</v>
      </c>
      <c r="E27" s="44">
        <f t="shared" si="0"/>
        <v>2195</v>
      </c>
      <c r="F27" s="46">
        <v>2190</v>
      </c>
      <c r="G27" s="45">
        <v>2200</v>
      </c>
      <c r="H27" s="44">
        <f t="shared" si="1"/>
        <v>2195</v>
      </c>
      <c r="I27" s="46">
        <v>2190</v>
      </c>
      <c r="J27" s="45">
        <v>2200</v>
      </c>
      <c r="K27" s="44">
        <f t="shared" si="2"/>
        <v>2195</v>
      </c>
      <c r="L27" s="52">
        <v>2200</v>
      </c>
      <c r="M27" s="51">
        <v>1.2642</v>
      </c>
      <c r="N27" s="51">
        <v>1.0692999999999999</v>
      </c>
      <c r="O27" s="50">
        <v>160.56</v>
      </c>
      <c r="P27" s="43">
        <v>1740.23</v>
      </c>
      <c r="Q27" s="43">
        <v>1739.13</v>
      </c>
      <c r="R27" s="49">
        <f t="shared" si="3"/>
        <v>2057.4207425418499</v>
      </c>
      <c r="S27" s="48">
        <v>1.2649999999999999</v>
      </c>
    </row>
    <row r="28" spans="2:19" x14ac:dyDescent="0.2">
      <c r="B28" s="47">
        <v>45471</v>
      </c>
      <c r="C28" s="46">
        <v>2250</v>
      </c>
      <c r="D28" s="45">
        <v>2260</v>
      </c>
      <c r="E28" s="44">
        <f t="shared" si="0"/>
        <v>2255</v>
      </c>
      <c r="F28" s="46">
        <v>2250</v>
      </c>
      <c r="G28" s="45">
        <v>2260</v>
      </c>
      <c r="H28" s="44">
        <f t="shared" si="1"/>
        <v>2255</v>
      </c>
      <c r="I28" s="46">
        <v>2250</v>
      </c>
      <c r="J28" s="45">
        <v>2260</v>
      </c>
      <c r="K28" s="44">
        <f t="shared" si="2"/>
        <v>2255</v>
      </c>
      <c r="L28" s="52">
        <v>2260</v>
      </c>
      <c r="M28" s="51">
        <v>1.2642</v>
      </c>
      <c r="N28" s="51">
        <v>1.0697000000000001</v>
      </c>
      <c r="O28" s="50">
        <v>160.65</v>
      </c>
      <c r="P28" s="43">
        <v>1787.69</v>
      </c>
      <c r="Q28" s="43">
        <v>1786.42</v>
      </c>
      <c r="R28" s="49">
        <f t="shared" si="3"/>
        <v>2112.7418902496024</v>
      </c>
      <c r="S28" s="48">
        <v>1.2650999999999999</v>
      </c>
    </row>
    <row r="29" spans="2:19" s="10" customFormat="1" x14ac:dyDescent="0.2">
      <c r="B29" s="42" t="s">
        <v>11</v>
      </c>
      <c r="C29" s="41">
        <f>ROUND(AVERAGE(C9:C28),2)</f>
        <v>2214.5</v>
      </c>
      <c r="D29" s="40">
        <f>ROUND(AVERAGE(D9:D28),2)</f>
        <v>2224.25</v>
      </c>
      <c r="E29" s="39">
        <f>ROUND(AVERAGE(C29:D29),2)</f>
        <v>2219.38</v>
      </c>
      <c r="F29" s="41">
        <f>ROUND(AVERAGE(F9:F28),2)</f>
        <v>2214.5</v>
      </c>
      <c r="G29" s="40">
        <f>ROUND(AVERAGE(G9:G28),2)</f>
        <v>2224.25</v>
      </c>
      <c r="H29" s="39">
        <f>ROUND(AVERAGE(F29:G29),2)</f>
        <v>2219.38</v>
      </c>
      <c r="I29" s="41">
        <f>ROUND(AVERAGE(I9:I28),2)</f>
        <v>2214.5</v>
      </c>
      <c r="J29" s="40">
        <f>ROUND(AVERAGE(J9:J28),2)</f>
        <v>2224.5</v>
      </c>
      <c r="K29" s="39">
        <f>ROUND(AVERAGE(I29:J29),2)</f>
        <v>2219.5</v>
      </c>
      <c r="L29" s="38">
        <f>ROUND(AVERAGE(L9:L28),2)</f>
        <v>2224.25</v>
      </c>
      <c r="M29" s="37">
        <f>ROUND(AVERAGE(M9:M28),4)</f>
        <v>1.2710999999999999</v>
      </c>
      <c r="N29" s="36">
        <f>ROUND(AVERAGE(N9:N28),4)</f>
        <v>1.0759000000000001</v>
      </c>
      <c r="O29" s="175">
        <f>ROUND(AVERAGE(O9:O28),2)</f>
        <v>157.85</v>
      </c>
      <c r="P29" s="35">
        <f>AVERAGE(P9:P28)</f>
        <v>1749.9494999999999</v>
      </c>
      <c r="Q29" s="35">
        <f>AVERAGE(Q9:Q28)</f>
        <v>1748.9290000000001</v>
      </c>
      <c r="R29" s="35">
        <f>AVERAGE(R9:R28)</f>
        <v>2067.5662491328076</v>
      </c>
      <c r="S29" s="34">
        <f>AVERAGE(S9:S28)</f>
        <v>1.2718349999999998</v>
      </c>
    </row>
    <row r="30" spans="2:19" s="5" customFormat="1" x14ac:dyDescent="0.2">
      <c r="B30" s="33" t="s">
        <v>12</v>
      </c>
      <c r="C30" s="32">
        <f t="shared" ref="C30:S30" si="4">MAX(C9:C28)</f>
        <v>2280</v>
      </c>
      <c r="D30" s="31">
        <f t="shared" si="4"/>
        <v>2285</v>
      </c>
      <c r="E30" s="30">
        <f t="shared" si="4"/>
        <v>2282.5</v>
      </c>
      <c r="F30" s="32">
        <f t="shared" si="4"/>
        <v>2280</v>
      </c>
      <c r="G30" s="31">
        <f t="shared" si="4"/>
        <v>2285</v>
      </c>
      <c r="H30" s="30">
        <f t="shared" si="4"/>
        <v>2282.5</v>
      </c>
      <c r="I30" s="32">
        <f t="shared" si="4"/>
        <v>2280</v>
      </c>
      <c r="J30" s="31">
        <f t="shared" si="4"/>
        <v>2290</v>
      </c>
      <c r="K30" s="30">
        <f t="shared" si="4"/>
        <v>2285</v>
      </c>
      <c r="L30" s="29">
        <f t="shared" si="4"/>
        <v>2285</v>
      </c>
      <c r="M30" s="28">
        <f t="shared" si="4"/>
        <v>1.2806999999999999</v>
      </c>
      <c r="N30" s="27">
        <f t="shared" si="4"/>
        <v>1.0898000000000001</v>
      </c>
      <c r="O30" s="26">
        <f t="shared" si="4"/>
        <v>160.65</v>
      </c>
      <c r="P30" s="25">
        <f t="shared" si="4"/>
        <v>1807.18</v>
      </c>
      <c r="Q30" s="25">
        <f t="shared" si="4"/>
        <v>1806.04</v>
      </c>
      <c r="R30" s="25">
        <f t="shared" si="4"/>
        <v>2137.7116661988962</v>
      </c>
      <c r="S30" s="24">
        <f t="shared" si="4"/>
        <v>1.2814000000000001</v>
      </c>
    </row>
    <row r="31" spans="2:19" s="5" customFormat="1" ht="13.5" thickBot="1" x14ac:dyDescent="0.25">
      <c r="B31" s="23" t="s">
        <v>13</v>
      </c>
      <c r="C31" s="22">
        <f t="shared" ref="C31:S31" si="5">MIN(C9:C28)</f>
        <v>2190</v>
      </c>
      <c r="D31" s="21">
        <f t="shared" si="5"/>
        <v>2200</v>
      </c>
      <c r="E31" s="20">
        <f t="shared" si="5"/>
        <v>2195</v>
      </c>
      <c r="F31" s="22">
        <f t="shared" si="5"/>
        <v>2190</v>
      </c>
      <c r="G31" s="21">
        <f t="shared" si="5"/>
        <v>2200</v>
      </c>
      <c r="H31" s="20">
        <f t="shared" si="5"/>
        <v>2195</v>
      </c>
      <c r="I31" s="22">
        <f t="shared" si="5"/>
        <v>2190</v>
      </c>
      <c r="J31" s="21">
        <f t="shared" si="5"/>
        <v>2200</v>
      </c>
      <c r="K31" s="20">
        <f t="shared" si="5"/>
        <v>2195</v>
      </c>
      <c r="L31" s="19">
        <f t="shared" si="5"/>
        <v>2200</v>
      </c>
      <c r="M31" s="18">
        <f t="shared" si="5"/>
        <v>1.2642</v>
      </c>
      <c r="N31" s="17">
        <f t="shared" si="5"/>
        <v>1.0689</v>
      </c>
      <c r="O31" s="16">
        <f t="shared" si="5"/>
        <v>154.87</v>
      </c>
      <c r="P31" s="15">
        <f t="shared" si="5"/>
        <v>1717.81</v>
      </c>
      <c r="Q31" s="15">
        <f t="shared" si="5"/>
        <v>1716.87</v>
      </c>
      <c r="R31" s="15">
        <f t="shared" si="5"/>
        <v>2018.7190310148649</v>
      </c>
      <c r="S31" s="14">
        <f t="shared" si="5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S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30</v>
      </c>
    </row>
    <row r="6" spans="1:19" ht="13.5" thickBot="1" x14ac:dyDescent="0.25">
      <c r="B6" s="1">
        <v>45446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45446</v>
      </c>
      <c r="C9" s="46">
        <v>2510</v>
      </c>
      <c r="D9" s="45">
        <v>2520</v>
      </c>
      <c r="E9" s="44">
        <f t="shared" ref="E9:E28" si="0">AVERAGE(C9:D9)</f>
        <v>2515</v>
      </c>
      <c r="F9" s="46">
        <v>2510</v>
      </c>
      <c r="G9" s="45">
        <v>2520</v>
      </c>
      <c r="H9" s="44">
        <f t="shared" ref="H9:H28" si="1">AVERAGE(F9:G9)</f>
        <v>2515</v>
      </c>
      <c r="I9" s="46">
        <v>2510</v>
      </c>
      <c r="J9" s="45">
        <v>2520</v>
      </c>
      <c r="K9" s="44">
        <f t="shared" ref="K9:K28" si="2">AVERAGE(I9:J9)</f>
        <v>2515</v>
      </c>
      <c r="L9" s="52">
        <v>2520</v>
      </c>
      <c r="M9" s="51">
        <v>1.2728999999999999</v>
      </c>
      <c r="N9" s="53">
        <v>1.0843</v>
      </c>
      <c r="O9" s="50">
        <v>156.86000000000001</v>
      </c>
      <c r="P9" s="43">
        <v>1979.73</v>
      </c>
      <c r="Q9" s="43">
        <v>1978.8</v>
      </c>
      <c r="R9" s="49">
        <f t="shared" ref="R9:R28" si="3">L9/N9</f>
        <v>2324.0800516462232</v>
      </c>
      <c r="S9" s="48">
        <v>1.2735000000000001</v>
      </c>
    </row>
    <row r="10" spans="1:19" x14ac:dyDescent="0.2">
      <c r="B10" s="47">
        <v>45447</v>
      </c>
      <c r="C10" s="46">
        <v>2510</v>
      </c>
      <c r="D10" s="45">
        <v>2520</v>
      </c>
      <c r="E10" s="44">
        <f t="shared" si="0"/>
        <v>2515</v>
      </c>
      <c r="F10" s="46">
        <v>2510</v>
      </c>
      <c r="G10" s="45">
        <v>2520</v>
      </c>
      <c r="H10" s="44">
        <f t="shared" si="1"/>
        <v>2515</v>
      </c>
      <c r="I10" s="46">
        <v>2510</v>
      </c>
      <c r="J10" s="45">
        <v>2520</v>
      </c>
      <c r="K10" s="44">
        <f t="shared" si="2"/>
        <v>2515</v>
      </c>
      <c r="L10" s="52">
        <v>2520</v>
      </c>
      <c r="M10" s="51">
        <v>1.2762</v>
      </c>
      <c r="N10" s="51">
        <v>1.0862000000000001</v>
      </c>
      <c r="O10" s="50">
        <v>154.87</v>
      </c>
      <c r="P10" s="43">
        <v>1974.61</v>
      </c>
      <c r="Q10" s="43">
        <v>1973.53</v>
      </c>
      <c r="R10" s="49">
        <f t="shared" si="3"/>
        <v>2320.0147302522555</v>
      </c>
      <c r="S10" s="48">
        <v>1.2768999999999999</v>
      </c>
    </row>
    <row r="11" spans="1:19" x14ac:dyDescent="0.2">
      <c r="B11" s="47">
        <v>45448</v>
      </c>
      <c r="C11" s="46">
        <v>2510</v>
      </c>
      <c r="D11" s="45">
        <v>2520</v>
      </c>
      <c r="E11" s="44">
        <f t="shared" si="0"/>
        <v>2515</v>
      </c>
      <c r="F11" s="46">
        <v>2510</v>
      </c>
      <c r="G11" s="45">
        <v>2520</v>
      </c>
      <c r="H11" s="44">
        <f t="shared" si="1"/>
        <v>2515</v>
      </c>
      <c r="I11" s="46">
        <v>2510</v>
      </c>
      <c r="J11" s="45">
        <v>2520</v>
      </c>
      <c r="K11" s="44">
        <f t="shared" si="2"/>
        <v>2515</v>
      </c>
      <c r="L11" s="52">
        <v>2520</v>
      </c>
      <c r="M11" s="51">
        <v>1.2779</v>
      </c>
      <c r="N11" s="51">
        <v>1.0868</v>
      </c>
      <c r="O11" s="50">
        <v>156.15</v>
      </c>
      <c r="P11" s="43">
        <v>1971.99</v>
      </c>
      <c r="Q11" s="43">
        <v>1970.91</v>
      </c>
      <c r="R11" s="49">
        <f t="shared" si="3"/>
        <v>2318.7338976812662</v>
      </c>
      <c r="S11" s="48">
        <v>1.2786</v>
      </c>
    </row>
    <row r="12" spans="1:19" x14ac:dyDescent="0.2">
      <c r="B12" s="47">
        <v>45449</v>
      </c>
      <c r="C12" s="46">
        <v>2510</v>
      </c>
      <c r="D12" s="45">
        <v>2520</v>
      </c>
      <c r="E12" s="44">
        <f t="shared" si="0"/>
        <v>2515</v>
      </c>
      <c r="F12" s="46">
        <v>2510</v>
      </c>
      <c r="G12" s="45">
        <v>2520</v>
      </c>
      <c r="H12" s="44">
        <f t="shared" si="1"/>
        <v>2515</v>
      </c>
      <c r="I12" s="46">
        <v>2510</v>
      </c>
      <c r="J12" s="45">
        <v>2520</v>
      </c>
      <c r="K12" s="44">
        <f t="shared" si="2"/>
        <v>2515</v>
      </c>
      <c r="L12" s="52">
        <v>2520</v>
      </c>
      <c r="M12" s="51">
        <v>1.2771999999999999</v>
      </c>
      <c r="N12" s="51">
        <v>1.0868</v>
      </c>
      <c r="O12" s="50">
        <v>156.19999999999999</v>
      </c>
      <c r="P12" s="43">
        <v>1973.07</v>
      </c>
      <c r="Q12" s="43">
        <v>1972.14</v>
      </c>
      <c r="R12" s="49">
        <f t="shared" si="3"/>
        <v>2318.7338976812662</v>
      </c>
      <c r="S12" s="48">
        <v>1.2778</v>
      </c>
    </row>
    <row r="13" spans="1:19" x14ac:dyDescent="0.2">
      <c r="B13" s="47">
        <v>45450</v>
      </c>
      <c r="C13" s="46">
        <v>2510</v>
      </c>
      <c r="D13" s="45">
        <v>2520</v>
      </c>
      <c r="E13" s="44">
        <f t="shared" si="0"/>
        <v>2515</v>
      </c>
      <c r="F13" s="46">
        <v>2510</v>
      </c>
      <c r="G13" s="45">
        <v>2520</v>
      </c>
      <c r="H13" s="44">
        <f t="shared" si="1"/>
        <v>2515</v>
      </c>
      <c r="I13" s="46">
        <v>2510</v>
      </c>
      <c r="J13" s="45">
        <v>2520</v>
      </c>
      <c r="K13" s="44">
        <f t="shared" si="2"/>
        <v>2515</v>
      </c>
      <c r="L13" s="52">
        <v>2520</v>
      </c>
      <c r="M13" s="51">
        <v>1.2806999999999999</v>
      </c>
      <c r="N13" s="51">
        <v>1.0898000000000001</v>
      </c>
      <c r="O13" s="50">
        <v>155.6</v>
      </c>
      <c r="P13" s="43">
        <v>1967.67</v>
      </c>
      <c r="Q13" s="43">
        <v>1966.6</v>
      </c>
      <c r="R13" s="49">
        <f t="shared" si="3"/>
        <v>2312.3508900715724</v>
      </c>
      <c r="S13" s="48">
        <v>1.2814000000000001</v>
      </c>
    </row>
    <row r="14" spans="1:19" x14ac:dyDescent="0.2">
      <c r="B14" s="47">
        <v>45453</v>
      </c>
      <c r="C14" s="46">
        <v>2510</v>
      </c>
      <c r="D14" s="45">
        <v>2520</v>
      </c>
      <c r="E14" s="44">
        <f t="shared" si="0"/>
        <v>2515</v>
      </c>
      <c r="F14" s="46">
        <v>2510</v>
      </c>
      <c r="G14" s="45">
        <v>2520</v>
      </c>
      <c r="H14" s="44">
        <f t="shared" si="1"/>
        <v>2515</v>
      </c>
      <c r="I14" s="46">
        <v>2510</v>
      </c>
      <c r="J14" s="45">
        <v>2520</v>
      </c>
      <c r="K14" s="44">
        <f t="shared" si="2"/>
        <v>2515</v>
      </c>
      <c r="L14" s="52">
        <v>2520</v>
      </c>
      <c r="M14" s="51">
        <v>1.2714000000000001</v>
      </c>
      <c r="N14" s="51">
        <v>1.0753999999999999</v>
      </c>
      <c r="O14" s="50">
        <v>156.88999999999999</v>
      </c>
      <c r="P14" s="43">
        <v>1982.07</v>
      </c>
      <c r="Q14" s="43">
        <v>1980.98</v>
      </c>
      <c r="R14" s="49">
        <f t="shared" si="3"/>
        <v>2343.3141156778875</v>
      </c>
      <c r="S14" s="48">
        <v>1.2721</v>
      </c>
    </row>
    <row r="15" spans="1:19" x14ac:dyDescent="0.2">
      <c r="B15" s="47">
        <v>45454</v>
      </c>
      <c r="C15" s="46">
        <v>2510</v>
      </c>
      <c r="D15" s="45">
        <v>2520</v>
      </c>
      <c r="E15" s="44">
        <f t="shared" si="0"/>
        <v>2515</v>
      </c>
      <c r="F15" s="46">
        <v>2510</v>
      </c>
      <c r="G15" s="45">
        <v>2520</v>
      </c>
      <c r="H15" s="44">
        <f t="shared" si="1"/>
        <v>2515</v>
      </c>
      <c r="I15" s="46">
        <v>2510</v>
      </c>
      <c r="J15" s="45">
        <v>2520</v>
      </c>
      <c r="K15" s="44">
        <f t="shared" si="2"/>
        <v>2515</v>
      </c>
      <c r="L15" s="52">
        <v>2520</v>
      </c>
      <c r="M15" s="51">
        <v>1.2739</v>
      </c>
      <c r="N15" s="51">
        <v>1.0729</v>
      </c>
      <c r="O15" s="50">
        <v>157.1</v>
      </c>
      <c r="P15" s="43">
        <v>1978.18</v>
      </c>
      <c r="Q15" s="43">
        <v>1977.09</v>
      </c>
      <c r="R15" s="49">
        <f t="shared" si="3"/>
        <v>2348.7743498928139</v>
      </c>
      <c r="S15" s="48">
        <v>1.2746</v>
      </c>
    </row>
    <row r="16" spans="1:19" x14ac:dyDescent="0.2">
      <c r="B16" s="47">
        <v>45455</v>
      </c>
      <c r="C16" s="46">
        <v>2510</v>
      </c>
      <c r="D16" s="45">
        <v>2520</v>
      </c>
      <c r="E16" s="44">
        <f t="shared" si="0"/>
        <v>2515</v>
      </c>
      <c r="F16" s="46">
        <v>2510</v>
      </c>
      <c r="G16" s="45">
        <v>2520</v>
      </c>
      <c r="H16" s="44">
        <f t="shared" si="1"/>
        <v>2515</v>
      </c>
      <c r="I16" s="46">
        <v>2510</v>
      </c>
      <c r="J16" s="45">
        <v>2520</v>
      </c>
      <c r="K16" s="44">
        <f t="shared" si="2"/>
        <v>2515</v>
      </c>
      <c r="L16" s="52">
        <v>2520</v>
      </c>
      <c r="M16" s="51">
        <v>1.2761</v>
      </c>
      <c r="N16" s="51">
        <v>1.0765</v>
      </c>
      <c r="O16" s="50">
        <v>157.34</v>
      </c>
      <c r="P16" s="43">
        <v>1974.77</v>
      </c>
      <c r="Q16" s="43">
        <v>1973.68</v>
      </c>
      <c r="R16" s="49">
        <f t="shared" si="3"/>
        <v>2340.9196470041802</v>
      </c>
      <c r="S16" s="48">
        <v>1.2767999999999999</v>
      </c>
    </row>
    <row r="17" spans="2:19" x14ac:dyDescent="0.2">
      <c r="B17" s="47">
        <v>45456</v>
      </c>
      <c r="C17" s="46">
        <v>2510</v>
      </c>
      <c r="D17" s="45">
        <v>2520</v>
      </c>
      <c r="E17" s="44">
        <f t="shared" si="0"/>
        <v>2515</v>
      </c>
      <c r="F17" s="46">
        <v>2510</v>
      </c>
      <c r="G17" s="45">
        <v>2520</v>
      </c>
      <c r="H17" s="44">
        <f t="shared" si="1"/>
        <v>2515</v>
      </c>
      <c r="I17" s="46">
        <v>2510</v>
      </c>
      <c r="J17" s="45">
        <v>2520</v>
      </c>
      <c r="K17" s="44">
        <f t="shared" si="2"/>
        <v>2515</v>
      </c>
      <c r="L17" s="52">
        <v>2520</v>
      </c>
      <c r="M17" s="51">
        <v>1.2765</v>
      </c>
      <c r="N17" s="51">
        <v>1.0783</v>
      </c>
      <c r="O17" s="50">
        <v>157.22</v>
      </c>
      <c r="P17" s="43">
        <v>1974.15</v>
      </c>
      <c r="Q17" s="43">
        <v>1973.07</v>
      </c>
      <c r="R17" s="49">
        <f t="shared" si="3"/>
        <v>2337.0119632755263</v>
      </c>
      <c r="S17" s="48">
        <v>1.2771999999999999</v>
      </c>
    </row>
    <row r="18" spans="2:19" x14ac:dyDescent="0.2">
      <c r="B18" s="47">
        <v>45457</v>
      </c>
      <c r="C18" s="46">
        <v>2510</v>
      </c>
      <c r="D18" s="45">
        <v>2520</v>
      </c>
      <c r="E18" s="44">
        <f t="shared" si="0"/>
        <v>2515</v>
      </c>
      <c r="F18" s="46">
        <v>2510</v>
      </c>
      <c r="G18" s="45">
        <v>2520</v>
      </c>
      <c r="H18" s="44">
        <f t="shared" si="1"/>
        <v>2515</v>
      </c>
      <c r="I18" s="46">
        <v>2510</v>
      </c>
      <c r="J18" s="45">
        <v>2520</v>
      </c>
      <c r="K18" s="44">
        <f t="shared" si="2"/>
        <v>2515</v>
      </c>
      <c r="L18" s="52">
        <v>2520</v>
      </c>
      <c r="M18" s="51">
        <v>1.2704</v>
      </c>
      <c r="N18" s="51">
        <v>1.0693999999999999</v>
      </c>
      <c r="O18" s="50">
        <v>157.07</v>
      </c>
      <c r="P18" s="43">
        <v>1983.63</v>
      </c>
      <c r="Q18" s="43">
        <v>1982.38</v>
      </c>
      <c r="R18" s="49">
        <f t="shared" si="3"/>
        <v>2356.4615672339633</v>
      </c>
      <c r="S18" s="48">
        <v>1.2712000000000001</v>
      </c>
    </row>
    <row r="19" spans="2:19" x14ac:dyDescent="0.2">
      <c r="B19" s="47">
        <v>45460</v>
      </c>
      <c r="C19" s="46">
        <v>2510</v>
      </c>
      <c r="D19" s="45">
        <v>2520</v>
      </c>
      <c r="E19" s="44">
        <f t="shared" si="0"/>
        <v>2515</v>
      </c>
      <c r="F19" s="46">
        <v>2510</v>
      </c>
      <c r="G19" s="45">
        <v>2520</v>
      </c>
      <c r="H19" s="44">
        <f t="shared" si="1"/>
        <v>2515</v>
      </c>
      <c r="I19" s="46">
        <v>2510</v>
      </c>
      <c r="J19" s="45">
        <v>2520</v>
      </c>
      <c r="K19" s="44">
        <f t="shared" si="2"/>
        <v>2515</v>
      </c>
      <c r="L19" s="52">
        <v>2520</v>
      </c>
      <c r="M19" s="51">
        <v>1.2663</v>
      </c>
      <c r="N19" s="51">
        <v>1.071</v>
      </c>
      <c r="O19" s="50">
        <v>157.85</v>
      </c>
      <c r="P19" s="43">
        <v>1990.05</v>
      </c>
      <c r="Q19" s="43">
        <v>1988.79</v>
      </c>
      <c r="R19" s="49">
        <f t="shared" si="3"/>
        <v>2352.9411764705883</v>
      </c>
      <c r="S19" s="48">
        <v>1.2670999999999999</v>
      </c>
    </row>
    <row r="20" spans="2:19" x14ac:dyDescent="0.2">
      <c r="B20" s="47">
        <v>45461</v>
      </c>
      <c r="C20" s="46">
        <v>2510</v>
      </c>
      <c r="D20" s="45">
        <v>2520</v>
      </c>
      <c r="E20" s="44">
        <f t="shared" si="0"/>
        <v>2515</v>
      </c>
      <c r="F20" s="46">
        <v>2510</v>
      </c>
      <c r="G20" s="45">
        <v>2520</v>
      </c>
      <c r="H20" s="44">
        <f t="shared" si="1"/>
        <v>2515</v>
      </c>
      <c r="I20" s="46">
        <v>2510</v>
      </c>
      <c r="J20" s="45">
        <v>2520</v>
      </c>
      <c r="K20" s="44">
        <f t="shared" si="2"/>
        <v>2515</v>
      </c>
      <c r="L20" s="52">
        <v>2520</v>
      </c>
      <c r="M20" s="51">
        <v>1.2675000000000001</v>
      </c>
      <c r="N20" s="51">
        <v>1.0717000000000001</v>
      </c>
      <c r="O20" s="50">
        <v>158.09</v>
      </c>
      <c r="P20" s="43">
        <v>1988.17</v>
      </c>
      <c r="Q20" s="43">
        <v>1987.07</v>
      </c>
      <c r="R20" s="49">
        <f t="shared" si="3"/>
        <v>2351.404310907903</v>
      </c>
      <c r="S20" s="48">
        <v>1.2682</v>
      </c>
    </row>
    <row r="21" spans="2:19" x14ac:dyDescent="0.2">
      <c r="B21" s="47">
        <v>45462</v>
      </c>
      <c r="C21" s="46">
        <v>2510</v>
      </c>
      <c r="D21" s="45">
        <v>2520</v>
      </c>
      <c r="E21" s="44">
        <f t="shared" si="0"/>
        <v>2515</v>
      </c>
      <c r="F21" s="46">
        <v>2510</v>
      </c>
      <c r="G21" s="45">
        <v>2520</v>
      </c>
      <c r="H21" s="44">
        <f t="shared" si="1"/>
        <v>2515</v>
      </c>
      <c r="I21" s="46">
        <v>2510</v>
      </c>
      <c r="J21" s="45">
        <v>2520</v>
      </c>
      <c r="K21" s="44">
        <f t="shared" si="2"/>
        <v>2515</v>
      </c>
      <c r="L21" s="52">
        <v>2520</v>
      </c>
      <c r="M21" s="51">
        <v>1.2733000000000001</v>
      </c>
      <c r="N21" s="51">
        <v>1.0750999999999999</v>
      </c>
      <c r="O21" s="50">
        <v>157.91</v>
      </c>
      <c r="P21" s="43">
        <v>1979.11</v>
      </c>
      <c r="Q21" s="43">
        <v>1978.02</v>
      </c>
      <c r="R21" s="49">
        <f t="shared" si="3"/>
        <v>2343.9680029764672</v>
      </c>
      <c r="S21" s="48">
        <v>1.274</v>
      </c>
    </row>
    <row r="22" spans="2:19" x14ac:dyDescent="0.2">
      <c r="B22" s="47">
        <v>45463</v>
      </c>
      <c r="C22" s="46">
        <v>2510</v>
      </c>
      <c r="D22" s="45">
        <v>2520</v>
      </c>
      <c r="E22" s="44">
        <f t="shared" si="0"/>
        <v>2515</v>
      </c>
      <c r="F22" s="46">
        <v>2510</v>
      </c>
      <c r="G22" s="45">
        <v>2520</v>
      </c>
      <c r="H22" s="44">
        <f t="shared" si="1"/>
        <v>2515</v>
      </c>
      <c r="I22" s="46">
        <v>2510</v>
      </c>
      <c r="J22" s="45">
        <v>2520</v>
      </c>
      <c r="K22" s="44">
        <f t="shared" si="2"/>
        <v>2515</v>
      </c>
      <c r="L22" s="52">
        <v>2520</v>
      </c>
      <c r="M22" s="51">
        <v>1.2681</v>
      </c>
      <c r="N22" s="51">
        <v>1.0714999999999999</v>
      </c>
      <c r="O22" s="50">
        <v>158.44</v>
      </c>
      <c r="P22" s="43">
        <v>1987.22</v>
      </c>
      <c r="Q22" s="43">
        <v>1985.97</v>
      </c>
      <c r="R22" s="49">
        <f t="shared" si="3"/>
        <v>2351.8432104526369</v>
      </c>
      <c r="S22" s="48">
        <v>1.2688999999999999</v>
      </c>
    </row>
    <row r="23" spans="2:19" x14ac:dyDescent="0.2">
      <c r="B23" s="47">
        <v>45464</v>
      </c>
      <c r="C23" s="46">
        <v>2510</v>
      </c>
      <c r="D23" s="45">
        <v>2520</v>
      </c>
      <c r="E23" s="44">
        <f t="shared" si="0"/>
        <v>2515</v>
      </c>
      <c r="F23" s="46">
        <v>2510</v>
      </c>
      <c r="G23" s="45">
        <v>2520</v>
      </c>
      <c r="H23" s="44">
        <f t="shared" si="1"/>
        <v>2515</v>
      </c>
      <c r="I23" s="46">
        <v>2510</v>
      </c>
      <c r="J23" s="45">
        <v>2520</v>
      </c>
      <c r="K23" s="44">
        <f t="shared" si="2"/>
        <v>2515</v>
      </c>
      <c r="L23" s="52">
        <v>2520</v>
      </c>
      <c r="M23" s="51">
        <v>1.2644</v>
      </c>
      <c r="N23" s="51">
        <v>1.0689</v>
      </c>
      <c r="O23" s="50">
        <v>158.91</v>
      </c>
      <c r="P23" s="43">
        <v>1993.04</v>
      </c>
      <c r="Q23" s="43">
        <v>1991.78</v>
      </c>
      <c r="R23" s="49">
        <f t="shared" si="3"/>
        <v>2357.563850687623</v>
      </c>
      <c r="S23" s="48">
        <v>1.2652000000000001</v>
      </c>
    </row>
    <row r="24" spans="2:19" x14ac:dyDescent="0.2">
      <c r="B24" s="47">
        <v>45467</v>
      </c>
      <c r="C24" s="46">
        <v>2510</v>
      </c>
      <c r="D24" s="45">
        <v>2520</v>
      </c>
      <c r="E24" s="44">
        <f t="shared" si="0"/>
        <v>2515</v>
      </c>
      <c r="F24" s="46">
        <v>2510</v>
      </c>
      <c r="G24" s="45">
        <v>2520</v>
      </c>
      <c r="H24" s="44">
        <f t="shared" si="1"/>
        <v>2515</v>
      </c>
      <c r="I24" s="46">
        <v>2510</v>
      </c>
      <c r="J24" s="45">
        <v>2520</v>
      </c>
      <c r="K24" s="44">
        <f t="shared" si="2"/>
        <v>2515</v>
      </c>
      <c r="L24" s="52">
        <v>2520</v>
      </c>
      <c r="M24" s="51">
        <v>1.2663</v>
      </c>
      <c r="N24" s="51">
        <v>1.0734999999999999</v>
      </c>
      <c r="O24" s="50">
        <v>159.47</v>
      </c>
      <c r="P24" s="43">
        <v>1990.05</v>
      </c>
      <c r="Q24" s="43">
        <v>1988.79</v>
      </c>
      <c r="R24" s="49">
        <f t="shared" si="3"/>
        <v>2347.4615742897067</v>
      </c>
      <c r="S24" s="48">
        <v>1.2670999999999999</v>
      </c>
    </row>
    <row r="25" spans="2:19" x14ac:dyDescent="0.2">
      <c r="B25" s="47">
        <v>45468</v>
      </c>
      <c r="C25" s="46">
        <v>2510</v>
      </c>
      <c r="D25" s="45">
        <v>2520</v>
      </c>
      <c r="E25" s="44">
        <f t="shared" si="0"/>
        <v>2515</v>
      </c>
      <c r="F25" s="46">
        <v>2510</v>
      </c>
      <c r="G25" s="45">
        <v>2520</v>
      </c>
      <c r="H25" s="44">
        <f t="shared" si="1"/>
        <v>2515</v>
      </c>
      <c r="I25" s="46">
        <v>2510</v>
      </c>
      <c r="J25" s="45">
        <v>2520</v>
      </c>
      <c r="K25" s="44">
        <f t="shared" si="2"/>
        <v>2515</v>
      </c>
      <c r="L25" s="52">
        <v>2520</v>
      </c>
      <c r="M25" s="51">
        <v>1.2683</v>
      </c>
      <c r="N25" s="51">
        <v>1.0709</v>
      </c>
      <c r="O25" s="50">
        <v>159.47</v>
      </c>
      <c r="P25" s="43">
        <v>1986.91</v>
      </c>
      <c r="Q25" s="43">
        <v>1985.66</v>
      </c>
      <c r="R25" s="49">
        <f t="shared" si="3"/>
        <v>2353.1608927070688</v>
      </c>
      <c r="S25" s="48">
        <v>1.2690999999999999</v>
      </c>
    </row>
    <row r="26" spans="2:19" x14ac:dyDescent="0.2">
      <c r="B26" s="47">
        <v>45469</v>
      </c>
      <c r="C26" s="46">
        <v>2510</v>
      </c>
      <c r="D26" s="45">
        <v>2520</v>
      </c>
      <c r="E26" s="44">
        <f t="shared" si="0"/>
        <v>2515</v>
      </c>
      <c r="F26" s="46">
        <v>2510</v>
      </c>
      <c r="G26" s="45">
        <v>2520</v>
      </c>
      <c r="H26" s="44">
        <f t="shared" si="1"/>
        <v>2515</v>
      </c>
      <c r="I26" s="46">
        <v>2510</v>
      </c>
      <c r="J26" s="45">
        <v>2520</v>
      </c>
      <c r="K26" s="44">
        <f t="shared" si="2"/>
        <v>2515</v>
      </c>
      <c r="L26" s="52">
        <v>2520</v>
      </c>
      <c r="M26" s="51">
        <v>1.2661</v>
      </c>
      <c r="N26" s="51">
        <v>1.0693999999999999</v>
      </c>
      <c r="O26" s="50">
        <v>160.32</v>
      </c>
      <c r="P26" s="43">
        <v>1990.36</v>
      </c>
      <c r="Q26" s="43">
        <v>1989.11</v>
      </c>
      <c r="R26" s="49">
        <f t="shared" si="3"/>
        <v>2356.4615672339633</v>
      </c>
      <c r="S26" s="48">
        <v>1.2668999999999999</v>
      </c>
    </row>
    <row r="27" spans="2:19" x14ac:dyDescent="0.2">
      <c r="B27" s="47">
        <v>45470</v>
      </c>
      <c r="C27" s="46">
        <v>2510</v>
      </c>
      <c r="D27" s="45">
        <v>2520</v>
      </c>
      <c r="E27" s="44">
        <f t="shared" si="0"/>
        <v>2515</v>
      </c>
      <c r="F27" s="46">
        <v>2510</v>
      </c>
      <c r="G27" s="45">
        <v>2520</v>
      </c>
      <c r="H27" s="44">
        <f t="shared" si="1"/>
        <v>2515</v>
      </c>
      <c r="I27" s="46">
        <v>2510</v>
      </c>
      <c r="J27" s="45">
        <v>2520</v>
      </c>
      <c r="K27" s="44">
        <f t="shared" si="2"/>
        <v>2515</v>
      </c>
      <c r="L27" s="52">
        <v>2520</v>
      </c>
      <c r="M27" s="51">
        <v>1.2642</v>
      </c>
      <c r="N27" s="51">
        <v>1.0692999999999999</v>
      </c>
      <c r="O27" s="50">
        <v>160.56</v>
      </c>
      <c r="P27" s="43">
        <v>1993.36</v>
      </c>
      <c r="Q27" s="43">
        <v>1992.09</v>
      </c>
      <c r="R27" s="49">
        <f t="shared" si="3"/>
        <v>2356.6819414570282</v>
      </c>
      <c r="S27" s="48">
        <v>1.2649999999999999</v>
      </c>
    </row>
    <row r="28" spans="2:19" x14ac:dyDescent="0.2">
      <c r="B28" s="47">
        <v>45471</v>
      </c>
      <c r="C28" s="46">
        <v>2510</v>
      </c>
      <c r="D28" s="45">
        <v>2520</v>
      </c>
      <c r="E28" s="44">
        <f t="shared" si="0"/>
        <v>2515</v>
      </c>
      <c r="F28" s="46">
        <v>2510</v>
      </c>
      <c r="G28" s="45">
        <v>2520</v>
      </c>
      <c r="H28" s="44">
        <f t="shared" si="1"/>
        <v>2515</v>
      </c>
      <c r="I28" s="46">
        <v>2510</v>
      </c>
      <c r="J28" s="45">
        <v>2520</v>
      </c>
      <c r="K28" s="44">
        <f t="shared" si="2"/>
        <v>2515</v>
      </c>
      <c r="L28" s="52">
        <v>2520</v>
      </c>
      <c r="M28" s="51">
        <v>1.2642</v>
      </c>
      <c r="N28" s="51">
        <v>1.0697000000000001</v>
      </c>
      <c r="O28" s="50">
        <v>160.65</v>
      </c>
      <c r="P28" s="43">
        <v>1993.36</v>
      </c>
      <c r="Q28" s="43">
        <v>1991.94</v>
      </c>
      <c r="R28" s="49">
        <f t="shared" si="3"/>
        <v>2355.8006917827424</v>
      </c>
      <c r="S28" s="48">
        <v>1.2650999999999999</v>
      </c>
    </row>
    <row r="29" spans="2:19" s="10" customFormat="1" x14ac:dyDescent="0.2">
      <c r="B29" s="42" t="s">
        <v>11</v>
      </c>
      <c r="C29" s="41">
        <f>ROUND(AVERAGE(C9:C28),2)</f>
        <v>2510</v>
      </c>
      <c r="D29" s="40">
        <f>ROUND(AVERAGE(D9:D28),2)</f>
        <v>2520</v>
      </c>
      <c r="E29" s="39">
        <f>ROUND(AVERAGE(C29:D29),2)</f>
        <v>2515</v>
      </c>
      <c r="F29" s="41">
        <f>ROUND(AVERAGE(F9:F28),2)</f>
        <v>2510</v>
      </c>
      <c r="G29" s="40">
        <f>ROUND(AVERAGE(G9:G28),2)</f>
        <v>2520</v>
      </c>
      <c r="H29" s="39">
        <f>ROUND(AVERAGE(F29:G29),2)</f>
        <v>2515</v>
      </c>
      <c r="I29" s="41">
        <f>ROUND(AVERAGE(I9:I28),2)</f>
        <v>2510</v>
      </c>
      <c r="J29" s="40">
        <f>ROUND(AVERAGE(J9:J28),2)</f>
        <v>2520</v>
      </c>
      <c r="K29" s="39">
        <f>ROUND(AVERAGE(I29:J29),2)</f>
        <v>2515</v>
      </c>
      <c r="L29" s="38">
        <f>ROUND(AVERAGE(L9:L28),2)</f>
        <v>2520</v>
      </c>
      <c r="M29" s="37">
        <f>ROUND(AVERAGE(M9:M28),4)</f>
        <v>1.2710999999999999</v>
      </c>
      <c r="N29" s="36">
        <f>ROUND(AVERAGE(N9:N28),4)</f>
        <v>1.0759000000000001</v>
      </c>
      <c r="O29" s="175">
        <f>ROUND(AVERAGE(O9:O28),2)</f>
        <v>157.85</v>
      </c>
      <c r="P29" s="35">
        <f>AVERAGE(P9:P28)</f>
        <v>1982.5750000000003</v>
      </c>
      <c r="Q29" s="35">
        <f>AVERAGE(Q9:Q28)</f>
        <v>1981.42</v>
      </c>
      <c r="R29" s="35">
        <f>AVERAGE(R9:R28)</f>
        <v>2342.3841164691339</v>
      </c>
      <c r="S29" s="34">
        <f>AVERAGE(S9:S28)</f>
        <v>1.2718349999999998</v>
      </c>
    </row>
    <row r="30" spans="2:19" s="5" customFormat="1" x14ac:dyDescent="0.2">
      <c r="B30" s="33" t="s">
        <v>12</v>
      </c>
      <c r="C30" s="32">
        <f t="shared" ref="C30:S30" si="4">MAX(C9:C28)</f>
        <v>2510</v>
      </c>
      <c r="D30" s="31">
        <f t="shared" si="4"/>
        <v>2520</v>
      </c>
      <c r="E30" s="30">
        <f t="shared" si="4"/>
        <v>2515</v>
      </c>
      <c r="F30" s="32">
        <f t="shared" si="4"/>
        <v>2510</v>
      </c>
      <c r="G30" s="31">
        <f t="shared" si="4"/>
        <v>2520</v>
      </c>
      <c r="H30" s="30">
        <f t="shared" si="4"/>
        <v>2515</v>
      </c>
      <c r="I30" s="32">
        <f t="shared" si="4"/>
        <v>2510</v>
      </c>
      <c r="J30" s="31">
        <f t="shared" si="4"/>
        <v>2520</v>
      </c>
      <c r="K30" s="30">
        <f t="shared" si="4"/>
        <v>2515</v>
      </c>
      <c r="L30" s="29">
        <f t="shared" si="4"/>
        <v>2520</v>
      </c>
      <c r="M30" s="28">
        <f t="shared" si="4"/>
        <v>1.2806999999999999</v>
      </c>
      <c r="N30" s="27">
        <f t="shared" si="4"/>
        <v>1.0898000000000001</v>
      </c>
      <c r="O30" s="26">
        <f t="shared" si="4"/>
        <v>160.65</v>
      </c>
      <c r="P30" s="25">
        <f t="shared" si="4"/>
        <v>1993.36</v>
      </c>
      <c r="Q30" s="25">
        <f t="shared" si="4"/>
        <v>1992.09</v>
      </c>
      <c r="R30" s="25">
        <f t="shared" si="4"/>
        <v>2357.563850687623</v>
      </c>
      <c r="S30" s="24">
        <f t="shared" si="4"/>
        <v>1.2814000000000001</v>
      </c>
    </row>
    <row r="31" spans="2:19" s="5" customFormat="1" ht="13.5" thickBot="1" x14ac:dyDescent="0.25">
      <c r="B31" s="23" t="s">
        <v>13</v>
      </c>
      <c r="C31" s="22">
        <f t="shared" ref="C31:S31" si="5">MIN(C9:C28)</f>
        <v>2510</v>
      </c>
      <c r="D31" s="21">
        <f t="shared" si="5"/>
        <v>2520</v>
      </c>
      <c r="E31" s="20">
        <f t="shared" si="5"/>
        <v>2515</v>
      </c>
      <c r="F31" s="22">
        <f t="shared" si="5"/>
        <v>2510</v>
      </c>
      <c r="G31" s="21">
        <f t="shared" si="5"/>
        <v>2520</v>
      </c>
      <c r="H31" s="20">
        <f t="shared" si="5"/>
        <v>2515</v>
      </c>
      <c r="I31" s="22">
        <f t="shared" si="5"/>
        <v>2510</v>
      </c>
      <c r="J31" s="21">
        <f t="shared" si="5"/>
        <v>2520</v>
      </c>
      <c r="K31" s="20">
        <f t="shared" si="5"/>
        <v>2515</v>
      </c>
      <c r="L31" s="19">
        <f t="shared" si="5"/>
        <v>2520</v>
      </c>
      <c r="M31" s="18">
        <f t="shared" si="5"/>
        <v>1.2642</v>
      </c>
      <c r="N31" s="17">
        <f t="shared" si="5"/>
        <v>1.0689</v>
      </c>
      <c r="O31" s="16">
        <f t="shared" si="5"/>
        <v>154.87</v>
      </c>
      <c r="P31" s="15">
        <f t="shared" si="5"/>
        <v>1967.67</v>
      </c>
      <c r="Q31" s="15">
        <f t="shared" si="5"/>
        <v>1966.6</v>
      </c>
      <c r="R31" s="15">
        <f t="shared" si="5"/>
        <v>2312.3508900715724</v>
      </c>
      <c r="S31" s="14">
        <f t="shared" si="5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Y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26</v>
      </c>
    </row>
    <row r="6" spans="1:25" ht="13.5" thickBot="1" x14ac:dyDescent="0.25">
      <c r="B6" s="1">
        <v>45446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45446</v>
      </c>
      <c r="C9" s="46">
        <v>2623</v>
      </c>
      <c r="D9" s="45">
        <v>2625</v>
      </c>
      <c r="E9" s="44">
        <f t="shared" ref="E9:E28" si="0">AVERAGE(C9:D9)</f>
        <v>2624</v>
      </c>
      <c r="F9" s="46">
        <v>2668</v>
      </c>
      <c r="G9" s="45">
        <v>2670</v>
      </c>
      <c r="H9" s="44">
        <f t="shared" ref="H9:H28" si="1">AVERAGE(F9:G9)</f>
        <v>2669</v>
      </c>
      <c r="I9" s="46">
        <v>2763</v>
      </c>
      <c r="J9" s="45">
        <v>2768</v>
      </c>
      <c r="K9" s="44">
        <f t="shared" ref="K9:K28" si="2">AVERAGE(I9:J9)</f>
        <v>2765.5</v>
      </c>
      <c r="L9" s="46">
        <v>2763</v>
      </c>
      <c r="M9" s="45">
        <v>2768</v>
      </c>
      <c r="N9" s="44">
        <f t="shared" ref="N9:N28" si="3">AVERAGE(L9:M9)</f>
        <v>2765.5</v>
      </c>
      <c r="O9" s="46">
        <v>2733</v>
      </c>
      <c r="P9" s="45">
        <v>2738</v>
      </c>
      <c r="Q9" s="44">
        <f t="shared" ref="Q9:Q28" si="4">AVERAGE(O9:P9)</f>
        <v>2735.5</v>
      </c>
      <c r="R9" s="52">
        <v>2625</v>
      </c>
      <c r="S9" s="51">
        <v>1.2728999999999999</v>
      </c>
      <c r="T9" s="53">
        <v>1.0843</v>
      </c>
      <c r="U9" s="50">
        <v>156.86000000000001</v>
      </c>
      <c r="V9" s="43">
        <v>2062.2199999999998</v>
      </c>
      <c r="W9" s="43">
        <v>2096.58</v>
      </c>
      <c r="X9" s="49">
        <f t="shared" ref="X9:X28" si="5">R9/T9</f>
        <v>2420.9167204648161</v>
      </c>
      <c r="Y9" s="48">
        <v>1.2735000000000001</v>
      </c>
    </row>
    <row r="10" spans="1:25" x14ac:dyDescent="0.2">
      <c r="B10" s="47">
        <v>45447</v>
      </c>
      <c r="C10" s="46">
        <v>2602.5</v>
      </c>
      <c r="D10" s="45">
        <v>2603</v>
      </c>
      <c r="E10" s="44">
        <f t="shared" si="0"/>
        <v>2602.75</v>
      </c>
      <c r="F10" s="46">
        <v>2642</v>
      </c>
      <c r="G10" s="45">
        <v>2643</v>
      </c>
      <c r="H10" s="44">
        <f t="shared" si="1"/>
        <v>2642.5</v>
      </c>
      <c r="I10" s="46">
        <v>2738</v>
      </c>
      <c r="J10" s="45">
        <v>2743</v>
      </c>
      <c r="K10" s="44">
        <f t="shared" si="2"/>
        <v>2740.5</v>
      </c>
      <c r="L10" s="46">
        <v>2755</v>
      </c>
      <c r="M10" s="45">
        <v>2760</v>
      </c>
      <c r="N10" s="44">
        <f t="shared" si="3"/>
        <v>2757.5</v>
      </c>
      <c r="O10" s="46">
        <v>2730</v>
      </c>
      <c r="P10" s="45">
        <v>2735</v>
      </c>
      <c r="Q10" s="44">
        <f t="shared" si="4"/>
        <v>2732.5</v>
      </c>
      <c r="R10" s="52">
        <v>2603</v>
      </c>
      <c r="S10" s="51">
        <v>1.2762</v>
      </c>
      <c r="T10" s="51">
        <v>1.0862000000000001</v>
      </c>
      <c r="U10" s="50">
        <v>154.87</v>
      </c>
      <c r="V10" s="43">
        <v>2039.65</v>
      </c>
      <c r="W10" s="43">
        <v>2069.86</v>
      </c>
      <c r="X10" s="49">
        <f t="shared" si="5"/>
        <v>2396.427913828024</v>
      </c>
      <c r="Y10" s="48">
        <v>1.2768999999999999</v>
      </c>
    </row>
    <row r="11" spans="1:25" x14ac:dyDescent="0.2">
      <c r="B11" s="47">
        <v>45448</v>
      </c>
      <c r="C11" s="46">
        <v>2575</v>
      </c>
      <c r="D11" s="45">
        <v>2577</v>
      </c>
      <c r="E11" s="44">
        <f t="shared" si="0"/>
        <v>2576</v>
      </c>
      <c r="F11" s="46">
        <v>2623</v>
      </c>
      <c r="G11" s="45">
        <v>2624</v>
      </c>
      <c r="H11" s="44">
        <f t="shared" si="1"/>
        <v>2623.5</v>
      </c>
      <c r="I11" s="46">
        <v>2728</v>
      </c>
      <c r="J11" s="45">
        <v>2733</v>
      </c>
      <c r="K11" s="44">
        <f t="shared" si="2"/>
        <v>2730.5</v>
      </c>
      <c r="L11" s="46">
        <v>2743</v>
      </c>
      <c r="M11" s="45">
        <v>2748</v>
      </c>
      <c r="N11" s="44">
        <f t="shared" si="3"/>
        <v>2745.5</v>
      </c>
      <c r="O11" s="46">
        <v>2738</v>
      </c>
      <c r="P11" s="45">
        <v>2743</v>
      </c>
      <c r="Q11" s="44">
        <f t="shared" si="4"/>
        <v>2740.5</v>
      </c>
      <c r="R11" s="52">
        <v>2577</v>
      </c>
      <c r="S11" s="51">
        <v>1.2779</v>
      </c>
      <c r="T11" s="51">
        <v>1.0868</v>
      </c>
      <c r="U11" s="50">
        <v>156.15</v>
      </c>
      <c r="V11" s="43">
        <v>2016.59</v>
      </c>
      <c r="W11" s="43">
        <v>2052.2399999999998</v>
      </c>
      <c r="X11" s="49">
        <f t="shared" si="5"/>
        <v>2371.1814501288186</v>
      </c>
      <c r="Y11" s="48">
        <v>1.2786</v>
      </c>
    </row>
    <row r="12" spans="1:25" x14ac:dyDescent="0.2">
      <c r="B12" s="47">
        <v>45449</v>
      </c>
      <c r="C12" s="46">
        <v>2586</v>
      </c>
      <c r="D12" s="45">
        <v>2587</v>
      </c>
      <c r="E12" s="44">
        <f t="shared" si="0"/>
        <v>2586.5</v>
      </c>
      <c r="F12" s="46">
        <v>2643.5</v>
      </c>
      <c r="G12" s="45">
        <v>2644</v>
      </c>
      <c r="H12" s="44">
        <f t="shared" si="1"/>
        <v>2643.75</v>
      </c>
      <c r="I12" s="46">
        <v>2760</v>
      </c>
      <c r="J12" s="45">
        <v>2765</v>
      </c>
      <c r="K12" s="44">
        <f t="shared" si="2"/>
        <v>2762.5</v>
      </c>
      <c r="L12" s="46">
        <v>2785</v>
      </c>
      <c r="M12" s="45">
        <v>2790</v>
      </c>
      <c r="N12" s="44">
        <f t="shared" si="3"/>
        <v>2787.5</v>
      </c>
      <c r="O12" s="46">
        <v>2790</v>
      </c>
      <c r="P12" s="45">
        <v>2795</v>
      </c>
      <c r="Q12" s="44">
        <f t="shared" si="4"/>
        <v>2792.5</v>
      </c>
      <c r="R12" s="52">
        <v>2587</v>
      </c>
      <c r="S12" s="51">
        <v>1.2771999999999999</v>
      </c>
      <c r="T12" s="51">
        <v>1.0868</v>
      </c>
      <c r="U12" s="50">
        <v>156.19999999999999</v>
      </c>
      <c r="V12" s="43">
        <v>2025.52</v>
      </c>
      <c r="W12" s="43">
        <v>2069.1799999999998</v>
      </c>
      <c r="X12" s="49">
        <f t="shared" si="5"/>
        <v>2380.3827751196172</v>
      </c>
      <c r="Y12" s="48">
        <v>1.2778</v>
      </c>
    </row>
    <row r="13" spans="1:25" x14ac:dyDescent="0.2">
      <c r="B13" s="47">
        <v>45450</v>
      </c>
      <c r="C13" s="46">
        <v>2578</v>
      </c>
      <c r="D13" s="45">
        <v>2578.5</v>
      </c>
      <c r="E13" s="44">
        <f t="shared" si="0"/>
        <v>2578.25</v>
      </c>
      <c r="F13" s="46">
        <v>2628</v>
      </c>
      <c r="G13" s="45">
        <v>2629</v>
      </c>
      <c r="H13" s="44">
        <f t="shared" si="1"/>
        <v>2628.5</v>
      </c>
      <c r="I13" s="46">
        <v>2737</v>
      </c>
      <c r="J13" s="45">
        <v>2742</v>
      </c>
      <c r="K13" s="44">
        <f t="shared" si="2"/>
        <v>2739.5</v>
      </c>
      <c r="L13" s="46">
        <v>2758</v>
      </c>
      <c r="M13" s="45">
        <v>2763</v>
      </c>
      <c r="N13" s="44">
        <f t="shared" si="3"/>
        <v>2760.5</v>
      </c>
      <c r="O13" s="46">
        <v>2778</v>
      </c>
      <c r="P13" s="45">
        <v>2783</v>
      </c>
      <c r="Q13" s="44">
        <f t="shared" si="4"/>
        <v>2780.5</v>
      </c>
      <c r="R13" s="52">
        <v>2578.5</v>
      </c>
      <c r="S13" s="51">
        <v>1.2806999999999999</v>
      </c>
      <c r="T13" s="51">
        <v>1.0898000000000001</v>
      </c>
      <c r="U13" s="50">
        <v>155.6</v>
      </c>
      <c r="V13" s="43">
        <v>2013.35</v>
      </c>
      <c r="W13" s="43">
        <v>2051.66</v>
      </c>
      <c r="X13" s="49">
        <f t="shared" si="5"/>
        <v>2366.0304643053769</v>
      </c>
      <c r="Y13" s="48">
        <v>1.2814000000000001</v>
      </c>
    </row>
    <row r="14" spans="1:25" x14ac:dyDescent="0.2">
      <c r="B14" s="47">
        <v>45453</v>
      </c>
      <c r="C14" s="46">
        <v>2514.5</v>
      </c>
      <c r="D14" s="45">
        <v>2515.5</v>
      </c>
      <c r="E14" s="44">
        <f t="shared" si="0"/>
        <v>2515</v>
      </c>
      <c r="F14" s="46">
        <v>2574</v>
      </c>
      <c r="G14" s="45">
        <v>2575</v>
      </c>
      <c r="H14" s="44">
        <f t="shared" si="1"/>
        <v>2574.5</v>
      </c>
      <c r="I14" s="46">
        <v>2683</v>
      </c>
      <c r="J14" s="45">
        <v>2688</v>
      </c>
      <c r="K14" s="44">
        <f t="shared" si="2"/>
        <v>2685.5</v>
      </c>
      <c r="L14" s="46">
        <v>2698</v>
      </c>
      <c r="M14" s="45">
        <v>2703</v>
      </c>
      <c r="N14" s="44">
        <f t="shared" si="3"/>
        <v>2700.5</v>
      </c>
      <c r="O14" s="46">
        <v>2713</v>
      </c>
      <c r="P14" s="45">
        <v>2718</v>
      </c>
      <c r="Q14" s="44">
        <f t="shared" si="4"/>
        <v>2715.5</v>
      </c>
      <c r="R14" s="52">
        <v>2515.5</v>
      </c>
      <c r="S14" s="51">
        <v>1.2714000000000001</v>
      </c>
      <c r="T14" s="51">
        <v>1.0753999999999999</v>
      </c>
      <c r="U14" s="50">
        <v>156.88999999999999</v>
      </c>
      <c r="V14" s="43">
        <v>1978.53</v>
      </c>
      <c r="W14" s="43">
        <v>2024.21</v>
      </c>
      <c r="X14" s="49">
        <f t="shared" si="5"/>
        <v>2339.1296261856055</v>
      </c>
      <c r="Y14" s="48">
        <v>1.2721</v>
      </c>
    </row>
    <row r="15" spans="1:25" x14ac:dyDescent="0.2">
      <c r="B15" s="47">
        <v>45454</v>
      </c>
      <c r="C15" s="46">
        <v>2474.5</v>
      </c>
      <c r="D15" s="45">
        <v>2475</v>
      </c>
      <c r="E15" s="44">
        <f t="shared" si="0"/>
        <v>2474.75</v>
      </c>
      <c r="F15" s="46">
        <v>2533</v>
      </c>
      <c r="G15" s="45">
        <v>2534</v>
      </c>
      <c r="H15" s="44">
        <f t="shared" si="1"/>
        <v>2533.5</v>
      </c>
      <c r="I15" s="46">
        <v>2658</v>
      </c>
      <c r="J15" s="45">
        <v>2663</v>
      </c>
      <c r="K15" s="44">
        <f t="shared" si="2"/>
        <v>2660.5</v>
      </c>
      <c r="L15" s="46">
        <v>2708</v>
      </c>
      <c r="M15" s="45">
        <v>2713</v>
      </c>
      <c r="N15" s="44">
        <f t="shared" si="3"/>
        <v>2710.5</v>
      </c>
      <c r="O15" s="46">
        <v>2738</v>
      </c>
      <c r="P15" s="45">
        <v>2743</v>
      </c>
      <c r="Q15" s="44">
        <f t="shared" si="4"/>
        <v>2740.5</v>
      </c>
      <c r="R15" s="52">
        <v>2475</v>
      </c>
      <c r="S15" s="51">
        <v>1.2739</v>
      </c>
      <c r="T15" s="51">
        <v>1.0729</v>
      </c>
      <c r="U15" s="50">
        <v>157.1</v>
      </c>
      <c r="V15" s="43">
        <v>1942.85</v>
      </c>
      <c r="W15" s="43">
        <v>1988.07</v>
      </c>
      <c r="X15" s="49">
        <f t="shared" si="5"/>
        <v>2306.8319507875849</v>
      </c>
      <c r="Y15" s="48">
        <v>1.2746</v>
      </c>
    </row>
    <row r="16" spans="1:25" x14ac:dyDescent="0.2">
      <c r="B16" s="47">
        <v>45455</v>
      </c>
      <c r="C16" s="46">
        <v>2475.5</v>
      </c>
      <c r="D16" s="45">
        <v>2476</v>
      </c>
      <c r="E16" s="44">
        <f t="shared" si="0"/>
        <v>2475.75</v>
      </c>
      <c r="F16" s="46">
        <v>2529</v>
      </c>
      <c r="G16" s="45">
        <v>2530</v>
      </c>
      <c r="H16" s="44">
        <f t="shared" si="1"/>
        <v>2529.5</v>
      </c>
      <c r="I16" s="46">
        <v>2652</v>
      </c>
      <c r="J16" s="45">
        <v>2657</v>
      </c>
      <c r="K16" s="44">
        <f t="shared" si="2"/>
        <v>2654.5</v>
      </c>
      <c r="L16" s="46">
        <v>2692</v>
      </c>
      <c r="M16" s="45">
        <v>2697</v>
      </c>
      <c r="N16" s="44">
        <f t="shared" si="3"/>
        <v>2694.5</v>
      </c>
      <c r="O16" s="46">
        <v>2725</v>
      </c>
      <c r="P16" s="45">
        <v>2730</v>
      </c>
      <c r="Q16" s="44">
        <f t="shared" si="4"/>
        <v>2727.5</v>
      </c>
      <c r="R16" s="52">
        <v>2476</v>
      </c>
      <c r="S16" s="51">
        <v>1.2761</v>
      </c>
      <c r="T16" s="51">
        <v>1.0765</v>
      </c>
      <c r="U16" s="50">
        <v>157.34</v>
      </c>
      <c r="V16" s="43">
        <v>1940.29</v>
      </c>
      <c r="W16" s="43">
        <v>1981.52</v>
      </c>
      <c r="X16" s="49">
        <f t="shared" si="5"/>
        <v>2300.0464468183927</v>
      </c>
      <c r="Y16" s="48">
        <v>1.2767999999999999</v>
      </c>
    </row>
    <row r="17" spans="2:25" x14ac:dyDescent="0.2">
      <c r="B17" s="47">
        <v>45456</v>
      </c>
      <c r="C17" s="46">
        <v>2496</v>
      </c>
      <c r="D17" s="45">
        <v>2498</v>
      </c>
      <c r="E17" s="44">
        <f t="shared" si="0"/>
        <v>2497</v>
      </c>
      <c r="F17" s="46">
        <v>2557</v>
      </c>
      <c r="G17" s="45">
        <v>2557.5</v>
      </c>
      <c r="H17" s="44">
        <f t="shared" si="1"/>
        <v>2557.25</v>
      </c>
      <c r="I17" s="46">
        <v>2680</v>
      </c>
      <c r="J17" s="45">
        <v>2685</v>
      </c>
      <c r="K17" s="44">
        <f t="shared" si="2"/>
        <v>2682.5</v>
      </c>
      <c r="L17" s="46">
        <v>2717</v>
      </c>
      <c r="M17" s="45">
        <v>2722</v>
      </c>
      <c r="N17" s="44">
        <f t="shared" si="3"/>
        <v>2719.5</v>
      </c>
      <c r="O17" s="46">
        <v>2742</v>
      </c>
      <c r="P17" s="45">
        <v>2747</v>
      </c>
      <c r="Q17" s="44">
        <f t="shared" si="4"/>
        <v>2744.5</v>
      </c>
      <c r="R17" s="52">
        <v>2498</v>
      </c>
      <c r="S17" s="51">
        <v>1.2765</v>
      </c>
      <c r="T17" s="51">
        <v>1.0783</v>
      </c>
      <c r="U17" s="50">
        <v>157.22</v>
      </c>
      <c r="V17" s="43">
        <v>1956.91</v>
      </c>
      <c r="W17" s="43">
        <v>2002.43</v>
      </c>
      <c r="X17" s="49">
        <f t="shared" si="5"/>
        <v>2316.609477881851</v>
      </c>
      <c r="Y17" s="48">
        <v>1.2771999999999999</v>
      </c>
    </row>
    <row r="18" spans="2:25" x14ac:dyDescent="0.2">
      <c r="B18" s="47">
        <v>45457</v>
      </c>
      <c r="C18" s="46">
        <v>2465</v>
      </c>
      <c r="D18" s="45">
        <v>2465.5</v>
      </c>
      <c r="E18" s="44">
        <f t="shared" si="0"/>
        <v>2465.25</v>
      </c>
      <c r="F18" s="46">
        <v>2529</v>
      </c>
      <c r="G18" s="45">
        <v>2530</v>
      </c>
      <c r="H18" s="44">
        <f t="shared" si="1"/>
        <v>2529.5</v>
      </c>
      <c r="I18" s="46">
        <v>2655</v>
      </c>
      <c r="J18" s="45">
        <v>2660</v>
      </c>
      <c r="K18" s="44">
        <f t="shared" si="2"/>
        <v>2657.5</v>
      </c>
      <c r="L18" s="46">
        <v>2685</v>
      </c>
      <c r="M18" s="45">
        <v>2690</v>
      </c>
      <c r="N18" s="44">
        <f t="shared" si="3"/>
        <v>2687.5</v>
      </c>
      <c r="O18" s="46">
        <v>2715</v>
      </c>
      <c r="P18" s="45">
        <v>2720</v>
      </c>
      <c r="Q18" s="44">
        <f t="shared" si="4"/>
        <v>2717.5</v>
      </c>
      <c r="R18" s="52">
        <v>2465.5</v>
      </c>
      <c r="S18" s="51">
        <v>1.2704</v>
      </c>
      <c r="T18" s="51">
        <v>1.0693999999999999</v>
      </c>
      <c r="U18" s="50">
        <v>157.07</v>
      </c>
      <c r="V18" s="43">
        <v>1940.73</v>
      </c>
      <c r="W18" s="43">
        <v>1990.25</v>
      </c>
      <c r="X18" s="49">
        <f t="shared" si="5"/>
        <v>2305.4984103235461</v>
      </c>
      <c r="Y18" s="48">
        <v>1.2712000000000001</v>
      </c>
    </row>
    <row r="19" spans="2:25" x14ac:dyDescent="0.2">
      <c r="B19" s="47">
        <v>45460</v>
      </c>
      <c r="C19" s="46">
        <v>2419.5</v>
      </c>
      <c r="D19" s="45">
        <v>2420.5</v>
      </c>
      <c r="E19" s="44">
        <f t="shared" si="0"/>
        <v>2420</v>
      </c>
      <c r="F19" s="46">
        <v>2485</v>
      </c>
      <c r="G19" s="45">
        <v>2487</v>
      </c>
      <c r="H19" s="44">
        <f t="shared" si="1"/>
        <v>2486</v>
      </c>
      <c r="I19" s="46">
        <v>2618</v>
      </c>
      <c r="J19" s="45">
        <v>2623</v>
      </c>
      <c r="K19" s="44">
        <f t="shared" si="2"/>
        <v>2620.5</v>
      </c>
      <c r="L19" s="46">
        <v>2658</v>
      </c>
      <c r="M19" s="45">
        <v>2663</v>
      </c>
      <c r="N19" s="44">
        <f t="shared" si="3"/>
        <v>2660.5</v>
      </c>
      <c r="O19" s="46">
        <v>2688</v>
      </c>
      <c r="P19" s="45">
        <v>2693</v>
      </c>
      <c r="Q19" s="44">
        <f t="shared" si="4"/>
        <v>2690.5</v>
      </c>
      <c r="R19" s="52">
        <v>2420.5</v>
      </c>
      <c r="S19" s="51">
        <v>1.2663</v>
      </c>
      <c r="T19" s="51">
        <v>1.071</v>
      </c>
      <c r="U19" s="50">
        <v>157.85</v>
      </c>
      <c r="V19" s="43">
        <v>1911.47</v>
      </c>
      <c r="W19" s="43">
        <v>1962.75</v>
      </c>
      <c r="X19" s="49">
        <f t="shared" si="5"/>
        <v>2260.0373482726427</v>
      </c>
      <c r="Y19" s="48">
        <v>1.2670999999999999</v>
      </c>
    </row>
    <row r="20" spans="2:25" x14ac:dyDescent="0.2">
      <c r="B20" s="47">
        <v>45461</v>
      </c>
      <c r="C20" s="46">
        <v>2427</v>
      </c>
      <c r="D20" s="45">
        <v>2427.5</v>
      </c>
      <c r="E20" s="44">
        <f t="shared" si="0"/>
        <v>2427.25</v>
      </c>
      <c r="F20" s="46">
        <v>2481</v>
      </c>
      <c r="G20" s="45">
        <v>2483</v>
      </c>
      <c r="H20" s="44">
        <f t="shared" si="1"/>
        <v>2482</v>
      </c>
      <c r="I20" s="46">
        <v>2628</v>
      </c>
      <c r="J20" s="45">
        <v>2633</v>
      </c>
      <c r="K20" s="44">
        <f t="shared" si="2"/>
        <v>2630.5</v>
      </c>
      <c r="L20" s="46">
        <v>2688</v>
      </c>
      <c r="M20" s="45">
        <v>2693</v>
      </c>
      <c r="N20" s="44">
        <f t="shared" si="3"/>
        <v>2690.5</v>
      </c>
      <c r="O20" s="46">
        <v>2718</v>
      </c>
      <c r="P20" s="45">
        <v>2723</v>
      </c>
      <c r="Q20" s="44">
        <f t="shared" si="4"/>
        <v>2720.5</v>
      </c>
      <c r="R20" s="52">
        <v>2427.5</v>
      </c>
      <c r="S20" s="51">
        <v>1.2675000000000001</v>
      </c>
      <c r="T20" s="51">
        <v>1.0717000000000001</v>
      </c>
      <c r="U20" s="50">
        <v>158.09</v>
      </c>
      <c r="V20" s="43">
        <v>1915.19</v>
      </c>
      <c r="W20" s="43">
        <v>1957.89</v>
      </c>
      <c r="X20" s="49">
        <f t="shared" si="5"/>
        <v>2265.0928431464026</v>
      </c>
      <c r="Y20" s="48">
        <v>1.2682</v>
      </c>
    </row>
    <row r="21" spans="2:25" x14ac:dyDescent="0.2">
      <c r="B21" s="47">
        <v>45462</v>
      </c>
      <c r="C21" s="46">
        <v>2444.5</v>
      </c>
      <c r="D21" s="45">
        <v>2445</v>
      </c>
      <c r="E21" s="44">
        <f t="shared" si="0"/>
        <v>2444.75</v>
      </c>
      <c r="F21" s="46">
        <v>2502</v>
      </c>
      <c r="G21" s="45">
        <v>2503</v>
      </c>
      <c r="H21" s="44">
        <f t="shared" si="1"/>
        <v>2502.5</v>
      </c>
      <c r="I21" s="46">
        <v>2645</v>
      </c>
      <c r="J21" s="45">
        <v>2650</v>
      </c>
      <c r="K21" s="44">
        <f t="shared" si="2"/>
        <v>2647.5</v>
      </c>
      <c r="L21" s="46">
        <v>2700</v>
      </c>
      <c r="M21" s="45">
        <v>2705</v>
      </c>
      <c r="N21" s="44">
        <f t="shared" si="3"/>
        <v>2702.5</v>
      </c>
      <c r="O21" s="46">
        <v>2740</v>
      </c>
      <c r="P21" s="45">
        <v>2745</v>
      </c>
      <c r="Q21" s="44">
        <f t="shared" si="4"/>
        <v>2742.5</v>
      </c>
      <c r="R21" s="52">
        <v>2445</v>
      </c>
      <c r="S21" s="51">
        <v>1.2733000000000001</v>
      </c>
      <c r="T21" s="51">
        <v>1.0750999999999999</v>
      </c>
      <c r="U21" s="50">
        <v>157.91</v>
      </c>
      <c r="V21" s="43">
        <v>1920.21</v>
      </c>
      <c r="W21" s="43">
        <v>1964.68</v>
      </c>
      <c r="X21" s="49">
        <f t="shared" si="5"/>
        <v>2274.2070505069296</v>
      </c>
      <c r="Y21" s="48">
        <v>1.274</v>
      </c>
    </row>
    <row r="22" spans="2:25" x14ac:dyDescent="0.2">
      <c r="B22" s="47">
        <v>45463</v>
      </c>
      <c r="C22" s="46">
        <v>2460</v>
      </c>
      <c r="D22" s="45">
        <v>2461</v>
      </c>
      <c r="E22" s="44">
        <f t="shared" si="0"/>
        <v>2460.5</v>
      </c>
      <c r="F22" s="46">
        <v>2508</v>
      </c>
      <c r="G22" s="45">
        <v>2509</v>
      </c>
      <c r="H22" s="44">
        <f t="shared" si="1"/>
        <v>2508.5</v>
      </c>
      <c r="I22" s="46">
        <v>2652</v>
      </c>
      <c r="J22" s="45">
        <v>2657</v>
      </c>
      <c r="K22" s="44">
        <f t="shared" si="2"/>
        <v>2654.5</v>
      </c>
      <c r="L22" s="46">
        <v>2698</v>
      </c>
      <c r="M22" s="45">
        <v>2703</v>
      </c>
      <c r="N22" s="44">
        <f t="shared" si="3"/>
        <v>2700.5</v>
      </c>
      <c r="O22" s="46">
        <v>2718</v>
      </c>
      <c r="P22" s="45">
        <v>2723</v>
      </c>
      <c r="Q22" s="44">
        <f t="shared" si="4"/>
        <v>2720.5</v>
      </c>
      <c r="R22" s="52">
        <v>2461</v>
      </c>
      <c r="S22" s="51">
        <v>1.2681</v>
      </c>
      <c r="T22" s="51">
        <v>1.0714999999999999</v>
      </c>
      <c r="U22" s="50">
        <v>158.44</v>
      </c>
      <c r="V22" s="43">
        <v>1940.7</v>
      </c>
      <c r="W22" s="43">
        <v>1977.3</v>
      </c>
      <c r="X22" s="49">
        <f t="shared" si="5"/>
        <v>2296.7802146523568</v>
      </c>
      <c r="Y22" s="48">
        <v>1.2688999999999999</v>
      </c>
    </row>
    <row r="23" spans="2:25" x14ac:dyDescent="0.2">
      <c r="B23" s="47">
        <v>45464</v>
      </c>
      <c r="C23" s="46">
        <v>2452</v>
      </c>
      <c r="D23" s="45">
        <v>2452.5</v>
      </c>
      <c r="E23" s="44">
        <f t="shared" si="0"/>
        <v>2452.25</v>
      </c>
      <c r="F23" s="46">
        <v>2503</v>
      </c>
      <c r="G23" s="45">
        <v>2504</v>
      </c>
      <c r="H23" s="44">
        <f t="shared" si="1"/>
        <v>2503.5</v>
      </c>
      <c r="I23" s="46">
        <v>2647</v>
      </c>
      <c r="J23" s="45">
        <v>2652</v>
      </c>
      <c r="K23" s="44">
        <f t="shared" si="2"/>
        <v>2649.5</v>
      </c>
      <c r="L23" s="46">
        <v>2697</v>
      </c>
      <c r="M23" s="45">
        <v>2702</v>
      </c>
      <c r="N23" s="44">
        <f t="shared" si="3"/>
        <v>2699.5</v>
      </c>
      <c r="O23" s="46">
        <v>2727</v>
      </c>
      <c r="P23" s="45">
        <v>2732</v>
      </c>
      <c r="Q23" s="44">
        <f t="shared" si="4"/>
        <v>2729.5</v>
      </c>
      <c r="R23" s="52">
        <v>2452.5</v>
      </c>
      <c r="S23" s="51">
        <v>1.2644</v>
      </c>
      <c r="T23" s="51">
        <v>1.0689</v>
      </c>
      <c r="U23" s="50">
        <v>158.91</v>
      </c>
      <c r="V23" s="43">
        <v>1939.66</v>
      </c>
      <c r="W23" s="43">
        <v>1979.13</v>
      </c>
      <c r="X23" s="49">
        <f t="shared" si="5"/>
        <v>2294.4148189727757</v>
      </c>
      <c r="Y23" s="48">
        <v>1.2652000000000001</v>
      </c>
    </row>
    <row r="24" spans="2:25" x14ac:dyDescent="0.2">
      <c r="B24" s="47">
        <v>45467</v>
      </c>
      <c r="C24" s="46">
        <v>2454</v>
      </c>
      <c r="D24" s="45">
        <v>2454.5</v>
      </c>
      <c r="E24" s="44">
        <f t="shared" si="0"/>
        <v>2454.25</v>
      </c>
      <c r="F24" s="46">
        <v>2505</v>
      </c>
      <c r="G24" s="45">
        <v>2506</v>
      </c>
      <c r="H24" s="44">
        <f t="shared" si="1"/>
        <v>2505.5</v>
      </c>
      <c r="I24" s="46">
        <v>2650</v>
      </c>
      <c r="J24" s="45">
        <v>2655</v>
      </c>
      <c r="K24" s="44">
        <f t="shared" si="2"/>
        <v>2652.5</v>
      </c>
      <c r="L24" s="46">
        <v>2700</v>
      </c>
      <c r="M24" s="45">
        <v>2705</v>
      </c>
      <c r="N24" s="44">
        <f t="shared" si="3"/>
        <v>2702.5</v>
      </c>
      <c r="O24" s="46">
        <v>2720</v>
      </c>
      <c r="P24" s="45">
        <v>2725</v>
      </c>
      <c r="Q24" s="44">
        <f t="shared" si="4"/>
        <v>2722.5</v>
      </c>
      <c r="R24" s="52">
        <v>2454.5</v>
      </c>
      <c r="S24" s="51">
        <v>1.2663</v>
      </c>
      <c r="T24" s="51">
        <v>1.0734999999999999</v>
      </c>
      <c r="U24" s="50">
        <v>159.47</v>
      </c>
      <c r="V24" s="43">
        <v>1938.32</v>
      </c>
      <c r="W24" s="43">
        <v>1977.74</v>
      </c>
      <c r="X24" s="49">
        <f t="shared" si="5"/>
        <v>2286.4462040055896</v>
      </c>
      <c r="Y24" s="48">
        <v>1.2670999999999999</v>
      </c>
    </row>
    <row r="25" spans="2:25" x14ac:dyDescent="0.2">
      <c r="B25" s="47">
        <v>45468</v>
      </c>
      <c r="C25" s="46">
        <v>2451</v>
      </c>
      <c r="D25" s="45">
        <v>2451.5</v>
      </c>
      <c r="E25" s="44">
        <f t="shared" si="0"/>
        <v>2451.25</v>
      </c>
      <c r="F25" s="46">
        <v>2498</v>
      </c>
      <c r="G25" s="45">
        <v>2499</v>
      </c>
      <c r="H25" s="44">
        <f t="shared" si="1"/>
        <v>2498.5</v>
      </c>
      <c r="I25" s="46">
        <v>2640</v>
      </c>
      <c r="J25" s="45">
        <v>2645</v>
      </c>
      <c r="K25" s="44">
        <f t="shared" si="2"/>
        <v>2642.5</v>
      </c>
      <c r="L25" s="46">
        <v>2675</v>
      </c>
      <c r="M25" s="45">
        <v>2680</v>
      </c>
      <c r="N25" s="44">
        <f t="shared" si="3"/>
        <v>2677.5</v>
      </c>
      <c r="O25" s="46">
        <v>2710</v>
      </c>
      <c r="P25" s="45">
        <v>2715</v>
      </c>
      <c r="Q25" s="44">
        <f t="shared" si="4"/>
        <v>2712.5</v>
      </c>
      <c r="R25" s="52">
        <v>2451.5</v>
      </c>
      <c r="S25" s="51">
        <v>1.2683</v>
      </c>
      <c r="T25" s="51">
        <v>1.0709</v>
      </c>
      <c r="U25" s="50">
        <v>159.47</v>
      </c>
      <c r="V25" s="43">
        <v>1932.9</v>
      </c>
      <c r="W25" s="43">
        <v>1969.11</v>
      </c>
      <c r="X25" s="49">
        <f t="shared" si="5"/>
        <v>2289.1960033616583</v>
      </c>
      <c r="Y25" s="48">
        <v>1.2690999999999999</v>
      </c>
    </row>
    <row r="26" spans="2:25" x14ac:dyDescent="0.2">
      <c r="B26" s="47">
        <v>45469</v>
      </c>
      <c r="C26" s="46">
        <v>2443.5</v>
      </c>
      <c r="D26" s="45">
        <v>2444</v>
      </c>
      <c r="E26" s="44">
        <f t="shared" si="0"/>
        <v>2443.75</v>
      </c>
      <c r="F26" s="46">
        <v>2492</v>
      </c>
      <c r="G26" s="45">
        <v>2494</v>
      </c>
      <c r="H26" s="44">
        <f t="shared" si="1"/>
        <v>2493</v>
      </c>
      <c r="I26" s="46">
        <v>2638</v>
      </c>
      <c r="J26" s="45">
        <v>2643</v>
      </c>
      <c r="K26" s="44">
        <f t="shared" si="2"/>
        <v>2640.5</v>
      </c>
      <c r="L26" s="46">
        <v>2693</v>
      </c>
      <c r="M26" s="45">
        <v>2698</v>
      </c>
      <c r="N26" s="44">
        <f t="shared" si="3"/>
        <v>2695.5</v>
      </c>
      <c r="O26" s="46">
        <v>2720</v>
      </c>
      <c r="P26" s="45">
        <v>2725</v>
      </c>
      <c r="Q26" s="44">
        <f t="shared" si="4"/>
        <v>2722.5</v>
      </c>
      <c r="R26" s="52">
        <v>2444</v>
      </c>
      <c r="S26" s="51">
        <v>1.2661</v>
      </c>
      <c r="T26" s="51">
        <v>1.0693999999999999</v>
      </c>
      <c r="U26" s="50">
        <v>160.32</v>
      </c>
      <c r="V26" s="43">
        <v>1930.34</v>
      </c>
      <c r="W26" s="43">
        <v>1968.58</v>
      </c>
      <c r="X26" s="49">
        <f t="shared" si="5"/>
        <v>2285.3936786983359</v>
      </c>
      <c r="Y26" s="48">
        <v>1.2668999999999999</v>
      </c>
    </row>
    <row r="27" spans="2:25" x14ac:dyDescent="0.2">
      <c r="B27" s="47">
        <v>45470</v>
      </c>
      <c r="C27" s="46">
        <v>2457.5</v>
      </c>
      <c r="D27" s="45">
        <v>2458.5</v>
      </c>
      <c r="E27" s="44">
        <f t="shared" si="0"/>
        <v>2458</v>
      </c>
      <c r="F27" s="46">
        <v>2502</v>
      </c>
      <c r="G27" s="45">
        <v>2502.5</v>
      </c>
      <c r="H27" s="44">
        <f t="shared" si="1"/>
        <v>2502.25</v>
      </c>
      <c r="I27" s="46">
        <v>2653</v>
      </c>
      <c r="J27" s="45">
        <v>2658</v>
      </c>
      <c r="K27" s="44">
        <f t="shared" si="2"/>
        <v>2655.5</v>
      </c>
      <c r="L27" s="46">
        <v>2708</v>
      </c>
      <c r="M27" s="45">
        <v>2713</v>
      </c>
      <c r="N27" s="44">
        <f t="shared" si="3"/>
        <v>2710.5</v>
      </c>
      <c r="O27" s="46">
        <v>2728</v>
      </c>
      <c r="P27" s="45">
        <v>2733</v>
      </c>
      <c r="Q27" s="44">
        <f t="shared" si="4"/>
        <v>2730.5</v>
      </c>
      <c r="R27" s="52">
        <v>2458.5</v>
      </c>
      <c r="S27" s="51">
        <v>1.2642</v>
      </c>
      <c r="T27" s="51">
        <v>1.0692999999999999</v>
      </c>
      <c r="U27" s="50">
        <v>160.56</v>
      </c>
      <c r="V27" s="43">
        <v>1944.71</v>
      </c>
      <c r="W27" s="43">
        <v>1978.26</v>
      </c>
      <c r="X27" s="49">
        <f t="shared" si="5"/>
        <v>2299.1676797905175</v>
      </c>
      <c r="Y27" s="48">
        <v>1.2649999999999999</v>
      </c>
    </row>
    <row r="28" spans="2:25" x14ac:dyDescent="0.2">
      <c r="B28" s="47">
        <v>45471</v>
      </c>
      <c r="C28" s="46">
        <v>2485</v>
      </c>
      <c r="D28" s="45">
        <v>2485.5</v>
      </c>
      <c r="E28" s="44">
        <f t="shared" si="0"/>
        <v>2485.25</v>
      </c>
      <c r="F28" s="46">
        <v>2525.5</v>
      </c>
      <c r="G28" s="45">
        <v>2526</v>
      </c>
      <c r="H28" s="44">
        <f t="shared" si="1"/>
        <v>2525.75</v>
      </c>
      <c r="I28" s="46">
        <v>2668</v>
      </c>
      <c r="J28" s="45">
        <v>2673</v>
      </c>
      <c r="K28" s="44">
        <f t="shared" si="2"/>
        <v>2670.5</v>
      </c>
      <c r="L28" s="46">
        <v>2722</v>
      </c>
      <c r="M28" s="45">
        <v>2727</v>
      </c>
      <c r="N28" s="44">
        <f t="shared" si="3"/>
        <v>2724.5</v>
      </c>
      <c r="O28" s="46">
        <v>2742</v>
      </c>
      <c r="P28" s="45">
        <v>2747</v>
      </c>
      <c r="Q28" s="44">
        <f t="shared" si="4"/>
        <v>2744.5</v>
      </c>
      <c r="R28" s="52">
        <v>2485.5</v>
      </c>
      <c r="S28" s="51">
        <v>1.2642</v>
      </c>
      <c r="T28" s="51">
        <v>1.0697000000000001</v>
      </c>
      <c r="U28" s="50">
        <v>160.65</v>
      </c>
      <c r="V28" s="43">
        <v>1966.07</v>
      </c>
      <c r="W28" s="43">
        <v>1996.68</v>
      </c>
      <c r="X28" s="49">
        <f t="shared" si="5"/>
        <v>2323.5486585023837</v>
      </c>
      <c r="Y28" s="48">
        <v>1.2650999999999999</v>
      </c>
    </row>
    <row r="29" spans="2:25" s="10" customFormat="1" x14ac:dyDescent="0.2">
      <c r="B29" s="42" t="s">
        <v>11</v>
      </c>
      <c r="C29" s="41">
        <f>ROUND(AVERAGE(C9:C28),2)</f>
        <v>2494.1999999999998</v>
      </c>
      <c r="D29" s="40">
        <f>ROUND(AVERAGE(D9:D28),2)</f>
        <v>2495.0500000000002</v>
      </c>
      <c r="E29" s="39">
        <f>ROUND(AVERAGE(C29:D29),2)</f>
        <v>2494.63</v>
      </c>
      <c r="F29" s="41">
        <f>ROUND(AVERAGE(F9:F28),2)</f>
        <v>2546.4</v>
      </c>
      <c r="G29" s="40">
        <f>ROUND(AVERAGE(G9:G28),2)</f>
        <v>2547.5</v>
      </c>
      <c r="H29" s="39">
        <f>ROUND(AVERAGE(F29:G29),2)</f>
        <v>2546.9499999999998</v>
      </c>
      <c r="I29" s="41">
        <f>ROUND(AVERAGE(I9:I28),2)</f>
        <v>2674.65</v>
      </c>
      <c r="J29" s="40">
        <f>ROUND(AVERAGE(J9:J28),2)</f>
        <v>2679.65</v>
      </c>
      <c r="K29" s="39">
        <f>ROUND(AVERAGE(I29:J29),2)</f>
        <v>2677.15</v>
      </c>
      <c r="L29" s="41">
        <f>ROUND(AVERAGE(L9:L28),2)</f>
        <v>2712.15</v>
      </c>
      <c r="M29" s="40">
        <f>ROUND(AVERAGE(M9:M28),2)</f>
        <v>2717.15</v>
      </c>
      <c r="N29" s="39">
        <f>ROUND(AVERAGE(L29:M29),2)</f>
        <v>2714.65</v>
      </c>
      <c r="O29" s="41">
        <f>ROUND(AVERAGE(O9:O28),2)</f>
        <v>2730.65</v>
      </c>
      <c r="P29" s="40">
        <f>ROUND(AVERAGE(P9:P28),2)</f>
        <v>2735.65</v>
      </c>
      <c r="Q29" s="39">
        <f>ROUND(AVERAGE(O29:P29),2)</f>
        <v>2733.15</v>
      </c>
      <c r="R29" s="38">
        <f>ROUND(AVERAGE(R9:R28),2)</f>
        <v>2495.0500000000002</v>
      </c>
      <c r="S29" s="37">
        <f>ROUND(AVERAGE(S9:S28),4)</f>
        <v>1.2710999999999999</v>
      </c>
      <c r="T29" s="36">
        <f>ROUND(AVERAGE(T9:T28),4)</f>
        <v>1.0759000000000001</v>
      </c>
      <c r="U29" s="175">
        <f>ROUND(AVERAGE(U9:U28),2)</f>
        <v>157.85</v>
      </c>
      <c r="V29" s="35">
        <f>AVERAGE(V9:V28)</f>
        <v>1962.8104999999996</v>
      </c>
      <c r="W29" s="35">
        <f>AVERAGE(W9:W28)</f>
        <v>2002.9060000000002</v>
      </c>
      <c r="X29" s="35">
        <f>AVERAGE(X9:X28)</f>
        <v>2318.8669867876611</v>
      </c>
      <c r="Y29" s="34">
        <f>AVERAGE(Y9:Y28)</f>
        <v>1.2718349999999998</v>
      </c>
    </row>
    <row r="30" spans="2:25" s="5" customFormat="1" x14ac:dyDescent="0.2">
      <c r="B30" s="33" t="s">
        <v>12</v>
      </c>
      <c r="C30" s="32">
        <f t="shared" ref="C30:Y30" si="6">MAX(C9:C28)</f>
        <v>2623</v>
      </c>
      <c r="D30" s="31">
        <f t="shared" si="6"/>
        <v>2625</v>
      </c>
      <c r="E30" s="30">
        <f t="shared" si="6"/>
        <v>2624</v>
      </c>
      <c r="F30" s="32">
        <f t="shared" si="6"/>
        <v>2668</v>
      </c>
      <c r="G30" s="31">
        <f t="shared" si="6"/>
        <v>2670</v>
      </c>
      <c r="H30" s="30">
        <f t="shared" si="6"/>
        <v>2669</v>
      </c>
      <c r="I30" s="32">
        <f t="shared" si="6"/>
        <v>2763</v>
      </c>
      <c r="J30" s="31">
        <f t="shared" si="6"/>
        <v>2768</v>
      </c>
      <c r="K30" s="30">
        <f t="shared" si="6"/>
        <v>2765.5</v>
      </c>
      <c r="L30" s="32">
        <f t="shared" si="6"/>
        <v>2785</v>
      </c>
      <c r="M30" s="31">
        <f t="shared" si="6"/>
        <v>2790</v>
      </c>
      <c r="N30" s="30">
        <f t="shared" si="6"/>
        <v>2787.5</v>
      </c>
      <c r="O30" s="32">
        <f t="shared" si="6"/>
        <v>2790</v>
      </c>
      <c r="P30" s="31">
        <f t="shared" si="6"/>
        <v>2795</v>
      </c>
      <c r="Q30" s="30">
        <f t="shared" si="6"/>
        <v>2792.5</v>
      </c>
      <c r="R30" s="29">
        <f t="shared" si="6"/>
        <v>2625</v>
      </c>
      <c r="S30" s="28">
        <f t="shared" si="6"/>
        <v>1.2806999999999999</v>
      </c>
      <c r="T30" s="27">
        <f t="shared" si="6"/>
        <v>1.0898000000000001</v>
      </c>
      <c r="U30" s="26">
        <f t="shared" si="6"/>
        <v>160.65</v>
      </c>
      <c r="V30" s="25">
        <f t="shared" si="6"/>
        <v>2062.2199999999998</v>
      </c>
      <c r="W30" s="25">
        <f t="shared" si="6"/>
        <v>2096.58</v>
      </c>
      <c r="X30" s="25">
        <f t="shared" si="6"/>
        <v>2420.9167204648161</v>
      </c>
      <c r="Y30" s="24">
        <f t="shared" si="6"/>
        <v>1.2814000000000001</v>
      </c>
    </row>
    <row r="31" spans="2:25" s="5" customFormat="1" ht="13.5" thickBot="1" x14ac:dyDescent="0.25">
      <c r="B31" s="23" t="s">
        <v>13</v>
      </c>
      <c r="C31" s="22">
        <f t="shared" ref="C31:Y31" si="7">MIN(C9:C28)</f>
        <v>2419.5</v>
      </c>
      <c r="D31" s="21">
        <f t="shared" si="7"/>
        <v>2420.5</v>
      </c>
      <c r="E31" s="20">
        <f t="shared" si="7"/>
        <v>2420</v>
      </c>
      <c r="F31" s="22">
        <f t="shared" si="7"/>
        <v>2481</v>
      </c>
      <c r="G31" s="21">
        <f t="shared" si="7"/>
        <v>2483</v>
      </c>
      <c r="H31" s="20">
        <f t="shared" si="7"/>
        <v>2482</v>
      </c>
      <c r="I31" s="22">
        <f t="shared" si="7"/>
        <v>2618</v>
      </c>
      <c r="J31" s="21">
        <f t="shared" si="7"/>
        <v>2623</v>
      </c>
      <c r="K31" s="20">
        <f t="shared" si="7"/>
        <v>2620.5</v>
      </c>
      <c r="L31" s="22">
        <f t="shared" si="7"/>
        <v>2658</v>
      </c>
      <c r="M31" s="21">
        <f t="shared" si="7"/>
        <v>2663</v>
      </c>
      <c r="N31" s="20">
        <f t="shared" si="7"/>
        <v>2660.5</v>
      </c>
      <c r="O31" s="22">
        <f t="shared" si="7"/>
        <v>2688</v>
      </c>
      <c r="P31" s="21">
        <f t="shared" si="7"/>
        <v>2693</v>
      </c>
      <c r="Q31" s="20">
        <f t="shared" si="7"/>
        <v>2690.5</v>
      </c>
      <c r="R31" s="19">
        <f t="shared" si="7"/>
        <v>2420.5</v>
      </c>
      <c r="S31" s="18">
        <f t="shared" si="7"/>
        <v>1.2642</v>
      </c>
      <c r="T31" s="17">
        <f t="shared" si="7"/>
        <v>1.0689</v>
      </c>
      <c r="U31" s="16">
        <f t="shared" si="7"/>
        <v>154.87</v>
      </c>
      <c r="V31" s="15">
        <f t="shared" si="7"/>
        <v>1911.47</v>
      </c>
      <c r="W31" s="15">
        <f t="shared" si="7"/>
        <v>1957.89</v>
      </c>
      <c r="X31" s="15">
        <f t="shared" si="7"/>
        <v>2260.0373482726427</v>
      </c>
      <c r="Y31" s="14">
        <f t="shared" si="7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Y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27</v>
      </c>
    </row>
    <row r="6" spans="1:25" ht="13.5" thickBot="1" x14ac:dyDescent="0.25">
      <c r="B6" s="1">
        <v>45446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45446</v>
      </c>
      <c r="C9" s="46">
        <v>2928</v>
      </c>
      <c r="D9" s="45">
        <v>2929</v>
      </c>
      <c r="E9" s="44">
        <f t="shared" ref="E9:E28" si="0">AVERAGE(C9:D9)</f>
        <v>2928.5</v>
      </c>
      <c r="F9" s="46">
        <v>2976</v>
      </c>
      <c r="G9" s="45">
        <v>2978</v>
      </c>
      <c r="H9" s="44">
        <f t="shared" ref="H9:H28" si="1">AVERAGE(F9:G9)</f>
        <v>2977</v>
      </c>
      <c r="I9" s="46">
        <v>2960</v>
      </c>
      <c r="J9" s="45">
        <v>2965</v>
      </c>
      <c r="K9" s="44">
        <f t="shared" ref="K9:K28" si="2">AVERAGE(I9:J9)</f>
        <v>2962.5</v>
      </c>
      <c r="L9" s="46">
        <v>2762</v>
      </c>
      <c r="M9" s="45">
        <v>2767</v>
      </c>
      <c r="N9" s="44">
        <f t="shared" ref="N9:N28" si="3">AVERAGE(L9:M9)</f>
        <v>2764.5</v>
      </c>
      <c r="O9" s="46">
        <v>2692</v>
      </c>
      <c r="P9" s="45">
        <v>2697</v>
      </c>
      <c r="Q9" s="44">
        <f t="shared" ref="Q9:Q28" si="4">AVERAGE(O9:P9)</f>
        <v>2694.5</v>
      </c>
      <c r="R9" s="52">
        <v>2929</v>
      </c>
      <c r="S9" s="51">
        <v>1.2728999999999999</v>
      </c>
      <c r="T9" s="53">
        <v>1.0843</v>
      </c>
      <c r="U9" s="50">
        <v>156.86000000000001</v>
      </c>
      <c r="V9" s="43">
        <v>2301.04</v>
      </c>
      <c r="W9" s="43">
        <v>2338.44</v>
      </c>
      <c r="X9" s="49">
        <f t="shared" ref="X9:X28" si="5">R9/T9</f>
        <v>2701.2819330443604</v>
      </c>
      <c r="Y9" s="48">
        <v>1.2735000000000001</v>
      </c>
    </row>
    <row r="10" spans="1:25" x14ac:dyDescent="0.2">
      <c r="B10" s="47">
        <v>45447</v>
      </c>
      <c r="C10" s="46">
        <v>2868</v>
      </c>
      <c r="D10" s="45">
        <v>2869</v>
      </c>
      <c r="E10" s="44">
        <f t="shared" si="0"/>
        <v>2868.5</v>
      </c>
      <c r="F10" s="46">
        <v>2920</v>
      </c>
      <c r="G10" s="45">
        <v>2920.5</v>
      </c>
      <c r="H10" s="44">
        <f t="shared" si="1"/>
        <v>2920.25</v>
      </c>
      <c r="I10" s="46">
        <v>2913</v>
      </c>
      <c r="J10" s="45">
        <v>2918</v>
      </c>
      <c r="K10" s="44">
        <f t="shared" si="2"/>
        <v>2915.5</v>
      </c>
      <c r="L10" s="46">
        <v>2723</v>
      </c>
      <c r="M10" s="45">
        <v>2728</v>
      </c>
      <c r="N10" s="44">
        <f t="shared" si="3"/>
        <v>2725.5</v>
      </c>
      <c r="O10" s="46">
        <v>2653</v>
      </c>
      <c r="P10" s="45">
        <v>2658</v>
      </c>
      <c r="Q10" s="44">
        <f t="shared" si="4"/>
        <v>2655.5</v>
      </c>
      <c r="R10" s="52">
        <v>2869</v>
      </c>
      <c r="S10" s="51">
        <v>1.2762</v>
      </c>
      <c r="T10" s="51">
        <v>1.0862000000000001</v>
      </c>
      <c r="U10" s="50">
        <v>154.87</v>
      </c>
      <c r="V10" s="43">
        <v>2248.08</v>
      </c>
      <c r="W10" s="43">
        <v>2287.1799999999998</v>
      </c>
      <c r="X10" s="49">
        <f t="shared" si="5"/>
        <v>2641.3183575768735</v>
      </c>
      <c r="Y10" s="48">
        <v>1.2768999999999999</v>
      </c>
    </row>
    <row r="11" spans="1:25" x14ac:dyDescent="0.2">
      <c r="B11" s="47">
        <v>45448</v>
      </c>
      <c r="C11" s="46">
        <v>2822</v>
      </c>
      <c r="D11" s="45">
        <v>2823</v>
      </c>
      <c r="E11" s="44">
        <f t="shared" si="0"/>
        <v>2822.5</v>
      </c>
      <c r="F11" s="46">
        <v>2880</v>
      </c>
      <c r="G11" s="45">
        <v>2880.5</v>
      </c>
      <c r="H11" s="44">
        <f t="shared" si="1"/>
        <v>2880.25</v>
      </c>
      <c r="I11" s="46">
        <v>2880</v>
      </c>
      <c r="J11" s="45">
        <v>2885</v>
      </c>
      <c r="K11" s="44">
        <f t="shared" si="2"/>
        <v>2882.5</v>
      </c>
      <c r="L11" s="46">
        <v>2700</v>
      </c>
      <c r="M11" s="45">
        <v>2705</v>
      </c>
      <c r="N11" s="44">
        <f t="shared" si="3"/>
        <v>2702.5</v>
      </c>
      <c r="O11" s="46">
        <v>2630</v>
      </c>
      <c r="P11" s="45">
        <v>2635</v>
      </c>
      <c r="Q11" s="44">
        <f t="shared" si="4"/>
        <v>2632.5</v>
      </c>
      <c r="R11" s="52">
        <v>2823</v>
      </c>
      <c r="S11" s="51">
        <v>1.2779</v>
      </c>
      <c r="T11" s="51">
        <v>1.0868</v>
      </c>
      <c r="U11" s="50">
        <v>156.15</v>
      </c>
      <c r="V11" s="43">
        <v>2209.09</v>
      </c>
      <c r="W11" s="43">
        <v>2252.85</v>
      </c>
      <c r="X11" s="49">
        <f t="shared" si="5"/>
        <v>2597.5340449024661</v>
      </c>
      <c r="Y11" s="48">
        <v>1.2786</v>
      </c>
    </row>
    <row r="12" spans="1:25" x14ac:dyDescent="0.2">
      <c r="B12" s="47">
        <v>45449</v>
      </c>
      <c r="C12" s="46">
        <v>2842</v>
      </c>
      <c r="D12" s="45">
        <v>2842.5</v>
      </c>
      <c r="E12" s="44">
        <f t="shared" si="0"/>
        <v>2842.25</v>
      </c>
      <c r="F12" s="46">
        <v>2905</v>
      </c>
      <c r="G12" s="45">
        <v>2907</v>
      </c>
      <c r="H12" s="44">
        <f t="shared" si="1"/>
        <v>2906</v>
      </c>
      <c r="I12" s="46">
        <v>2903</v>
      </c>
      <c r="J12" s="45">
        <v>2908</v>
      </c>
      <c r="K12" s="44">
        <f t="shared" si="2"/>
        <v>2905.5</v>
      </c>
      <c r="L12" s="46">
        <v>2727</v>
      </c>
      <c r="M12" s="45">
        <v>2732</v>
      </c>
      <c r="N12" s="44">
        <f t="shared" si="3"/>
        <v>2729.5</v>
      </c>
      <c r="O12" s="46">
        <v>2657</v>
      </c>
      <c r="P12" s="45">
        <v>2662</v>
      </c>
      <c r="Q12" s="44">
        <f t="shared" si="4"/>
        <v>2659.5</v>
      </c>
      <c r="R12" s="52">
        <v>2842.5</v>
      </c>
      <c r="S12" s="51">
        <v>1.2771999999999999</v>
      </c>
      <c r="T12" s="51">
        <v>1.0868</v>
      </c>
      <c r="U12" s="50">
        <v>156.19999999999999</v>
      </c>
      <c r="V12" s="43">
        <v>2225.5700000000002</v>
      </c>
      <c r="W12" s="43">
        <v>2275</v>
      </c>
      <c r="X12" s="49">
        <f t="shared" si="5"/>
        <v>2615.4766286345234</v>
      </c>
      <c r="Y12" s="48">
        <v>1.2778</v>
      </c>
    </row>
    <row r="13" spans="1:25" x14ac:dyDescent="0.2">
      <c r="B13" s="47">
        <v>45450</v>
      </c>
      <c r="C13" s="46">
        <v>2833</v>
      </c>
      <c r="D13" s="45">
        <v>2834</v>
      </c>
      <c r="E13" s="44">
        <f t="shared" si="0"/>
        <v>2833.5</v>
      </c>
      <c r="F13" s="46">
        <v>2891</v>
      </c>
      <c r="G13" s="45">
        <v>2892</v>
      </c>
      <c r="H13" s="44">
        <f t="shared" si="1"/>
        <v>2891.5</v>
      </c>
      <c r="I13" s="46">
        <v>2898</v>
      </c>
      <c r="J13" s="45">
        <v>2903</v>
      </c>
      <c r="K13" s="44">
        <f t="shared" si="2"/>
        <v>2900.5</v>
      </c>
      <c r="L13" s="46">
        <v>2722</v>
      </c>
      <c r="M13" s="45">
        <v>2727</v>
      </c>
      <c r="N13" s="44">
        <f t="shared" si="3"/>
        <v>2724.5</v>
      </c>
      <c r="O13" s="46">
        <v>2652</v>
      </c>
      <c r="P13" s="45">
        <v>2657</v>
      </c>
      <c r="Q13" s="44">
        <f t="shared" si="4"/>
        <v>2654.5</v>
      </c>
      <c r="R13" s="52">
        <v>2834</v>
      </c>
      <c r="S13" s="51">
        <v>1.2806999999999999</v>
      </c>
      <c r="T13" s="51">
        <v>1.0898000000000001</v>
      </c>
      <c r="U13" s="50">
        <v>155.6</v>
      </c>
      <c r="V13" s="43">
        <v>2212.85</v>
      </c>
      <c r="W13" s="43">
        <v>2256.91</v>
      </c>
      <c r="X13" s="49">
        <f t="shared" si="5"/>
        <v>2600.4771517709669</v>
      </c>
      <c r="Y13" s="48">
        <v>1.2814000000000001</v>
      </c>
    </row>
    <row r="14" spans="1:25" x14ac:dyDescent="0.2">
      <c r="B14" s="47">
        <v>45453</v>
      </c>
      <c r="C14" s="46">
        <v>2758</v>
      </c>
      <c r="D14" s="45">
        <v>2759</v>
      </c>
      <c r="E14" s="44">
        <f t="shared" si="0"/>
        <v>2758.5</v>
      </c>
      <c r="F14" s="46">
        <v>2815</v>
      </c>
      <c r="G14" s="45">
        <v>2816</v>
      </c>
      <c r="H14" s="44">
        <f t="shared" si="1"/>
        <v>2815.5</v>
      </c>
      <c r="I14" s="46">
        <v>2838</v>
      </c>
      <c r="J14" s="45">
        <v>2843</v>
      </c>
      <c r="K14" s="44">
        <f t="shared" si="2"/>
        <v>2840.5</v>
      </c>
      <c r="L14" s="46">
        <v>2695</v>
      </c>
      <c r="M14" s="45">
        <v>2700</v>
      </c>
      <c r="N14" s="44">
        <f t="shared" si="3"/>
        <v>2697.5</v>
      </c>
      <c r="O14" s="46">
        <v>2625</v>
      </c>
      <c r="P14" s="45">
        <v>2630</v>
      </c>
      <c r="Q14" s="44">
        <f t="shared" si="4"/>
        <v>2627.5</v>
      </c>
      <c r="R14" s="52">
        <v>2759</v>
      </c>
      <c r="S14" s="51">
        <v>1.2714000000000001</v>
      </c>
      <c r="T14" s="51">
        <v>1.0753999999999999</v>
      </c>
      <c r="U14" s="50">
        <v>156.88999999999999</v>
      </c>
      <c r="V14" s="43">
        <v>2170.0500000000002</v>
      </c>
      <c r="W14" s="43">
        <v>2213.66</v>
      </c>
      <c r="X14" s="49">
        <f t="shared" si="5"/>
        <v>2565.5570020457508</v>
      </c>
      <c r="Y14" s="48">
        <v>1.2721</v>
      </c>
    </row>
    <row r="15" spans="1:25" x14ac:dyDescent="0.2">
      <c r="B15" s="47">
        <v>45454</v>
      </c>
      <c r="C15" s="46">
        <v>2725</v>
      </c>
      <c r="D15" s="45">
        <v>2727</v>
      </c>
      <c r="E15" s="44">
        <f t="shared" si="0"/>
        <v>2726</v>
      </c>
      <c r="F15" s="46">
        <v>2770</v>
      </c>
      <c r="G15" s="45">
        <v>2770.5</v>
      </c>
      <c r="H15" s="44">
        <f t="shared" si="1"/>
        <v>2770.25</v>
      </c>
      <c r="I15" s="46">
        <v>2797</v>
      </c>
      <c r="J15" s="45">
        <v>2802</v>
      </c>
      <c r="K15" s="44">
        <f t="shared" si="2"/>
        <v>2799.5</v>
      </c>
      <c r="L15" s="46">
        <v>2658</v>
      </c>
      <c r="M15" s="45">
        <v>2663</v>
      </c>
      <c r="N15" s="44">
        <f t="shared" si="3"/>
        <v>2660.5</v>
      </c>
      <c r="O15" s="46">
        <v>2588</v>
      </c>
      <c r="P15" s="45">
        <v>2593</v>
      </c>
      <c r="Q15" s="44">
        <f t="shared" si="4"/>
        <v>2590.5</v>
      </c>
      <c r="R15" s="52">
        <v>2727</v>
      </c>
      <c r="S15" s="51">
        <v>1.2739</v>
      </c>
      <c r="T15" s="51">
        <v>1.0729</v>
      </c>
      <c r="U15" s="50">
        <v>157.1</v>
      </c>
      <c r="V15" s="43">
        <v>2140.67</v>
      </c>
      <c r="W15" s="43">
        <v>2173.62</v>
      </c>
      <c r="X15" s="49">
        <f t="shared" si="5"/>
        <v>2541.7093857768664</v>
      </c>
      <c r="Y15" s="48">
        <v>1.2746</v>
      </c>
    </row>
    <row r="16" spans="1:25" x14ac:dyDescent="0.2">
      <c r="B16" s="47">
        <v>45455</v>
      </c>
      <c r="C16" s="46">
        <v>2763</v>
      </c>
      <c r="D16" s="45">
        <v>2765</v>
      </c>
      <c r="E16" s="44">
        <f t="shared" si="0"/>
        <v>2764</v>
      </c>
      <c r="F16" s="46">
        <v>2825</v>
      </c>
      <c r="G16" s="45">
        <v>2827</v>
      </c>
      <c r="H16" s="44">
        <f t="shared" si="1"/>
        <v>2826</v>
      </c>
      <c r="I16" s="46">
        <v>2850</v>
      </c>
      <c r="J16" s="45">
        <v>2855</v>
      </c>
      <c r="K16" s="44">
        <f t="shared" si="2"/>
        <v>2852.5</v>
      </c>
      <c r="L16" s="46">
        <v>2720</v>
      </c>
      <c r="M16" s="45">
        <v>2725</v>
      </c>
      <c r="N16" s="44">
        <f t="shared" si="3"/>
        <v>2722.5</v>
      </c>
      <c r="O16" s="46">
        <v>2650</v>
      </c>
      <c r="P16" s="45">
        <v>2655</v>
      </c>
      <c r="Q16" s="44">
        <f t="shared" si="4"/>
        <v>2652.5</v>
      </c>
      <c r="R16" s="52">
        <v>2765</v>
      </c>
      <c r="S16" s="51">
        <v>1.2761</v>
      </c>
      <c r="T16" s="51">
        <v>1.0765</v>
      </c>
      <c r="U16" s="50">
        <v>157.34</v>
      </c>
      <c r="V16" s="43">
        <v>2166.7600000000002</v>
      </c>
      <c r="W16" s="43">
        <v>2214.13</v>
      </c>
      <c r="X16" s="49">
        <f t="shared" si="5"/>
        <v>2568.5090571295864</v>
      </c>
      <c r="Y16" s="48">
        <v>1.2767999999999999</v>
      </c>
    </row>
    <row r="17" spans="2:25" x14ac:dyDescent="0.2">
      <c r="B17" s="47">
        <v>45456</v>
      </c>
      <c r="C17" s="46">
        <v>2808</v>
      </c>
      <c r="D17" s="45">
        <v>2809</v>
      </c>
      <c r="E17" s="44">
        <f t="shared" si="0"/>
        <v>2808.5</v>
      </c>
      <c r="F17" s="46">
        <v>2861.5</v>
      </c>
      <c r="G17" s="45">
        <v>2862</v>
      </c>
      <c r="H17" s="44">
        <f t="shared" si="1"/>
        <v>2861.75</v>
      </c>
      <c r="I17" s="46">
        <v>2863</v>
      </c>
      <c r="J17" s="45">
        <v>2868</v>
      </c>
      <c r="K17" s="44">
        <f t="shared" si="2"/>
        <v>2865.5</v>
      </c>
      <c r="L17" s="46">
        <v>2733</v>
      </c>
      <c r="M17" s="45">
        <v>2738</v>
      </c>
      <c r="N17" s="44">
        <f t="shared" si="3"/>
        <v>2735.5</v>
      </c>
      <c r="O17" s="46">
        <v>2663</v>
      </c>
      <c r="P17" s="45">
        <v>2668</v>
      </c>
      <c r="Q17" s="44">
        <f t="shared" si="4"/>
        <v>2665.5</v>
      </c>
      <c r="R17" s="52">
        <v>2809</v>
      </c>
      <c r="S17" s="51">
        <v>1.2765</v>
      </c>
      <c r="T17" s="51">
        <v>1.0783</v>
      </c>
      <c r="U17" s="50">
        <v>157.22</v>
      </c>
      <c r="V17" s="43">
        <v>2200.5500000000002</v>
      </c>
      <c r="W17" s="43">
        <v>2240.84</v>
      </c>
      <c r="X17" s="49">
        <f t="shared" si="5"/>
        <v>2605.0264304924417</v>
      </c>
      <c r="Y17" s="48">
        <v>1.2771999999999999</v>
      </c>
    </row>
    <row r="18" spans="2:25" x14ac:dyDescent="0.2">
      <c r="B18" s="47">
        <v>45457</v>
      </c>
      <c r="C18" s="46">
        <v>2731</v>
      </c>
      <c r="D18" s="45">
        <v>2732</v>
      </c>
      <c r="E18" s="44">
        <f t="shared" si="0"/>
        <v>2731.5</v>
      </c>
      <c r="F18" s="46">
        <v>2789</v>
      </c>
      <c r="G18" s="45">
        <v>2790</v>
      </c>
      <c r="H18" s="44">
        <f t="shared" si="1"/>
        <v>2789.5</v>
      </c>
      <c r="I18" s="46">
        <v>2815</v>
      </c>
      <c r="J18" s="45">
        <v>2820</v>
      </c>
      <c r="K18" s="44">
        <f t="shared" si="2"/>
        <v>2817.5</v>
      </c>
      <c r="L18" s="46">
        <v>2690</v>
      </c>
      <c r="M18" s="45">
        <v>2695</v>
      </c>
      <c r="N18" s="44">
        <f t="shared" si="3"/>
        <v>2692.5</v>
      </c>
      <c r="O18" s="46">
        <v>2620</v>
      </c>
      <c r="P18" s="45">
        <v>2625</v>
      </c>
      <c r="Q18" s="44">
        <f t="shared" si="4"/>
        <v>2622.5</v>
      </c>
      <c r="R18" s="52">
        <v>2732</v>
      </c>
      <c r="S18" s="51">
        <v>1.2704</v>
      </c>
      <c r="T18" s="51">
        <v>1.0693999999999999</v>
      </c>
      <c r="U18" s="50">
        <v>157.07</v>
      </c>
      <c r="V18" s="43">
        <v>2150.5</v>
      </c>
      <c r="W18" s="43">
        <v>2194.7800000000002</v>
      </c>
      <c r="X18" s="49">
        <f t="shared" si="5"/>
        <v>2554.7035720965027</v>
      </c>
      <c r="Y18" s="48">
        <v>1.2712000000000001</v>
      </c>
    </row>
    <row r="19" spans="2:25" x14ac:dyDescent="0.2">
      <c r="B19" s="47">
        <v>45460</v>
      </c>
      <c r="C19" s="46">
        <v>2756</v>
      </c>
      <c r="D19" s="45">
        <v>2757</v>
      </c>
      <c r="E19" s="44">
        <f t="shared" si="0"/>
        <v>2756.5</v>
      </c>
      <c r="F19" s="46">
        <v>2802</v>
      </c>
      <c r="G19" s="45">
        <v>2803</v>
      </c>
      <c r="H19" s="44">
        <f t="shared" si="1"/>
        <v>2802.5</v>
      </c>
      <c r="I19" s="46">
        <v>2810</v>
      </c>
      <c r="J19" s="45">
        <v>2815</v>
      </c>
      <c r="K19" s="44">
        <f t="shared" si="2"/>
        <v>2812.5</v>
      </c>
      <c r="L19" s="46">
        <v>2685</v>
      </c>
      <c r="M19" s="45">
        <v>2690</v>
      </c>
      <c r="N19" s="44">
        <f t="shared" si="3"/>
        <v>2687.5</v>
      </c>
      <c r="O19" s="46">
        <v>2615</v>
      </c>
      <c r="P19" s="45">
        <v>2620</v>
      </c>
      <c r="Q19" s="44">
        <f t="shared" si="4"/>
        <v>2617.5</v>
      </c>
      <c r="R19" s="52">
        <v>2757</v>
      </c>
      <c r="S19" s="51">
        <v>1.2663</v>
      </c>
      <c r="T19" s="51">
        <v>1.071</v>
      </c>
      <c r="U19" s="50">
        <v>157.85</v>
      </c>
      <c r="V19" s="43">
        <v>2177.21</v>
      </c>
      <c r="W19" s="43">
        <v>2212.14</v>
      </c>
      <c r="X19" s="49">
        <f t="shared" si="5"/>
        <v>2574.2296918767506</v>
      </c>
      <c r="Y19" s="48">
        <v>1.2670999999999999</v>
      </c>
    </row>
    <row r="20" spans="2:25" x14ac:dyDescent="0.2">
      <c r="B20" s="47">
        <v>45461</v>
      </c>
      <c r="C20" s="46">
        <v>2731</v>
      </c>
      <c r="D20" s="45">
        <v>2732</v>
      </c>
      <c r="E20" s="44">
        <f t="shared" si="0"/>
        <v>2731.5</v>
      </c>
      <c r="F20" s="46">
        <v>2785</v>
      </c>
      <c r="G20" s="45">
        <v>2786</v>
      </c>
      <c r="H20" s="44">
        <f t="shared" si="1"/>
        <v>2785.5</v>
      </c>
      <c r="I20" s="46">
        <v>2800</v>
      </c>
      <c r="J20" s="45">
        <v>2805</v>
      </c>
      <c r="K20" s="44">
        <f t="shared" si="2"/>
        <v>2802.5</v>
      </c>
      <c r="L20" s="46">
        <v>2690</v>
      </c>
      <c r="M20" s="45">
        <v>2695</v>
      </c>
      <c r="N20" s="44">
        <f t="shared" si="3"/>
        <v>2692.5</v>
      </c>
      <c r="O20" s="46">
        <v>2620</v>
      </c>
      <c r="P20" s="45">
        <v>2625</v>
      </c>
      <c r="Q20" s="44">
        <f t="shared" si="4"/>
        <v>2622.5</v>
      </c>
      <c r="R20" s="52">
        <v>2732</v>
      </c>
      <c r="S20" s="51">
        <v>1.2675000000000001</v>
      </c>
      <c r="T20" s="51">
        <v>1.0717000000000001</v>
      </c>
      <c r="U20" s="50">
        <v>158.09</v>
      </c>
      <c r="V20" s="43">
        <v>2155.42</v>
      </c>
      <c r="W20" s="43">
        <v>2196.81</v>
      </c>
      <c r="X20" s="49">
        <f t="shared" si="5"/>
        <v>2549.2208640477743</v>
      </c>
      <c r="Y20" s="48">
        <v>1.2682</v>
      </c>
    </row>
    <row r="21" spans="2:25" x14ac:dyDescent="0.2">
      <c r="B21" s="47">
        <v>45462</v>
      </c>
      <c r="C21" s="46">
        <v>2816</v>
      </c>
      <c r="D21" s="45">
        <v>2817</v>
      </c>
      <c r="E21" s="44">
        <f t="shared" si="0"/>
        <v>2816.5</v>
      </c>
      <c r="F21" s="46">
        <v>2875</v>
      </c>
      <c r="G21" s="45">
        <v>2877</v>
      </c>
      <c r="H21" s="44">
        <f t="shared" si="1"/>
        <v>2876</v>
      </c>
      <c r="I21" s="46">
        <v>2895</v>
      </c>
      <c r="J21" s="45">
        <v>2900</v>
      </c>
      <c r="K21" s="44">
        <f t="shared" si="2"/>
        <v>2897.5</v>
      </c>
      <c r="L21" s="46">
        <v>2783</v>
      </c>
      <c r="M21" s="45">
        <v>2788</v>
      </c>
      <c r="N21" s="44">
        <f t="shared" si="3"/>
        <v>2785.5</v>
      </c>
      <c r="O21" s="46">
        <v>2713</v>
      </c>
      <c r="P21" s="45">
        <v>2718</v>
      </c>
      <c r="Q21" s="44">
        <f t="shared" si="4"/>
        <v>2715.5</v>
      </c>
      <c r="R21" s="52">
        <v>2817</v>
      </c>
      <c r="S21" s="51">
        <v>1.2733000000000001</v>
      </c>
      <c r="T21" s="51">
        <v>1.0750999999999999</v>
      </c>
      <c r="U21" s="50">
        <v>157.91</v>
      </c>
      <c r="V21" s="43">
        <v>2212.36</v>
      </c>
      <c r="W21" s="43">
        <v>2258.2399999999998</v>
      </c>
      <c r="X21" s="49">
        <f t="shared" si="5"/>
        <v>2620.2213747558367</v>
      </c>
      <c r="Y21" s="48">
        <v>1.274</v>
      </c>
    </row>
    <row r="22" spans="2:25" x14ac:dyDescent="0.2">
      <c r="B22" s="47">
        <v>45463</v>
      </c>
      <c r="C22" s="46">
        <v>2811</v>
      </c>
      <c r="D22" s="45">
        <v>2811.5</v>
      </c>
      <c r="E22" s="44">
        <f t="shared" si="0"/>
        <v>2811.25</v>
      </c>
      <c r="F22" s="46">
        <v>2862</v>
      </c>
      <c r="G22" s="45">
        <v>2862.5</v>
      </c>
      <c r="H22" s="44">
        <f t="shared" si="1"/>
        <v>2862.25</v>
      </c>
      <c r="I22" s="46">
        <v>2882</v>
      </c>
      <c r="J22" s="45">
        <v>2887</v>
      </c>
      <c r="K22" s="44">
        <f t="shared" si="2"/>
        <v>2884.5</v>
      </c>
      <c r="L22" s="46">
        <v>2770</v>
      </c>
      <c r="M22" s="45">
        <v>2775</v>
      </c>
      <c r="N22" s="44">
        <f t="shared" si="3"/>
        <v>2772.5</v>
      </c>
      <c r="O22" s="46">
        <v>2700</v>
      </c>
      <c r="P22" s="45">
        <v>2705</v>
      </c>
      <c r="Q22" s="44">
        <f t="shared" si="4"/>
        <v>2702.5</v>
      </c>
      <c r="R22" s="52">
        <v>2811.5</v>
      </c>
      <c r="S22" s="51">
        <v>1.2681</v>
      </c>
      <c r="T22" s="51">
        <v>1.0714999999999999</v>
      </c>
      <c r="U22" s="50">
        <v>158.44</v>
      </c>
      <c r="V22" s="43">
        <v>2217.1</v>
      </c>
      <c r="W22" s="43">
        <v>2255.89</v>
      </c>
      <c r="X22" s="49">
        <f t="shared" si="5"/>
        <v>2623.8917405506304</v>
      </c>
      <c r="Y22" s="48">
        <v>1.2688999999999999</v>
      </c>
    </row>
    <row r="23" spans="2:25" x14ac:dyDescent="0.2">
      <c r="B23" s="47">
        <v>45464</v>
      </c>
      <c r="C23" s="46">
        <v>2785.5</v>
      </c>
      <c r="D23" s="45">
        <v>2786</v>
      </c>
      <c r="E23" s="44">
        <f t="shared" si="0"/>
        <v>2785.75</v>
      </c>
      <c r="F23" s="46">
        <v>2844</v>
      </c>
      <c r="G23" s="45">
        <v>2845</v>
      </c>
      <c r="H23" s="44">
        <f t="shared" si="1"/>
        <v>2844.5</v>
      </c>
      <c r="I23" s="46">
        <v>2870</v>
      </c>
      <c r="J23" s="45">
        <v>2875</v>
      </c>
      <c r="K23" s="44">
        <f t="shared" si="2"/>
        <v>2872.5</v>
      </c>
      <c r="L23" s="46">
        <v>2758</v>
      </c>
      <c r="M23" s="45">
        <v>2763</v>
      </c>
      <c r="N23" s="44">
        <f t="shared" si="3"/>
        <v>2760.5</v>
      </c>
      <c r="O23" s="46">
        <v>2688</v>
      </c>
      <c r="P23" s="45">
        <v>2693</v>
      </c>
      <c r="Q23" s="44">
        <f t="shared" si="4"/>
        <v>2690.5</v>
      </c>
      <c r="R23" s="52">
        <v>2786</v>
      </c>
      <c r="S23" s="51">
        <v>1.2644</v>
      </c>
      <c r="T23" s="51">
        <v>1.0689</v>
      </c>
      <c r="U23" s="50">
        <v>158.91</v>
      </c>
      <c r="V23" s="43">
        <v>2203.42</v>
      </c>
      <c r="W23" s="43">
        <v>2248.66</v>
      </c>
      <c r="X23" s="49">
        <f t="shared" si="5"/>
        <v>2606.4178127046498</v>
      </c>
      <c r="Y23" s="48">
        <v>1.2652000000000001</v>
      </c>
    </row>
    <row r="24" spans="2:25" x14ac:dyDescent="0.2">
      <c r="B24" s="47">
        <v>45467</v>
      </c>
      <c r="C24" s="46">
        <v>2798</v>
      </c>
      <c r="D24" s="45">
        <v>2799</v>
      </c>
      <c r="E24" s="44">
        <f t="shared" si="0"/>
        <v>2798.5</v>
      </c>
      <c r="F24" s="46">
        <v>2857</v>
      </c>
      <c r="G24" s="45">
        <v>2858</v>
      </c>
      <c r="H24" s="44">
        <f t="shared" si="1"/>
        <v>2857.5</v>
      </c>
      <c r="I24" s="46">
        <v>2883</v>
      </c>
      <c r="J24" s="45">
        <v>2888</v>
      </c>
      <c r="K24" s="44">
        <f t="shared" si="2"/>
        <v>2885.5</v>
      </c>
      <c r="L24" s="46">
        <v>2770</v>
      </c>
      <c r="M24" s="45">
        <v>2775</v>
      </c>
      <c r="N24" s="44">
        <f t="shared" si="3"/>
        <v>2772.5</v>
      </c>
      <c r="O24" s="46">
        <v>2700</v>
      </c>
      <c r="P24" s="45">
        <v>2705</v>
      </c>
      <c r="Q24" s="44">
        <f t="shared" si="4"/>
        <v>2702.5</v>
      </c>
      <c r="R24" s="52">
        <v>2799</v>
      </c>
      <c r="S24" s="51">
        <v>1.2663</v>
      </c>
      <c r="T24" s="51">
        <v>1.0734999999999999</v>
      </c>
      <c r="U24" s="50">
        <v>159.47</v>
      </c>
      <c r="V24" s="43">
        <v>2210.38</v>
      </c>
      <c r="W24" s="43">
        <v>2255.54</v>
      </c>
      <c r="X24" s="49">
        <f t="shared" si="5"/>
        <v>2607.3591057289245</v>
      </c>
      <c r="Y24" s="48">
        <v>1.2670999999999999</v>
      </c>
    </row>
    <row r="25" spans="2:25" x14ac:dyDescent="0.2">
      <c r="B25" s="47">
        <v>45468</v>
      </c>
      <c r="C25" s="46">
        <v>2807</v>
      </c>
      <c r="D25" s="45">
        <v>2808</v>
      </c>
      <c r="E25" s="44">
        <f t="shared" si="0"/>
        <v>2807.5</v>
      </c>
      <c r="F25" s="46">
        <v>2868.5</v>
      </c>
      <c r="G25" s="45">
        <v>2869</v>
      </c>
      <c r="H25" s="44">
        <f t="shared" si="1"/>
        <v>2868.75</v>
      </c>
      <c r="I25" s="46">
        <v>2898</v>
      </c>
      <c r="J25" s="45">
        <v>2903</v>
      </c>
      <c r="K25" s="44">
        <f t="shared" si="2"/>
        <v>2900.5</v>
      </c>
      <c r="L25" s="46">
        <v>2788</v>
      </c>
      <c r="M25" s="45">
        <v>2793</v>
      </c>
      <c r="N25" s="44">
        <f t="shared" si="3"/>
        <v>2790.5</v>
      </c>
      <c r="O25" s="46">
        <v>2718</v>
      </c>
      <c r="P25" s="45">
        <v>2723</v>
      </c>
      <c r="Q25" s="44">
        <f t="shared" si="4"/>
        <v>2720.5</v>
      </c>
      <c r="R25" s="52">
        <v>2808</v>
      </c>
      <c r="S25" s="51">
        <v>1.2683</v>
      </c>
      <c r="T25" s="51">
        <v>1.0709</v>
      </c>
      <c r="U25" s="50">
        <v>159.47</v>
      </c>
      <c r="V25" s="43">
        <v>2213.9899999999998</v>
      </c>
      <c r="W25" s="43">
        <v>2260.66</v>
      </c>
      <c r="X25" s="49">
        <f t="shared" si="5"/>
        <v>2622.0935661593053</v>
      </c>
      <c r="Y25" s="48">
        <v>1.2690999999999999</v>
      </c>
    </row>
    <row r="26" spans="2:25" x14ac:dyDescent="0.2">
      <c r="B26" s="47">
        <v>45469</v>
      </c>
      <c r="C26" s="46">
        <v>2860</v>
      </c>
      <c r="D26" s="45">
        <v>2861</v>
      </c>
      <c r="E26" s="44">
        <f t="shared" si="0"/>
        <v>2860.5</v>
      </c>
      <c r="F26" s="46">
        <v>2912</v>
      </c>
      <c r="G26" s="45">
        <v>2913</v>
      </c>
      <c r="H26" s="44">
        <f t="shared" si="1"/>
        <v>2912.5</v>
      </c>
      <c r="I26" s="46">
        <v>2942</v>
      </c>
      <c r="J26" s="45">
        <v>2947</v>
      </c>
      <c r="K26" s="44">
        <f t="shared" si="2"/>
        <v>2944.5</v>
      </c>
      <c r="L26" s="46">
        <v>2832</v>
      </c>
      <c r="M26" s="45">
        <v>2837</v>
      </c>
      <c r="N26" s="44">
        <f t="shared" si="3"/>
        <v>2834.5</v>
      </c>
      <c r="O26" s="46">
        <v>2762</v>
      </c>
      <c r="P26" s="45">
        <v>2767</v>
      </c>
      <c r="Q26" s="44">
        <f t="shared" si="4"/>
        <v>2764.5</v>
      </c>
      <c r="R26" s="52">
        <v>2861</v>
      </c>
      <c r="S26" s="51">
        <v>1.2661</v>
      </c>
      <c r="T26" s="51">
        <v>1.0693999999999999</v>
      </c>
      <c r="U26" s="50">
        <v>160.32</v>
      </c>
      <c r="V26" s="43">
        <v>2259.6999999999998</v>
      </c>
      <c r="W26" s="43">
        <v>2299.31</v>
      </c>
      <c r="X26" s="49">
        <f t="shared" si="5"/>
        <v>2675.3319618477653</v>
      </c>
      <c r="Y26" s="48">
        <v>1.2668999999999999</v>
      </c>
    </row>
    <row r="27" spans="2:25" x14ac:dyDescent="0.2">
      <c r="B27" s="47">
        <v>45470</v>
      </c>
      <c r="C27" s="46">
        <v>2875.5</v>
      </c>
      <c r="D27" s="45">
        <v>2876.5</v>
      </c>
      <c r="E27" s="44">
        <f t="shared" si="0"/>
        <v>2876</v>
      </c>
      <c r="F27" s="46">
        <v>2933</v>
      </c>
      <c r="G27" s="45">
        <v>2935</v>
      </c>
      <c r="H27" s="44">
        <f t="shared" si="1"/>
        <v>2934</v>
      </c>
      <c r="I27" s="46">
        <v>2950</v>
      </c>
      <c r="J27" s="45">
        <v>2955</v>
      </c>
      <c r="K27" s="44">
        <f t="shared" si="2"/>
        <v>2952.5</v>
      </c>
      <c r="L27" s="46">
        <v>2840</v>
      </c>
      <c r="M27" s="45">
        <v>2845</v>
      </c>
      <c r="N27" s="44">
        <f t="shared" si="3"/>
        <v>2842.5</v>
      </c>
      <c r="O27" s="46">
        <v>2770</v>
      </c>
      <c r="P27" s="45">
        <v>2775</v>
      </c>
      <c r="Q27" s="44">
        <f t="shared" si="4"/>
        <v>2772.5</v>
      </c>
      <c r="R27" s="52">
        <v>2876.5</v>
      </c>
      <c r="S27" s="51">
        <v>1.2642</v>
      </c>
      <c r="T27" s="51">
        <v>1.0692999999999999</v>
      </c>
      <c r="U27" s="50">
        <v>160.56</v>
      </c>
      <c r="V27" s="43">
        <v>2275.35</v>
      </c>
      <c r="W27" s="43">
        <v>2320.16</v>
      </c>
      <c r="X27" s="49">
        <f t="shared" si="5"/>
        <v>2690.0776208734687</v>
      </c>
      <c r="Y27" s="48">
        <v>1.2649999999999999</v>
      </c>
    </row>
    <row r="28" spans="2:25" x14ac:dyDescent="0.2">
      <c r="B28" s="47">
        <v>45471</v>
      </c>
      <c r="C28" s="46">
        <v>2919</v>
      </c>
      <c r="D28" s="45">
        <v>2919.5</v>
      </c>
      <c r="E28" s="44">
        <f t="shared" si="0"/>
        <v>2919.25</v>
      </c>
      <c r="F28" s="46">
        <v>2975</v>
      </c>
      <c r="G28" s="45">
        <v>2976</v>
      </c>
      <c r="H28" s="44">
        <f t="shared" si="1"/>
        <v>2975.5</v>
      </c>
      <c r="I28" s="46">
        <v>3005</v>
      </c>
      <c r="J28" s="45">
        <v>3010</v>
      </c>
      <c r="K28" s="44">
        <f t="shared" si="2"/>
        <v>3007.5</v>
      </c>
      <c r="L28" s="46">
        <v>2895</v>
      </c>
      <c r="M28" s="45">
        <v>2900</v>
      </c>
      <c r="N28" s="44">
        <f t="shared" si="3"/>
        <v>2897.5</v>
      </c>
      <c r="O28" s="46">
        <v>2825</v>
      </c>
      <c r="P28" s="45">
        <v>2830</v>
      </c>
      <c r="Q28" s="44">
        <f t="shared" si="4"/>
        <v>2827.5</v>
      </c>
      <c r="R28" s="52">
        <v>2919.5</v>
      </c>
      <c r="S28" s="51">
        <v>1.2642</v>
      </c>
      <c r="T28" s="51">
        <v>1.0697000000000001</v>
      </c>
      <c r="U28" s="50">
        <v>160.65</v>
      </c>
      <c r="V28" s="43">
        <v>2309.37</v>
      </c>
      <c r="W28" s="43">
        <v>2352.38</v>
      </c>
      <c r="X28" s="49">
        <f t="shared" si="5"/>
        <v>2729.2698887538559</v>
      </c>
      <c r="Y28" s="48">
        <v>1.2650999999999999</v>
      </c>
    </row>
    <row r="29" spans="2:25" s="10" customFormat="1" x14ac:dyDescent="0.2">
      <c r="B29" s="42" t="s">
        <v>11</v>
      </c>
      <c r="C29" s="41">
        <f>ROUND(AVERAGE(C9:C28),2)</f>
        <v>2811.85</v>
      </c>
      <c r="D29" s="40">
        <f>ROUND(AVERAGE(D9:D28),2)</f>
        <v>2812.85</v>
      </c>
      <c r="E29" s="39">
        <f>ROUND(AVERAGE(C29:D29),2)</f>
        <v>2812.35</v>
      </c>
      <c r="F29" s="41">
        <f>ROUND(AVERAGE(F9:F28),2)</f>
        <v>2867.3</v>
      </c>
      <c r="G29" s="40">
        <f>ROUND(AVERAGE(G9:G28),2)</f>
        <v>2868.4</v>
      </c>
      <c r="H29" s="39">
        <f>ROUND(AVERAGE(F29:G29),2)</f>
        <v>2867.85</v>
      </c>
      <c r="I29" s="41">
        <f>ROUND(AVERAGE(I9:I28),2)</f>
        <v>2882.6</v>
      </c>
      <c r="J29" s="40">
        <f>ROUND(AVERAGE(J9:J28),2)</f>
        <v>2887.6</v>
      </c>
      <c r="K29" s="39">
        <f>ROUND(AVERAGE(I29:J29),2)</f>
        <v>2885.1</v>
      </c>
      <c r="L29" s="41">
        <f>ROUND(AVERAGE(L9:L28),2)</f>
        <v>2747.05</v>
      </c>
      <c r="M29" s="40">
        <f>ROUND(AVERAGE(M9:M28),2)</f>
        <v>2752.05</v>
      </c>
      <c r="N29" s="39">
        <f>ROUND(AVERAGE(L29:M29),2)</f>
        <v>2749.55</v>
      </c>
      <c r="O29" s="41">
        <f>ROUND(AVERAGE(O9:O28),2)</f>
        <v>2677.05</v>
      </c>
      <c r="P29" s="40">
        <f>ROUND(AVERAGE(P9:P28),2)</f>
        <v>2682.05</v>
      </c>
      <c r="Q29" s="39">
        <f>ROUND(AVERAGE(O29:P29),2)</f>
        <v>2679.55</v>
      </c>
      <c r="R29" s="38">
        <f>ROUND(AVERAGE(R9:R28),2)</f>
        <v>2812.85</v>
      </c>
      <c r="S29" s="37">
        <f>ROUND(AVERAGE(S9:S28),4)</f>
        <v>1.2710999999999999</v>
      </c>
      <c r="T29" s="36">
        <f>ROUND(AVERAGE(T9:T28),4)</f>
        <v>1.0759000000000001</v>
      </c>
      <c r="U29" s="175">
        <f>ROUND(AVERAGE(U9:U28),2)</f>
        <v>157.85</v>
      </c>
      <c r="V29" s="35">
        <f>AVERAGE(V9:V28)</f>
        <v>2212.9729999999995</v>
      </c>
      <c r="W29" s="35">
        <f>AVERAGE(W9:W28)</f>
        <v>2255.3599999999997</v>
      </c>
      <c r="X29" s="35">
        <f>AVERAGE(X9:X28)</f>
        <v>2614.4853595384648</v>
      </c>
      <c r="Y29" s="34">
        <f>AVERAGE(Y9:Y28)</f>
        <v>1.2718349999999998</v>
      </c>
    </row>
    <row r="30" spans="2:25" s="5" customFormat="1" x14ac:dyDescent="0.2">
      <c r="B30" s="33" t="s">
        <v>12</v>
      </c>
      <c r="C30" s="32">
        <f t="shared" ref="C30:Y30" si="6">MAX(C9:C28)</f>
        <v>2928</v>
      </c>
      <c r="D30" s="31">
        <f t="shared" si="6"/>
        <v>2929</v>
      </c>
      <c r="E30" s="30">
        <f t="shared" si="6"/>
        <v>2928.5</v>
      </c>
      <c r="F30" s="32">
        <f t="shared" si="6"/>
        <v>2976</v>
      </c>
      <c r="G30" s="31">
        <f t="shared" si="6"/>
        <v>2978</v>
      </c>
      <c r="H30" s="30">
        <f t="shared" si="6"/>
        <v>2977</v>
      </c>
      <c r="I30" s="32">
        <f t="shared" si="6"/>
        <v>3005</v>
      </c>
      <c r="J30" s="31">
        <f t="shared" si="6"/>
        <v>3010</v>
      </c>
      <c r="K30" s="30">
        <f t="shared" si="6"/>
        <v>3007.5</v>
      </c>
      <c r="L30" s="32">
        <f t="shared" si="6"/>
        <v>2895</v>
      </c>
      <c r="M30" s="31">
        <f t="shared" si="6"/>
        <v>2900</v>
      </c>
      <c r="N30" s="30">
        <f t="shared" si="6"/>
        <v>2897.5</v>
      </c>
      <c r="O30" s="32">
        <f t="shared" si="6"/>
        <v>2825</v>
      </c>
      <c r="P30" s="31">
        <f t="shared" si="6"/>
        <v>2830</v>
      </c>
      <c r="Q30" s="30">
        <f t="shared" si="6"/>
        <v>2827.5</v>
      </c>
      <c r="R30" s="29">
        <f t="shared" si="6"/>
        <v>2929</v>
      </c>
      <c r="S30" s="28">
        <f t="shared" si="6"/>
        <v>1.2806999999999999</v>
      </c>
      <c r="T30" s="27">
        <f t="shared" si="6"/>
        <v>1.0898000000000001</v>
      </c>
      <c r="U30" s="26">
        <f t="shared" si="6"/>
        <v>160.65</v>
      </c>
      <c r="V30" s="25">
        <f t="shared" si="6"/>
        <v>2309.37</v>
      </c>
      <c r="W30" s="25">
        <f t="shared" si="6"/>
        <v>2352.38</v>
      </c>
      <c r="X30" s="25">
        <f t="shared" si="6"/>
        <v>2729.2698887538559</v>
      </c>
      <c r="Y30" s="24">
        <f t="shared" si="6"/>
        <v>1.2814000000000001</v>
      </c>
    </row>
    <row r="31" spans="2:25" s="5" customFormat="1" ht="13.5" thickBot="1" x14ac:dyDescent="0.25">
      <c r="B31" s="23" t="s">
        <v>13</v>
      </c>
      <c r="C31" s="22">
        <f t="shared" ref="C31:Y31" si="7">MIN(C9:C28)</f>
        <v>2725</v>
      </c>
      <c r="D31" s="21">
        <f t="shared" si="7"/>
        <v>2727</v>
      </c>
      <c r="E31" s="20">
        <f t="shared" si="7"/>
        <v>2726</v>
      </c>
      <c r="F31" s="22">
        <f t="shared" si="7"/>
        <v>2770</v>
      </c>
      <c r="G31" s="21">
        <f t="shared" si="7"/>
        <v>2770.5</v>
      </c>
      <c r="H31" s="20">
        <f t="shared" si="7"/>
        <v>2770.25</v>
      </c>
      <c r="I31" s="22">
        <f t="shared" si="7"/>
        <v>2797</v>
      </c>
      <c r="J31" s="21">
        <f t="shared" si="7"/>
        <v>2802</v>
      </c>
      <c r="K31" s="20">
        <f t="shared" si="7"/>
        <v>2799.5</v>
      </c>
      <c r="L31" s="22">
        <f t="shared" si="7"/>
        <v>2658</v>
      </c>
      <c r="M31" s="21">
        <f t="shared" si="7"/>
        <v>2663</v>
      </c>
      <c r="N31" s="20">
        <f t="shared" si="7"/>
        <v>2660.5</v>
      </c>
      <c r="O31" s="22">
        <f t="shared" si="7"/>
        <v>2588</v>
      </c>
      <c r="P31" s="21">
        <f t="shared" si="7"/>
        <v>2593</v>
      </c>
      <c r="Q31" s="20">
        <f t="shared" si="7"/>
        <v>2590.5</v>
      </c>
      <c r="R31" s="19">
        <f t="shared" si="7"/>
        <v>2727</v>
      </c>
      <c r="S31" s="18">
        <f t="shared" si="7"/>
        <v>1.2642</v>
      </c>
      <c r="T31" s="17">
        <f t="shared" si="7"/>
        <v>1.0689</v>
      </c>
      <c r="U31" s="16">
        <f t="shared" si="7"/>
        <v>154.87</v>
      </c>
      <c r="V31" s="15">
        <f t="shared" si="7"/>
        <v>2140.67</v>
      </c>
      <c r="W31" s="15">
        <f t="shared" si="7"/>
        <v>2173.62</v>
      </c>
      <c r="X31" s="15">
        <f t="shared" si="7"/>
        <v>2541.7093857768664</v>
      </c>
      <c r="Y31" s="14">
        <f t="shared" si="7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Y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28</v>
      </c>
    </row>
    <row r="6" spans="1:25" ht="13.5" thickBot="1" x14ac:dyDescent="0.25">
      <c r="B6" s="1">
        <v>45446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45446</v>
      </c>
      <c r="C9" s="46">
        <v>2223</v>
      </c>
      <c r="D9" s="45">
        <v>2224</v>
      </c>
      <c r="E9" s="44">
        <f t="shared" ref="E9:E28" si="0">AVERAGE(C9:D9)</f>
        <v>2223.5</v>
      </c>
      <c r="F9" s="46">
        <v>2279</v>
      </c>
      <c r="G9" s="45">
        <v>2280</v>
      </c>
      <c r="H9" s="44">
        <f t="shared" ref="H9:H28" si="1">AVERAGE(F9:G9)</f>
        <v>2279.5</v>
      </c>
      <c r="I9" s="46">
        <v>2343</v>
      </c>
      <c r="J9" s="45">
        <v>2348</v>
      </c>
      <c r="K9" s="44">
        <f t="shared" ref="K9:K28" si="2">AVERAGE(I9:J9)</f>
        <v>2345.5</v>
      </c>
      <c r="L9" s="46">
        <v>2360</v>
      </c>
      <c r="M9" s="45">
        <v>2365</v>
      </c>
      <c r="N9" s="44">
        <f t="shared" ref="N9:N28" si="3">AVERAGE(L9:M9)</f>
        <v>2362.5</v>
      </c>
      <c r="O9" s="46">
        <v>2380</v>
      </c>
      <c r="P9" s="45">
        <v>2385</v>
      </c>
      <c r="Q9" s="44">
        <f t="shared" ref="Q9:Q28" si="4">AVERAGE(O9:P9)</f>
        <v>2382.5</v>
      </c>
      <c r="R9" s="52">
        <v>2224</v>
      </c>
      <c r="S9" s="51">
        <v>1.2728999999999999</v>
      </c>
      <c r="T9" s="53">
        <v>1.0843</v>
      </c>
      <c r="U9" s="50">
        <v>156.86000000000001</v>
      </c>
      <c r="V9" s="43">
        <v>1747.19</v>
      </c>
      <c r="W9" s="43">
        <v>1790.34</v>
      </c>
      <c r="X9" s="49">
        <f t="shared" ref="X9:X28" si="5">R9/T9</f>
        <v>2051.0928709766667</v>
      </c>
      <c r="Y9" s="48">
        <v>1.2735000000000001</v>
      </c>
    </row>
    <row r="10" spans="1:25" x14ac:dyDescent="0.2">
      <c r="B10" s="47">
        <v>45447</v>
      </c>
      <c r="C10" s="46">
        <v>2203</v>
      </c>
      <c r="D10" s="45">
        <v>2205</v>
      </c>
      <c r="E10" s="44">
        <f t="shared" si="0"/>
        <v>2204</v>
      </c>
      <c r="F10" s="46">
        <v>2264</v>
      </c>
      <c r="G10" s="45">
        <v>2265</v>
      </c>
      <c r="H10" s="44">
        <f t="shared" si="1"/>
        <v>2264.5</v>
      </c>
      <c r="I10" s="46">
        <v>2330</v>
      </c>
      <c r="J10" s="45">
        <v>2335</v>
      </c>
      <c r="K10" s="44">
        <f t="shared" si="2"/>
        <v>2332.5</v>
      </c>
      <c r="L10" s="46">
        <v>2345</v>
      </c>
      <c r="M10" s="45">
        <v>2350</v>
      </c>
      <c r="N10" s="44">
        <f t="shared" si="3"/>
        <v>2347.5</v>
      </c>
      <c r="O10" s="46">
        <v>2365</v>
      </c>
      <c r="P10" s="45">
        <v>2370</v>
      </c>
      <c r="Q10" s="44">
        <f t="shared" si="4"/>
        <v>2367.5</v>
      </c>
      <c r="R10" s="52">
        <v>2205</v>
      </c>
      <c r="S10" s="51">
        <v>1.2762</v>
      </c>
      <c r="T10" s="51">
        <v>1.0862000000000001</v>
      </c>
      <c r="U10" s="50">
        <v>154.87</v>
      </c>
      <c r="V10" s="43">
        <v>1727.79</v>
      </c>
      <c r="W10" s="43">
        <v>1773.83</v>
      </c>
      <c r="X10" s="49">
        <f t="shared" si="5"/>
        <v>2030.0128889707235</v>
      </c>
      <c r="Y10" s="48">
        <v>1.2768999999999999</v>
      </c>
    </row>
    <row r="11" spans="1:25" x14ac:dyDescent="0.2">
      <c r="B11" s="47">
        <v>45448</v>
      </c>
      <c r="C11" s="46">
        <v>2175</v>
      </c>
      <c r="D11" s="45">
        <v>2176</v>
      </c>
      <c r="E11" s="44">
        <f t="shared" si="0"/>
        <v>2175.5</v>
      </c>
      <c r="F11" s="46">
        <v>2227</v>
      </c>
      <c r="G11" s="45">
        <v>2228</v>
      </c>
      <c r="H11" s="44">
        <f t="shared" si="1"/>
        <v>2227.5</v>
      </c>
      <c r="I11" s="46">
        <v>2293</v>
      </c>
      <c r="J11" s="45">
        <v>2298</v>
      </c>
      <c r="K11" s="44">
        <f t="shared" si="2"/>
        <v>2295.5</v>
      </c>
      <c r="L11" s="46">
        <v>2308</v>
      </c>
      <c r="M11" s="45">
        <v>2313</v>
      </c>
      <c r="N11" s="44">
        <f t="shared" si="3"/>
        <v>2310.5</v>
      </c>
      <c r="O11" s="46">
        <v>2328</v>
      </c>
      <c r="P11" s="45">
        <v>2333</v>
      </c>
      <c r="Q11" s="44">
        <f t="shared" si="4"/>
        <v>2330.5</v>
      </c>
      <c r="R11" s="52">
        <v>2176</v>
      </c>
      <c r="S11" s="51">
        <v>1.2779</v>
      </c>
      <c r="T11" s="51">
        <v>1.0868</v>
      </c>
      <c r="U11" s="50">
        <v>156.15</v>
      </c>
      <c r="V11" s="43">
        <v>1702.79</v>
      </c>
      <c r="W11" s="43">
        <v>1742.53</v>
      </c>
      <c r="X11" s="49">
        <f t="shared" si="5"/>
        <v>2002.2083179977917</v>
      </c>
      <c r="Y11" s="48">
        <v>1.2786</v>
      </c>
    </row>
    <row r="12" spans="1:25" x14ac:dyDescent="0.2">
      <c r="B12" s="47">
        <v>45449</v>
      </c>
      <c r="C12" s="46">
        <v>2187</v>
      </c>
      <c r="D12" s="45">
        <v>2188</v>
      </c>
      <c r="E12" s="44">
        <f t="shared" si="0"/>
        <v>2187.5</v>
      </c>
      <c r="F12" s="46">
        <v>2236</v>
      </c>
      <c r="G12" s="45">
        <v>2237</v>
      </c>
      <c r="H12" s="44">
        <f t="shared" si="1"/>
        <v>2236.5</v>
      </c>
      <c r="I12" s="46">
        <v>2303</v>
      </c>
      <c r="J12" s="45">
        <v>2308</v>
      </c>
      <c r="K12" s="44">
        <f t="shared" si="2"/>
        <v>2305.5</v>
      </c>
      <c r="L12" s="46">
        <v>2318</v>
      </c>
      <c r="M12" s="45">
        <v>2323</v>
      </c>
      <c r="N12" s="44">
        <f t="shared" si="3"/>
        <v>2320.5</v>
      </c>
      <c r="O12" s="46">
        <v>2338</v>
      </c>
      <c r="P12" s="45">
        <v>2343</v>
      </c>
      <c r="Q12" s="44">
        <f t="shared" si="4"/>
        <v>2340.5</v>
      </c>
      <c r="R12" s="52">
        <v>2188</v>
      </c>
      <c r="S12" s="51">
        <v>1.2771999999999999</v>
      </c>
      <c r="T12" s="51">
        <v>1.0868</v>
      </c>
      <c r="U12" s="50">
        <v>156.19999999999999</v>
      </c>
      <c r="V12" s="43">
        <v>1713.12</v>
      </c>
      <c r="W12" s="43">
        <v>1750.67</v>
      </c>
      <c r="X12" s="49">
        <f t="shared" si="5"/>
        <v>2013.24990798675</v>
      </c>
      <c r="Y12" s="48">
        <v>1.2778</v>
      </c>
    </row>
    <row r="13" spans="1:25" x14ac:dyDescent="0.2">
      <c r="B13" s="47">
        <v>45450</v>
      </c>
      <c r="C13" s="46">
        <v>2178</v>
      </c>
      <c r="D13" s="45">
        <v>2179</v>
      </c>
      <c r="E13" s="44">
        <f t="shared" si="0"/>
        <v>2178.5</v>
      </c>
      <c r="F13" s="46">
        <v>2226</v>
      </c>
      <c r="G13" s="45">
        <v>2226.5</v>
      </c>
      <c r="H13" s="44">
        <f t="shared" si="1"/>
        <v>2226.25</v>
      </c>
      <c r="I13" s="46">
        <v>2292</v>
      </c>
      <c r="J13" s="45">
        <v>2297</v>
      </c>
      <c r="K13" s="44">
        <f t="shared" si="2"/>
        <v>2294.5</v>
      </c>
      <c r="L13" s="46">
        <v>2308</v>
      </c>
      <c r="M13" s="45">
        <v>2313</v>
      </c>
      <c r="N13" s="44">
        <f t="shared" si="3"/>
        <v>2310.5</v>
      </c>
      <c r="O13" s="46">
        <v>2328</v>
      </c>
      <c r="P13" s="45">
        <v>2333</v>
      </c>
      <c r="Q13" s="44">
        <f t="shared" si="4"/>
        <v>2330.5</v>
      </c>
      <c r="R13" s="52">
        <v>2179</v>
      </c>
      <c r="S13" s="51">
        <v>1.2806999999999999</v>
      </c>
      <c r="T13" s="51">
        <v>1.0898000000000001</v>
      </c>
      <c r="U13" s="50">
        <v>155.6</v>
      </c>
      <c r="V13" s="43">
        <v>1701.41</v>
      </c>
      <c r="W13" s="43">
        <v>1737.55</v>
      </c>
      <c r="X13" s="49">
        <f t="shared" si="5"/>
        <v>1999.4494402642686</v>
      </c>
      <c r="Y13" s="48">
        <v>1.2814000000000001</v>
      </c>
    </row>
    <row r="14" spans="1:25" x14ac:dyDescent="0.2">
      <c r="B14" s="47">
        <v>45453</v>
      </c>
      <c r="C14" s="46">
        <v>2126</v>
      </c>
      <c r="D14" s="45">
        <v>2128</v>
      </c>
      <c r="E14" s="44">
        <f t="shared" si="0"/>
        <v>2127</v>
      </c>
      <c r="F14" s="46">
        <v>2187</v>
      </c>
      <c r="G14" s="45">
        <v>2187.5</v>
      </c>
      <c r="H14" s="44">
        <f t="shared" si="1"/>
        <v>2187.25</v>
      </c>
      <c r="I14" s="46">
        <v>2248</v>
      </c>
      <c r="J14" s="45">
        <v>2253</v>
      </c>
      <c r="K14" s="44">
        <f t="shared" si="2"/>
        <v>2250.5</v>
      </c>
      <c r="L14" s="46">
        <v>2265</v>
      </c>
      <c r="M14" s="45">
        <v>2270</v>
      </c>
      <c r="N14" s="44">
        <f t="shared" si="3"/>
        <v>2267.5</v>
      </c>
      <c r="O14" s="46">
        <v>2285</v>
      </c>
      <c r="P14" s="45">
        <v>2290</v>
      </c>
      <c r="Q14" s="44">
        <f t="shared" si="4"/>
        <v>2287.5</v>
      </c>
      <c r="R14" s="52">
        <v>2128</v>
      </c>
      <c r="S14" s="51">
        <v>1.2714000000000001</v>
      </c>
      <c r="T14" s="51">
        <v>1.0753999999999999</v>
      </c>
      <c r="U14" s="50">
        <v>156.88999999999999</v>
      </c>
      <c r="V14" s="43">
        <v>1673.75</v>
      </c>
      <c r="W14" s="43">
        <v>1719.6</v>
      </c>
      <c r="X14" s="49">
        <f t="shared" si="5"/>
        <v>1978.7985865724384</v>
      </c>
      <c r="Y14" s="48">
        <v>1.2721</v>
      </c>
    </row>
    <row r="15" spans="1:25" x14ac:dyDescent="0.2">
      <c r="B15" s="47">
        <v>45454</v>
      </c>
      <c r="C15" s="46">
        <v>2122</v>
      </c>
      <c r="D15" s="45">
        <v>2122.5</v>
      </c>
      <c r="E15" s="44">
        <f t="shared" si="0"/>
        <v>2122.25</v>
      </c>
      <c r="F15" s="46">
        <v>2179</v>
      </c>
      <c r="G15" s="45">
        <v>2180</v>
      </c>
      <c r="H15" s="44">
        <f t="shared" si="1"/>
        <v>2179.5</v>
      </c>
      <c r="I15" s="46">
        <v>2240</v>
      </c>
      <c r="J15" s="45">
        <v>2245</v>
      </c>
      <c r="K15" s="44">
        <f t="shared" si="2"/>
        <v>2242.5</v>
      </c>
      <c r="L15" s="46">
        <v>2255</v>
      </c>
      <c r="M15" s="45">
        <v>2260</v>
      </c>
      <c r="N15" s="44">
        <f t="shared" si="3"/>
        <v>2257.5</v>
      </c>
      <c r="O15" s="46">
        <v>2275</v>
      </c>
      <c r="P15" s="45">
        <v>2280</v>
      </c>
      <c r="Q15" s="44">
        <f t="shared" si="4"/>
        <v>2277.5</v>
      </c>
      <c r="R15" s="52">
        <v>2122.5</v>
      </c>
      <c r="S15" s="51">
        <v>1.2739</v>
      </c>
      <c r="T15" s="51">
        <v>1.0729</v>
      </c>
      <c r="U15" s="50">
        <v>157.1</v>
      </c>
      <c r="V15" s="43">
        <v>1666.14</v>
      </c>
      <c r="W15" s="43">
        <v>1710.34</v>
      </c>
      <c r="X15" s="49">
        <f t="shared" si="5"/>
        <v>1978.283157796626</v>
      </c>
      <c r="Y15" s="48">
        <v>1.2746</v>
      </c>
    </row>
    <row r="16" spans="1:25" x14ac:dyDescent="0.2">
      <c r="B16" s="47">
        <v>45455</v>
      </c>
      <c r="C16" s="46">
        <v>2106</v>
      </c>
      <c r="D16" s="45">
        <v>2108</v>
      </c>
      <c r="E16" s="44">
        <f t="shared" si="0"/>
        <v>2107</v>
      </c>
      <c r="F16" s="46">
        <v>2165</v>
      </c>
      <c r="G16" s="45">
        <v>2167</v>
      </c>
      <c r="H16" s="44">
        <f t="shared" si="1"/>
        <v>2166</v>
      </c>
      <c r="I16" s="46">
        <v>2227</v>
      </c>
      <c r="J16" s="45">
        <v>2232</v>
      </c>
      <c r="K16" s="44">
        <f t="shared" si="2"/>
        <v>2229.5</v>
      </c>
      <c r="L16" s="46">
        <v>2243</v>
      </c>
      <c r="M16" s="45">
        <v>2248</v>
      </c>
      <c r="N16" s="44">
        <f t="shared" si="3"/>
        <v>2245.5</v>
      </c>
      <c r="O16" s="46">
        <v>2263</v>
      </c>
      <c r="P16" s="45">
        <v>2268</v>
      </c>
      <c r="Q16" s="44">
        <f t="shared" si="4"/>
        <v>2265.5</v>
      </c>
      <c r="R16" s="52">
        <v>2108</v>
      </c>
      <c r="S16" s="51">
        <v>1.2761</v>
      </c>
      <c r="T16" s="51">
        <v>1.0765</v>
      </c>
      <c r="U16" s="50">
        <v>157.34</v>
      </c>
      <c r="V16" s="43">
        <v>1651.91</v>
      </c>
      <c r="W16" s="43">
        <v>1697.21</v>
      </c>
      <c r="X16" s="49">
        <f t="shared" si="5"/>
        <v>1958.1978634463539</v>
      </c>
      <c r="Y16" s="48">
        <v>1.2767999999999999</v>
      </c>
    </row>
    <row r="17" spans="2:25" x14ac:dyDescent="0.2">
      <c r="B17" s="47">
        <v>45456</v>
      </c>
      <c r="C17" s="46">
        <v>2110</v>
      </c>
      <c r="D17" s="45">
        <v>2111</v>
      </c>
      <c r="E17" s="44">
        <f t="shared" si="0"/>
        <v>2110.5</v>
      </c>
      <c r="F17" s="46">
        <v>2169</v>
      </c>
      <c r="G17" s="45">
        <v>2170</v>
      </c>
      <c r="H17" s="44">
        <f t="shared" si="1"/>
        <v>2169.5</v>
      </c>
      <c r="I17" s="46">
        <v>2223</v>
      </c>
      <c r="J17" s="45">
        <v>2228</v>
      </c>
      <c r="K17" s="44">
        <f t="shared" si="2"/>
        <v>2225.5</v>
      </c>
      <c r="L17" s="46">
        <v>2238</v>
      </c>
      <c r="M17" s="45">
        <v>2243</v>
      </c>
      <c r="N17" s="44">
        <f t="shared" si="3"/>
        <v>2240.5</v>
      </c>
      <c r="O17" s="46">
        <v>2258</v>
      </c>
      <c r="P17" s="45">
        <v>2263</v>
      </c>
      <c r="Q17" s="44">
        <f t="shared" si="4"/>
        <v>2260.5</v>
      </c>
      <c r="R17" s="52">
        <v>2111</v>
      </c>
      <c r="S17" s="51">
        <v>1.2765</v>
      </c>
      <c r="T17" s="51">
        <v>1.0783</v>
      </c>
      <c r="U17" s="50">
        <v>157.22</v>
      </c>
      <c r="V17" s="43">
        <v>1653.74</v>
      </c>
      <c r="W17" s="43">
        <v>1699.03</v>
      </c>
      <c r="X17" s="49">
        <f t="shared" si="5"/>
        <v>1957.7112120931095</v>
      </c>
      <c r="Y17" s="48">
        <v>1.2771999999999999</v>
      </c>
    </row>
    <row r="18" spans="2:25" x14ac:dyDescent="0.2">
      <c r="B18" s="47">
        <v>45457</v>
      </c>
      <c r="C18" s="46">
        <v>2108</v>
      </c>
      <c r="D18" s="45">
        <v>2109</v>
      </c>
      <c r="E18" s="44">
        <f t="shared" si="0"/>
        <v>2108.5</v>
      </c>
      <c r="F18" s="46">
        <v>2162.5</v>
      </c>
      <c r="G18" s="45">
        <v>2163.5</v>
      </c>
      <c r="H18" s="44">
        <f t="shared" si="1"/>
        <v>2163</v>
      </c>
      <c r="I18" s="46">
        <v>2225</v>
      </c>
      <c r="J18" s="45">
        <v>2230</v>
      </c>
      <c r="K18" s="44">
        <f t="shared" si="2"/>
        <v>2227.5</v>
      </c>
      <c r="L18" s="46">
        <v>2242</v>
      </c>
      <c r="M18" s="45">
        <v>2247</v>
      </c>
      <c r="N18" s="44">
        <f t="shared" si="3"/>
        <v>2244.5</v>
      </c>
      <c r="O18" s="46">
        <v>2262</v>
      </c>
      <c r="P18" s="45">
        <v>2267</v>
      </c>
      <c r="Q18" s="44">
        <f t="shared" si="4"/>
        <v>2264.5</v>
      </c>
      <c r="R18" s="52">
        <v>2109</v>
      </c>
      <c r="S18" s="51">
        <v>1.2704</v>
      </c>
      <c r="T18" s="51">
        <v>1.0693999999999999</v>
      </c>
      <c r="U18" s="50">
        <v>157.07</v>
      </c>
      <c r="V18" s="43">
        <v>1660.11</v>
      </c>
      <c r="W18" s="43">
        <v>1701.94</v>
      </c>
      <c r="X18" s="49">
        <f t="shared" si="5"/>
        <v>1972.1339068636621</v>
      </c>
      <c r="Y18" s="48">
        <v>1.2712000000000001</v>
      </c>
    </row>
    <row r="19" spans="2:25" x14ac:dyDescent="0.2">
      <c r="B19" s="47">
        <v>45460</v>
      </c>
      <c r="C19" s="46">
        <v>2103</v>
      </c>
      <c r="D19" s="45">
        <v>2105</v>
      </c>
      <c r="E19" s="44">
        <f t="shared" si="0"/>
        <v>2104</v>
      </c>
      <c r="F19" s="46">
        <v>2148</v>
      </c>
      <c r="G19" s="45">
        <v>2150</v>
      </c>
      <c r="H19" s="44">
        <f t="shared" si="1"/>
        <v>2149</v>
      </c>
      <c r="I19" s="46">
        <v>2205</v>
      </c>
      <c r="J19" s="45">
        <v>2210</v>
      </c>
      <c r="K19" s="44">
        <f t="shared" si="2"/>
        <v>2207.5</v>
      </c>
      <c r="L19" s="46">
        <v>2218</v>
      </c>
      <c r="M19" s="45">
        <v>2223</v>
      </c>
      <c r="N19" s="44">
        <f t="shared" si="3"/>
        <v>2220.5</v>
      </c>
      <c r="O19" s="46">
        <v>2238</v>
      </c>
      <c r="P19" s="45">
        <v>2243</v>
      </c>
      <c r="Q19" s="44">
        <f t="shared" si="4"/>
        <v>2240.5</v>
      </c>
      <c r="R19" s="52">
        <v>2105</v>
      </c>
      <c r="S19" s="51">
        <v>1.2663</v>
      </c>
      <c r="T19" s="51">
        <v>1.071</v>
      </c>
      <c r="U19" s="50">
        <v>157.85</v>
      </c>
      <c r="V19" s="43">
        <v>1662.32</v>
      </c>
      <c r="W19" s="43">
        <v>1696.79</v>
      </c>
      <c r="X19" s="49">
        <f t="shared" si="5"/>
        <v>1965.4528478057891</v>
      </c>
      <c r="Y19" s="48">
        <v>1.2670999999999999</v>
      </c>
    </row>
    <row r="20" spans="2:25" x14ac:dyDescent="0.2">
      <c r="B20" s="47">
        <v>45461</v>
      </c>
      <c r="C20" s="46">
        <v>2106</v>
      </c>
      <c r="D20" s="45">
        <v>2107</v>
      </c>
      <c r="E20" s="44">
        <f t="shared" si="0"/>
        <v>2106.5</v>
      </c>
      <c r="F20" s="46">
        <v>2155</v>
      </c>
      <c r="G20" s="45">
        <v>2156</v>
      </c>
      <c r="H20" s="44">
        <f t="shared" si="1"/>
        <v>2155.5</v>
      </c>
      <c r="I20" s="46">
        <v>2210</v>
      </c>
      <c r="J20" s="45">
        <v>2215</v>
      </c>
      <c r="K20" s="44">
        <f t="shared" si="2"/>
        <v>2212.5</v>
      </c>
      <c r="L20" s="46">
        <v>2223</v>
      </c>
      <c r="M20" s="45">
        <v>2228</v>
      </c>
      <c r="N20" s="44">
        <f t="shared" si="3"/>
        <v>2225.5</v>
      </c>
      <c r="O20" s="46">
        <v>2243</v>
      </c>
      <c r="P20" s="45">
        <v>2248</v>
      </c>
      <c r="Q20" s="44">
        <f t="shared" si="4"/>
        <v>2245.5</v>
      </c>
      <c r="R20" s="52">
        <v>2107</v>
      </c>
      <c r="S20" s="51">
        <v>1.2675000000000001</v>
      </c>
      <c r="T20" s="51">
        <v>1.0717000000000001</v>
      </c>
      <c r="U20" s="50">
        <v>158.09</v>
      </c>
      <c r="V20" s="43">
        <v>1662.33</v>
      </c>
      <c r="W20" s="43">
        <v>1700.05</v>
      </c>
      <c r="X20" s="49">
        <f t="shared" si="5"/>
        <v>1966.0352710646634</v>
      </c>
      <c r="Y20" s="48">
        <v>1.2682</v>
      </c>
    </row>
    <row r="21" spans="2:25" x14ac:dyDescent="0.2">
      <c r="B21" s="47">
        <v>45462</v>
      </c>
      <c r="C21" s="46">
        <v>2188</v>
      </c>
      <c r="D21" s="45">
        <v>2189</v>
      </c>
      <c r="E21" s="44">
        <f t="shared" si="0"/>
        <v>2188.5</v>
      </c>
      <c r="F21" s="46">
        <v>2237</v>
      </c>
      <c r="G21" s="45">
        <v>2237.5</v>
      </c>
      <c r="H21" s="44">
        <f t="shared" si="1"/>
        <v>2237.25</v>
      </c>
      <c r="I21" s="46">
        <v>2283</v>
      </c>
      <c r="J21" s="45">
        <v>2288</v>
      </c>
      <c r="K21" s="44">
        <f t="shared" si="2"/>
        <v>2285.5</v>
      </c>
      <c r="L21" s="46">
        <v>2298</v>
      </c>
      <c r="M21" s="45">
        <v>2303</v>
      </c>
      <c r="N21" s="44">
        <f t="shared" si="3"/>
        <v>2300.5</v>
      </c>
      <c r="O21" s="46">
        <v>2318</v>
      </c>
      <c r="P21" s="45">
        <v>2323</v>
      </c>
      <c r="Q21" s="44">
        <f t="shared" si="4"/>
        <v>2320.5</v>
      </c>
      <c r="R21" s="52">
        <v>2189</v>
      </c>
      <c r="S21" s="51">
        <v>1.2733000000000001</v>
      </c>
      <c r="T21" s="51">
        <v>1.0750999999999999</v>
      </c>
      <c r="U21" s="50">
        <v>157.91</v>
      </c>
      <c r="V21" s="43">
        <v>1719.15</v>
      </c>
      <c r="W21" s="43">
        <v>1756.28</v>
      </c>
      <c r="X21" s="49">
        <f t="shared" si="5"/>
        <v>2036.0896660775743</v>
      </c>
      <c r="Y21" s="48">
        <v>1.274</v>
      </c>
    </row>
    <row r="22" spans="2:25" x14ac:dyDescent="0.2">
      <c r="B22" s="47">
        <v>45463</v>
      </c>
      <c r="C22" s="46">
        <v>2136</v>
      </c>
      <c r="D22" s="45">
        <v>2138</v>
      </c>
      <c r="E22" s="44">
        <f t="shared" si="0"/>
        <v>2137</v>
      </c>
      <c r="F22" s="46">
        <v>2181</v>
      </c>
      <c r="G22" s="45">
        <v>2182</v>
      </c>
      <c r="H22" s="44">
        <f t="shared" si="1"/>
        <v>2181.5</v>
      </c>
      <c r="I22" s="46">
        <v>2218</v>
      </c>
      <c r="J22" s="45">
        <v>2223</v>
      </c>
      <c r="K22" s="44">
        <f t="shared" si="2"/>
        <v>2220.5</v>
      </c>
      <c r="L22" s="46">
        <v>2233</v>
      </c>
      <c r="M22" s="45">
        <v>2238</v>
      </c>
      <c r="N22" s="44">
        <f t="shared" si="3"/>
        <v>2235.5</v>
      </c>
      <c r="O22" s="46">
        <v>2253</v>
      </c>
      <c r="P22" s="45">
        <v>2258</v>
      </c>
      <c r="Q22" s="44">
        <f t="shared" si="4"/>
        <v>2255.5</v>
      </c>
      <c r="R22" s="52">
        <v>2138</v>
      </c>
      <c r="S22" s="51">
        <v>1.2681</v>
      </c>
      <c r="T22" s="51">
        <v>1.0714999999999999</v>
      </c>
      <c r="U22" s="50">
        <v>158.44</v>
      </c>
      <c r="V22" s="43">
        <v>1685.99</v>
      </c>
      <c r="W22" s="43">
        <v>1719.6</v>
      </c>
      <c r="X22" s="49">
        <f t="shared" si="5"/>
        <v>1995.3336444237052</v>
      </c>
      <c r="Y22" s="48">
        <v>1.2688999999999999</v>
      </c>
    </row>
    <row r="23" spans="2:25" x14ac:dyDescent="0.2">
      <c r="B23" s="47">
        <v>45464</v>
      </c>
      <c r="C23" s="46">
        <v>2144</v>
      </c>
      <c r="D23" s="45">
        <v>2145</v>
      </c>
      <c r="E23" s="44">
        <f t="shared" si="0"/>
        <v>2144.5</v>
      </c>
      <c r="F23" s="46">
        <v>2185</v>
      </c>
      <c r="G23" s="45">
        <v>2186</v>
      </c>
      <c r="H23" s="44">
        <f t="shared" si="1"/>
        <v>2185.5</v>
      </c>
      <c r="I23" s="46">
        <v>2228</v>
      </c>
      <c r="J23" s="45">
        <v>2233</v>
      </c>
      <c r="K23" s="44">
        <f t="shared" si="2"/>
        <v>2230.5</v>
      </c>
      <c r="L23" s="46">
        <v>2243</v>
      </c>
      <c r="M23" s="45">
        <v>2248</v>
      </c>
      <c r="N23" s="44">
        <f t="shared" si="3"/>
        <v>2245.5</v>
      </c>
      <c r="O23" s="46">
        <v>2263</v>
      </c>
      <c r="P23" s="45">
        <v>2268</v>
      </c>
      <c r="Q23" s="44">
        <f t="shared" si="4"/>
        <v>2265.5</v>
      </c>
      <c r="R23" s="52">
        <v>2145</v>
      </c>
      <c r="S23" s="51">
        <v>1.2644</v>
      </c>
      <c r="T23" s="51">
        <v>1.0689</v>
      </c>
      <c r="U23" s="50">
        <v>158.91</v>
      </c>
      <c r="V23" s="43">
        <v>1696.46</v>
      </c>
      <c r="W23" s="43">
        <v>1727.79</v>
      </c>
      <c r="X23" s="49">
        <f t="shared" si="5"/>
        <v>2006.7358967162504</v>
      </c>
      <c r="Y23" s="48">
        <v>1.2652000000000001</v>
      </c>
    </row>
    <row r="24" spans="2:25" x14ac:dyDescent="0.2">
      <c r="B24" s="47">
        <v>45467</v>
      </c>
      <c r="C24" s="46">
        <v>2145</v>
      </c>
      <c r="D24" s="45">
        <v>2147</v>
      </c>
      <c r="E24" s="44">
        <f t="shared" si="0"/>
        <v>2146</v>
      </c>
      <c r="F24" s="46">
        <v>2188</v>
      </c>
      <c r="G24" s="45">
        <v>2190</v>
      </c>
      <c r="H24" s="44">
        <f t="shared" si="1"/>
        <v>2189</v>
      </c>
      <c r="I24" s="46">
        <v>2233</v>
      </c>
      <c r="J24" s="45">
        <v>2238</v>
      </c>
      <c r="K24" s="44">
        <f t="shared" si="2"/>
        <v>2235.5</v>
      </c>
      <c r="L24" s="46">
        <v>2247</v>
      </c>
      <c r="M24" s="45">
        <v>2252</v>
      </c>
      <c r="N24" s="44">
        <f t="shared" si="3"/>
        <v>2249.5</v>
      </c>
      <c r="O24" s="46">
        <v>2267</v>
      </c>
      <c r="P24" s="45">
        <v>2272</v>
      </c>
      <c r="Q24" s="44">
        <f t="shared" si="4"/>
        <v>2269.5</v>
      </c>
      <c r="R24" s="52">
        <v>2147</v>
      </c>
      <c r="S24" s="51">
        <v>1.2663</v>
      </c>
      <c r="T24" s="51">
        <v>1.0734999999999999</v>
      </c>
      <c r="U24" s="50">
        <v>159.47</v>
      </c>
      <c r="V24" s="43">
        <v>1695.49</v>
      </c>
      <c r="W24" s="43">
        <v>1728.36</v>
      </c>
      <c r="X24" s="49">
        <f t="shared" si="5"/>
        <v>2000.0000000000002</v>
      </c>
      <c r="Y24" s="48">
        <v>1.2670999999999999</v>
      </c>
    </row>
    <row r="25" spans="2:25" x14ac:dyDescent="0.2">
      <c r="B25" s="47">
        <v>45468</v>
      </c>
      <c r="C25" s="46">
        <v>2115</v>
      </c>
      <c r="D25" s="45">
        <v>2116</v>
      </c>
      <c r="E25" s="44">
        <f t="shared" si="0"/>
        <v>2115.5</v>
      </c>
      <c r="F25" s="46">
        <v>2162</v>
      </c>
      <c r="G25" s="45">
        <v>2163</v>
      </c>
      <c r="H25" s="44">
        <f t="shared" si="1"/>
        <v>2162.5</v>
      </c>
      <c r="I25" s="46">
        <v>2215</v>
      </c>
      <c r="J25" s="45">
        <v>2220</v>
      </c>
      <c r="K25" s="44">
        <f t="shared" si="2"/>
        <v>2217.5</v>
      </c>
      <c r="L25" s="46">
        <v>2230</v>
      </c>
      <c r="M25" s="45">
        <v>2235</v>
      </c>
      <c r="N25" s="44">
        <f t="shared" si="3"/>
        <v>2232.5</v>
      </c>
      <c r="O25" s="46">
        <v>2250</v>
      </c>
      <c r="P25" s="45">
        <v>2255</v>
      </c>
      <c r="Q25" s="44">
        <f t="shared" si="4"/>
        <v>2252.5</v>
      </c>
      <c r="R25" s="52">
        <v>2116</v>
      </c>
      <c r="S25" s="51">
        <v>1.2683</v>
      </c>
      <c r="T25" s="51">
        <v>1.0709</v>
      </c>
      <c r="U25" s="50">
        <v>159.47</v>
      </c>
      <c r="V25" s="43">
        <v>1668.37</v>
      </c>
      <c r="W25" s="43">
        <v>1704.36</v>
      </c>
      <c r="X25" s="49">
        <f t="shared" si="5"/>
        <v>1975.9081146699039</v>
      </c>
      <c r="Y25" s="48">
        <v>1.2690999999999999</v>
      </c>
    </row>
    <row r="26" spans="2:25" x14ac:dyDescent="0.2">
      <c r="B26" s="47">
        <v>45469</v>
      </c>
      <c r="C26" s="46">
        <v>2158</v>
      </c>
      <c r="D26" s="45">
        <v>2159</v>
      </c>
      <c r="E26" s="44">
        <f t="shared" si="0"/>
        <v>2158.5</v>
      </c>
      <c r="F26" s="46">
        <v>2206</v>
      </c>
      <c r="G26" s="45">
        <v>2207</v>
      </c>
      <c r="H26" s="44">
        <f t="shared" si="1"/>
        <v>2206.5</v>
      </c>
      <c r="I26" s="46">
        <v>2258</v>
      </c>
      <c r="J26" s="45">
        <v>2263</v>
      </c>
      <c r="K26" s="44">
        <f t="shared" si="2"/>
        <v>2260.5</v>
      </c>
      <c r="L26" s="46">
        <v>2272</v>
      </c>
      <c r="M26" s="45">
        <v>2277</v>
      </c>
      <c r="N26" s="44">
        <f t="shared" si="3"/>
        <v>2274.5</v>
      </c>
      <c r="O26" s="46">
        <v>2292</v>
      </c>
      <c r="P26" s="45">
        <v>2297</v>
      </c>
      <c r="Q26" s="44">
        <f t="shared" si="4"/>
        <v>2294.5</v>
      </c>
      <c r="R26" s="52">
        <v>2159</v>
      </c>
      <c r="S26" s="51">
        <v>1.2661</v>
      </c>
      <c r="T26" s="51">
        <v>1.0693999999999999</v>
      </c>
      <c r="U26" s="50">
        <v>160.32</v>
      </c>
      <c r="V26" s="43">
        <v>1705.24</v>
      </c>
      <c r="W26" s="43">
        <v>1742.05</v>
      </c>
      <c r="X26" s="49">
        <f t="shared" si="5"/>
        <v>2018.8890966897327</v>
      </c>
      <c r="Y26" s="48">
        <v>1.2668999999999999</v>
      </c>
    </row>
    <row r="27" spans="2:25" x14ac:dyDescent="0.2">
      <c r="B27" s="47">
        <v>45470</v>
      </c>
      <c r="C27" s="46">
        <v>2139</v>
      </c>
      <c r="D27" s="45">
        <v>2140</v>
      </c>
      <c r="E27" s="44">
        <f t="shared" si="0"/>
        <v>2139.5</v>
      </c>
      <c r="F27" s="46">
        <v>2187</v>
      </c>
      <c r="G27" s="45">
        <v>2189</v>
      </c>
      <c r="H27" s="44">
        <f t="shared" si="1"/>
        <v>2188</v>
      </c>
      <c r="I27" s="46">
        <v>2240</v>
      </c>
      <c r="J27" s="45">
        <v>2245</v>
      </c>
      <c r="K27" s="44">
        <f t="shared" si="2"/>
        <v>2242.5</v>
      </c>
      <c r="L27" s="46">
        <v>2253</v>
      </c>
      <c r="M27" s="45">
        <v>2258</v>
      </c>
      <c r="N27" s="44">
        <f t="shared" si="3"/>
        <v>2255.5</v>
      </c>
      <c r="O27" s="46">
        <v>2273</v>
      </c>
      <c r="P27" s="45">
        <v>2278</v>
      </c>
      <c r="Q27" s="44">
        <f t="shared" si="4"/>
        <v>2275.5</v>
      </c>
      <c r="R27" s="52">
        <v>2140</v>
      </c>
      <c r="S27" s="51">
        <v>1.2642</v>
      </c>
      <c r="T27" s="51">
        <v>1.0692999999999999</v>
      </c>
      <c r="U27" s="50">
        <v>160.56</v>
      </c>
      <c r="V27" s="43">
        <v>1692.77</v>
      </c>
      <c r="W27" s="43">
        <v>1730.43</v>
      </c>
      <c r="X27" s="49">
        <f t="shared" si="5"/>
        <v>2001.3092677452541</v>
      </c>
      <c r="Y27" s="48">
        <v>1.2649999999999999</v>
      </c>
    </row>
    <row r="28" spans="2:25" x14ac:dyDescent="0.2">
      <c r="B28" s="47">
        <v>45471</v>
      </c>
      <c r="C28" s="46">
        <v>2159.5</v>
      </c>
      <c r="D28" s="45">
        <v>2160</v>
      </c>
      <c r="E28" s="44">
        <f t="shared" si="0"/>
        <v>2159.75</v>
      </c>
      <c r="F28" s="46">
        <v>2209</v>
      </c>
      <c r="G28" s="45">
        <v>2210</v>
      </c>
      <c r="H28" s="44">
        <f t="shared" si="1"/>
        <v>2209.5</v>
      </c>
      <c r="I28" s="46">
        <v>2265</v>
      </c>
      <c r="J28" s="45">
        <v>2270</v>
      </c>
      <c r="K28" s="44">
        <f t="shared" si="2"/>
        <v>2267.5</v>
      </c>
      <c r="L28" s="46">
        <v>2278</v>
      </c>
      <c r="M28" s="45">
        <v>2283</v>
      </c>
      <c r="N28" s="44">
        <f t="shared" si="3"/>
        <v>2280.5</v>
      </c>
      <c r="O28" s="46">
        <v>2298</v>
      </c>
      <c r="P28" s="45">
        <v>2303</v>
      </c>
      <c r="Q28" s="44">
        <f t="shared" si="4"/>
        <v>2300.5</v>
      </c>
      <c r="R28" s="52">
        <v>2160</v>
      </c>
      <c r="S28" s="51">
        <v>1.2642</v>
      </c>
      <c r="T28" s="51">
        <v>1.0697000000000001</v>
      </c>
      <c r="U28" s="50">
        <v>160.65</v>
      </c>
      <c r="V28" s="43">
        <v>1708.59</v>
      </c>
      <c r="W28" s="43">
        <v>1746.9</v>
      </c>
      <c r="X28" s="49">
        <f t="shared" si="5"/>
        <v>2019.2577358137794</v>
      </c>
      <c r="Y28" s="48">
        <v>1.2650999999999999</v>
      </c>
    </row>
    <row r="29" spans="2:25" s="10" customFormat="1" x14ac:dyDescent="0.2">
      <c r="B29" s="42" t="s">
        <v>11</v>
      </c>
      <c r="C29" s="41">
        <f>ROUND(AVERAGE(C9:C28),2)</f>
        <v>2146.58</v>
      </c>
      <c r="D29" s="40">
        <f>ROUND(AVERAGE(D9:D28),2)</f>
        <v>2147.83</v>
      </c>
      <c r="E29" s="39">
        <f>ROUND(AVERAGE(C29:D29),2)</f>
        <v>2147.21</v>
      </c>
      <c r="F29" s="41">
        <f>ROUND(AVERAGE(F9:F28),2)</f>
        <v>2197.63</v>
      </c>
      <c r="G29" s="40">
        <f>ROUND(AVERAGE(G9:G28),2)</f>
        <v>2198.75</v>
      </c>
      <c r="H29" s="39">
        <f>ROUND(AVERAGE(F29:G29),2)</f>
        <v>2198.19</v>
      </c>
      <c r="I29" s="41">
        <f>ROUND(AVERAGE(I9:I28),2)</f>
        <v>2253.9499999999998</v>
      </c>
      <c r="J29" s="40">
        <f>ROUND(AVERAGE(J9:J28),2)</f>
        <v>2258.9499999999998</v>
      </c>
      <c r="K29" s="39">
        <f>ROUND(AVERAGE(I29:J29),2)</f>
        <v>2256.4499999999998</v>
      </c>
      <c r="L29" s="41">
        <f>ROUND(AVERAGE(L9:L28),2)</f>
        <v>2268.85</v>
      </c>
      <c r="M29" s="40">
        <f>ROUND(AVERAGE(M9:M28),2)</f>
        <v>2273.85</v>
      </c>
      <c r="N29" s="39">
        <f>ROUND(AVERAGE(L29:M29),2)</f>
        <v>2271.35</v>
      </c>
      <c r="O29" s="41">
        <f>ROUND(AVERAGE(O9:O28),2)</f>
        <v>2288.85</v>
      </c>
      <c r="P29" s="40">
        <f>ROUND(AVERAGE(P9:P28),2)</f>
        <v>2293.85</v>
      </c>
      <c r="Q29" s="39">
        <f>ROUND(AVERAGE(O29:P29),2)</f>
        <v>2291.35</v>
      </c>
      <c r="R29" s="38">
        <f>ROUND(AVERAGE(R9:R28),2)</f>
        <v>2147.83</v>
      </c>
      <c r="S29" s="37">
        <f>ROUND(AVERAGE(S9:S28),4)</f>
        <v>1.2710999999999999</v>
      </c>
      <c r="T29" s="36">
        <f>ROUND(AVERAGE(T9:T28),4)</f>
        <v>1.0759000000000001</v>
      </c>
      <c r="U29" s="175">
        <f>ROUND(AVERAGE(U9:U28),2)</f>
        <v>157.85</v>
      </c>
      <c r="V29" s="35">
        <f>AVERAGE(V9:V28)</f>
        <v>1689.7330000000002</v>
      </c>
      <c r="W29" s="35">
        <f>AVERAGE(W9:W28)</f>
        <v>1728.7825</v>
      </c>
      <c r="X29" s="35">
        <f>AVERAGE(X9:X28)</f>
        <v>1996.3074846987522</v>
      </c>
      <c r="Y29" s="34">
        <f>AVERAGE(Y9:Y28)</f>
        <v>1.2718349999999998</v>
      </c>
    </row>
    <row r="30" spans="2:25" s="5" customFormat="1" x14ac:dyDescent="0.2">
      <c r="B30" s="33" t="s">
        <v>12</v>
      </c>
      <c r="C30" s="32">
        <f t="shared" ref="C30:Y30" si="6">MAX(C9:C28)</f>
        <v>2223</v>
      </c>
      <c r="D30" s="31">
        <f t="shared" si="6"/>
        <v>2224</v>
      </c>
      <c r="E30" s="30">
        <f t="shared" si="6"/>
        <v>2223.5</v>
      </c>
      <c r="F30" s="32">
        <f t="shared" si="6"/>
        <v>2279</v>
      </c>
      <c r="G30" s="31">
        <f t="shared" si="6"/>
        <v>2280</v>
      </c>
      <c r="H30" s="30">
        <f t="shared" si="6"/>
        <v>2279.5</v>
      </c>
      <c r="I30" s="32">
        <f t="shared" si="6"/>
        <v>2343</v>
      </c>
      <c r="J30" s="31">
        <f t="shared" si="6"/>
        <v>2348</v>
      </c>
      <c r="K30" s="30">
        <f t="shared" si="6"/>
        <v>2345.5</v>
      </c>
      <c r="L30" s="32">
        <f t="shared" si="6"/>
        <v>2360</v>
      </c>
      <c r="M30" s="31">
        <f t="shared" si="6"/>
        <v>2365</v>
      </c>
      <c r="N30" s="30">
        <f t="shared" si="6"/>
        <v>2362.5</v>
      </c>
      <c r="O30" s="32">
        <f t="shared" si="6"/>
        <v>2380</v>
      </c>
      <c r="P30" s="31">
        <f t="shared" si="6"/>
        <v>2385</v>
      </c>
      <c r="Q30" s="30">
        <f t="shared" si="6"/>
        <v>2382.5</v>
      </c>
      <c r="R30" s="29">
        <f t="shared" si="6"/>
        <v>2224</v>
      </c>
      <c r="S30" s="28">
        <f t="shared" si="6"/>
        <v>1.2806999999999999</v>
      </c>
      <c r="T30" s="27">
        <f t="shared" si="6"/>
        <v>1.0898000000000001</v>
      </c>
      <c r="U30" s="26">
        <f t="shared" si="6"/>
        <v>160.65</v>
      </c>
      <c r="V30" s="25">
        <f t="shared" si="6"/>
        <v>1747.19</v>
      </c>
      <c r="W30" s="25">
        <f t="shared" si="6"/>
        <v>1790.34</v>
      </c>
      <c r="X30" s="25">
        <f t="shared" si="6"/>
        <v>2051.0928709766667</v>
      </c>
      <c r="Y30" s="24">
        <f t="shared" si="6"/>
        <v>1.2814000000000001</v>
      </c>
    </row>
    <row r="31" spans="2:25" s="5" customFormat="1" ht="13.5" thickBot="1" x14ac:dyDescent="0.25">
      <c r="B31" s="23" t="s">
        <v>13</v>
      </c>
      <c r="C31" s="22">
        <f t="shared" ref="C31:Y31" si="7">MIN(C9:C28)</f>
        <v>2103</v>
      </c>
      <c r="D31" s="21">
        <f t="shared" si="7"/>
        <v>2105</v>
      </c>
      <c r="E31" s="20">
        <f t="shared" si="7"/>
        <v>2104</v>
      </c>
      <c r="F31" s="22">
        <f t="shared" si="7"/>
        <v>2148</v>
      </c>
      <c r="G31" s="21">
        <f t="shared" si="7"/>
        <v>2150</v>
      </c>
      <c r="H31" s="20">
        <f t="shared" si="7"/>
        <v>2149</v>
      </c>
      <c r="I31" s="22">
        <f t="shared" si="7"/>
        <v>2205</v>
      </c>
      <c r="J31" s="21">
        <f t="shared" si="7"/>
        <v>2210</v>
      </c>
      <c r="K31" s="20">
        <f t="shared" si="7"/>
        <v>2207.5</v>
      </c>
      <c r="L31" s="22">
        <f t="shared" si="7"/>
        <v>2218</v>
      </c>
      <c r="M31" s="21">
        <f t="shared" si="7"/>
        <v>2223</v>
      </c>
      <c r="N31" s="20">
        <f t="shared" si="7"/>
        <v>2220.5</v>
      </c>
      <c r="O31" s="22">
        <f t="shared" si="7"/>
        <v>2238</v>
      </c>
      <c r="P31" s="21">
        <f t="shared" si="7"/>
        <v>2243</v>
      </c>
      <c r="Q31" s="20">
        <f t="shared" si="7"/>
        <v>2240.5</v>
      </c>
      <c r="R31" s="19">
        <f t="shared" si="7"/>
        <v>2105</v>
      </c>
      <c r="S31" s="18">
        <f t="shared" si="7"/>
        <v>1.2642</v>
      </c>
      <c r="T31" s="17">
        <f t="shared" si="7"/>
        <v>1.0689</v>
      </c>
      <c r="U31" s="16">
        <f t="shared" si="7"/>
        <v>154.87</v>
      </c>
      <c r="V31" s="15">
        <f t="shared" si="7"/>
        <v>1651.91</v>
      </c>
      <c r="W31" s="15">
        <f t="shared" si="7"/>
        <v>1696.79</v>
      </c>
      <c r="X31" s="15">
        <f t="shared" si="7"/>
        <v>1957.7112120931095</v>
      </c>
      <c r="Y31" s="14">
        <f t="shared" si="7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S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29</v>
      </c>
    </row>
    <row r="6" spans="1:19" ht="13.5" thickBot="1" x14ac:dyDescent="0.25">
      <c r="B6" s="1">
        <v>45446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45446</v>
      </c>
      <c r="C9" s="46">
        <v>32550</v>
      </c>
      <c r="D9" s="45">
        <v>32600</v>
      </c>
      <c r="E9" s="44">
        <f t="shared" ref="E9:E28" si="0">AVERAGE(C9:D9)</f>
        <v>32575</v>
      </c>
      <c r="F9" s="46">
        <v>32800</v>
      </c>
      <c r="G9" s="45">
        <v>32825</v>
      </c>
      <c r="H9" s="44">
        <f t="shared" ref="H9:H28" si="1">AVERAGE(F9:G9)</f>
        <v>32812.5</v>
      </c>
      <c r="I9" s="46">
        <v>32625</v>
      </c>
      <c r="J9" s="45">
        <v>32675</v>
      </c>
      <c r="K9" s="44">
        <f t="shared" ref="K9:K28" si="2">AVERAGE(I9:J9)</f>
        <v>32650</v>
      </c>
      <c r="L9" s="52">
        <v>32600</v>
      </c>
      <c r="M9" s="51">
        <v>1.2728999999999999</v>
      </c>
      <c r="N9" s="53">
        <v>1.0843</v>
      </c>
      <c r="O9" s="50">
        <v>156.86000000000001</v>
      </c>
      <c r="P9" s="43">
        <v>25610.81</v>
      </c>
      <c r="Q9" s="43">
        <v>25775.42</v>
      </c>
      <c r="R9" s="49">
        <f t="shared" ref="R9:R28" si="3">L9/N9</f>
        <v>30065.480033201144</v>
      </c>
      <c r="S9" s="48">
        <v>1.2735000000000001</v>
      </c>
    </row>
    <row r="10" spans="1:19" x14ac:dyDescent="0.2">
      <c r="B10" s="47">
        <v>45447</v>
      </c>
      <c r="C10" s="46">
        <v>31950</v>
      </c>
      <c r="D10" s="45">
        <v>32000</v>
      </c>
      <c r="E10" s="44">
        <f t="shared" si="0"/>
        <v>31975</v>
      </c>
      <c r="F10" s="46">
        <v>32100</v>
      </c>
      <c r="G10" s="45">
        <v>32150</v>
      </c>
      <c r="H10" s="44">
        <f t="shared" si="1"/>
        <v>32125</v>
      </c>
      <c r="I10" s="46">
        <v>31950</v>
      </c>
      <c r="J10" s="45">
        <v>32000</v>
      </c>
      <c r="K10" s="44">
        <f t="shared" si="2"/>
        <v>31975</v>
      </c>
      <c r="L10" s="52">
        <v>32000</v>
      </c>
      <c r="M10" s="51">
        <v>1.2762</v>
      </c>
      <c r="N10" s="51">
        <v>1.0862000000000001</v>
      </c>
      <c r="O10" s="50">
        <v>154.87</v>
      </c>
      <c r="P10" s="43">
        <v>25074.44</v>
      </c>
      <c r="Q10" s="43">
        <v>25178.17</v>
      </c>
      <c r="R10" s="49">
        <f t="shared" si="3"/>
        <v>29460.504511139752</v>
      </c>
      <c r="S10" s="48">
        <v>1.2768999999999999</v>
      </c>
    </row>
    <row r="11" spans="1:19" x14ac:dyDescent="0.2">
      <c r="B11" s="47">
        <v>45448</v>
      </c>
      <c r="C11" s="46">
        <v>31350</v>
      </c>
      <c r="D11" s="45">
        <v>31375</v>
      </c>
      <c r="E11" s="44">
        <f t="shared" si="0"/>
        <v>31362.5</v>
      </c>
      <c r="F11" s="46">
        <v>31650</v>
      </c>
      <c r="G11" s="45">
        <v>31700</v>
      </c>
      <c r="H11" s="44">
        <f t="shared" si="1"/>
        <v>31675</v>
      </c>
      <c r="I11" s="46">
        <v>31495</v>
      </c>
      <c r="J11" s="45">
        <v>31545</v>
      </c>
      <c r="K11" s="44">
        <f t="shared" si="2"/>
        <v>31520</v>
      </c>
      <c r="L11" s="52">
        <v>31375</v>
      </c>
      <c r="M11" s="51">
        <v>1.2779</v>
      </c>
      <c r="N11" s="51">
        <v>1.0868</v>
      </c>
      <c r="O11" s="50">
        <v>156.15</v>
      </c>
      <c r="P11" s="43">
        <v>24552</v>
      </c>
      <c r="Q11" s="43">
        <v>24792.74</v>
      </c>
      <c r="R11" s="49">
        <f t="shared" si="3"/>
        <v>28869.157158630842</v>
      </c>
      <c r="S11" s="48">
        <v>1.2786</v>
      </c>
    </row>
    <row r="12" spans="1:19" x14ac:dyDescent="0.2">
      <c r="B12" s="47">
        <v>45449</v>
      </c>
      <c r="C12" s="46">
        <v>31850</v>
      </c>
      <c r="D12" s="45">
        <v>31900</v>
      </c>
      <c r="E12" s="44">
        <f t="shared" si="0"/>
        <v>31875</v>
      </c>
      <c r="F12" s="46">
        <v>32075</v>
      </c>
      <c r="G12" s="45">
        <v>32125</v>
      </c>
      <c r="H12" s="44">
        <f t="shared" si="1"/>
        <v>32100</v>
      </c>
      <c r="I12" s="46">
        <v>31945</v>
      </c>
      <c r="J12" s="45">
        <v>31995</v>
      </c>
      <c r="K12" s="44">
        <f t="shared" si="2"/>
        <v>31970</v>
      </c>
      <c r="L12" s="52">
        <v>31900</v>
      </c>
      <c r="M12" s="51">
        <v>1.2771999999999999</v>
      </c>
      <c r="N12" s="51">
        <v>1.0868</v>
      </c>
      <c r="O12" s="50">
        <v>156.19999999999999</v>
      </c>
      <c r="P12" s="43">
        <v>24976.51</v>
      </c>
      <c r="Q12" s="43">
        <v>25140.87</v>
      </c>
      <c r="R12" s="49">
        <f t="shared" si="3"/>
        <v>29352.226720647774</v>
      </c>
      <c r="S12" s="48">
        <v>1.2778</v>
      </c>
    </row>
    <row r="13" spans="1:19" x14ac:dyDescent="0.2">
      <c r="B13" s="47">
        <v>45450</v>
      </c>
      <c r="C13" s="46">
        <v>32100</v>
      </c>
      <c r="D13" s="45">
        <v>32105</v>
      </c>
      <c r="E13" s="44">
        <f t="shared" si="0"/>
        <v>32102.5</v>
      </c>
      <c r="F13" s="46">
        <v>32415</v>
      </c>
      <c r="G13" s="45">
        <v>32420</v>
      </c>
      <c r="H13" s="44">
        <f t="shared" si="1"/>
        <v>32417.5</v>
      </c>
      <c r="I13" s="46">
        <v>32245</v>
      </c>
      <c r="J13" s="45">
        <v>32295</v>
      </c>
      <c r="K13" s="44">
        <f t="shared" si="2"/>
        <v>32270</v>
      </c>
      <c r="L13" s="52">
        <v>32105</v>
      </c>
      <c r="M13" s="51">
        <v>1.2806999999999999</v>
      </c>
      <c r="N13" s="51">
        <v>1.0898000000000001</v>
      </c>
      <c r="O13" s="50">
        <v>155.6</v>
      </c>
      <c r="P13" s="43">
        <v>25068.32</v>
      </c>
      <c r="Q13" s="43">
        <v>25300.45</v>
      </c>
      <c r="R13" s="49">
        <f t="shared" si="3"/>
        <v>29459.533859423744</v>
      </c>
      <c r="S13" s="48">
        <v>1.2814000000000001</v>
      </c>
    </row>
    <row r="14" spans="1:19" x14ac:dyDescent="0.2">
      <c r="B14" s="47">
        <v>45453</v>
      </c>
      <c r="C14" s="46">
        <v>31695</v>
      </c>
      <c r="D14" s="45">
        <v>31700</v>
      </c>
      <c r="E14" s="44">
        <f t="shared" si="0"/>
        <v>31697.5</v>
      </c>
      <c r="F14" s="46">
        <v>31950</v>
      </c>
      <c r="G14" s="45">
        <v>32000</v>
      </c>
      <c r="H14" s="44">
        <f t="shared" si="1"/>
        <v>31975</v>
      </c>
      <c r="I14" s="46">
        <v>31700</v>
      </c>
      <c r="J14" s="45">
        <v>31750</v>
      </c>
      <c r="K14" s="44">
        <f t="shared" si="2"/>
        <v>31725</v>
      </c>
      <c r="L14" s="52">
        <v>31700</v>
      </c>
      <c r="M14" s="51">
        <v>1.2714000000000001</v>
      </c>
      <c r="N14" s="51">
        <v>1.0753999999999999</v>
      </c>
      <c r="O14" s="50">
        <v>156.88999999999999</v>
      </c>
      <c r="P14" s="43">
        <v>24933.14</v>
      </c>
      <c r="Q14" s="43">
        <v>25155.26</v>
      </c>
      <c r="R14" s="49">
        <f t="shared" si="3"/>
        <v>29477.403756741682</v>
      </c>
      <c r="S14" s="48">
        <v>1.2721</v>
      </c>
    </row>
    <row r="15" spans="1:19" x14ac:dyDescent="0.2">
      <c r="B15" s="47">
        <v>45454</v>
      </c>
      <c r="C15" s="46">
        <v>31650</v>
      </c>
      <c r="D15" s="45">
        <v>31750</v>
      </c>
      <c r="E15" s="44">
        <f t="shared" si="0"/>
        <v>31700</v>
      </c>
      <c r="F15" s="46">
        <v>31950</v>
      </c>
      <c r="G15" s="45">
        <v>32000</v>
      </c>
      <c r="H15" s="44">
        <f t="shared" si="1"/>
        <v>31975</v>
      </c>
      <c r="I15" s="46">
        <v>31685</v>
      </c>
      <c r="J15" s="45">
        <v>31735</v>
      </c>
      <c r="K15" s="44">
        <f t="shared" si="2"/>
        <v>31710</v>
      </c>
      <c r="L15" s="52">
        <v>31750</v>
      </c>
      <c r="M15" s="51">
        <v>1.2739</v>
      </c>
      <c r="N15" s="51">
        <v>1.0729</v>
      </c>
      <c r="O15" s="50">
        <v>157.1</v>
      </c>
      <c r="P15" s="43">
        <v>24923.46</v>
      </c>
      <c r="Q15" s="43">
        <v>25105.919999999998</v>
      </c>
      <c r="R15" s="49">
        <f t="shared" si="3"/>
        <v>29592.692702022556</v>
      </c>
      <c r="S15" s="48">
        <v>1.2746</v>
      </c>
    </row>
    <row r="16" spans="1:19" x14ac:dyDescent="0.2">
      <c r="B16" s="47">
        <v>45455</v>
      </c>
      <c r="C16" s="46">
        <v>32725</v>
      </c>
      <c r="D16" s="45">
        <v>32750</v>
      </c>
      <c r="E16" s="44">
        <f t="shared" si="0"/>
        <v>32737.5</v>
      </c>
      <c r="F16" s="46">
        <v>32900</v>
      </c>
      <c r="G16" s="45">
        <v>32925</v>
      </c>
      <c r="H16" s="44">
        <f t="shared" si="1"/>
        <v>32912.5</v>
      </c>
      <c r="I16" s="46">
        <v>32635</v>
      </c>
      <c r="J16" s="45">
        <v>32685</v>
      </c>
      <c r="K16" s="44">
        <f t="shared" si="2"/>
        <v>32660</v>
      </c>
      <c r="L16" s="52">
        <v>32750</v>
      </c>
      <c r="M16" s="51">
        <v>1.2761</v>
      </c>
      <c r="N16" s="51">
        <v>1.0765</v>
      </c>
      <c r="O16" s="50">
        <v>157.34</v>
      </c>
      <c r="P16" s="43">
        <v>25664.13</v>
      </c>
      <c r="Q16" s="43">
        <v>25787.119999999999</v>
      </c>
      <c r="R16" s="49">
        <f t="shared" si="3"/>
        <v>30422.666047375755</v>
      </c>
      <c r="S16" s="48">
        <v>1.2767999999999999</v>
      </c>
    </row>
    <row r="17" spans="2:19" x14ac:dyDescent="0.2">
      <c r="B17" s="47">
        <v>45456</v>
      </c>
      <c r="C17" s="46">
        <v>33125</v>
      </c>
      <c r="D17" s="45">
        <v>33150</v>
      </c>
      <c r="E17" s="44">
        <f t="shared" si="0"/>
        <v>33137.5</v>
      </c>
      <c r="F17" s="46">
        <v>33350</v>
      </c>
      <c r="G17" s="45">
        <v>33400</v>
      </c>
      <c r="H17" s="44">
        <f t="shared" si="1"/>
        <v>33375</v>
      </c>
      <c r="I17" s="46">
        <v>33030</v>
      </c>
      <c r="J17" s="45">
        <v>33080</v>
      </c>
      <c r="K17" s="44">
        <f t="shared" si="2"/>
        <v>33055</v>
      </c>
      <c r="L17" s="52">
        <v>33150</v>
      </c>
      <c r="M17" s="51">
        <v>1.2765</v>
      </c>
      <c r="N17" s="51">
        <v>1.0783</v>
      </c>
      <c r="O17" s="50">
        <v>157.22</v>
      </c>
      <c r="P17" s="43">
        <v>25969.45</v>
      </c>
      <c r="Q17" s="43">
        <v>26150.959999999999</v>
      </c>
      <c r="R17" s="49">
        <f t="shared" si="3"/>
        <v>30742.83594546972</v>
      </c>
      <c r="S17" s="48">
        <v>1.2771999999999999</v>
      </c>
    </row>
    <row r="18" spans="2:19" x14ac:dyDescent="0.2">
      <c r="B18" s="47">
        <v>45457</v>
      </c>
      <c r="C18" s="46">
        <v>32405</v>
      </c>
      <c r="D18" s="45">
        <v>32410</v>
      </c>
      <c r="E18" s="44">
        <f t="shared" si="0"/>
        <v>32407.5</v>
      </c>
      <c r="F18" s="46">
        <v>32650</v>
      </c>
      <c r="G18" s="45">
        <v>32700</v>
      </c>
      <c r="H18" s="44">
        <f t="shared" si="1"/>
        <v>32675</v>
      </c>
      <c r="I18" s="46">
        <v>32295</v>
      </c>
      <c r="J18" s="45">
        <v>32345</v>
      </c>
      <c r="K18" s="44">
        <f t="shared" si="2"/>
        <v>32320</v>
      </c>
      <c r="L18" s="52">
        <v>32410</v>
      </c>
      <c r="M18" s="51">
        <v>1.2704</v>
      </c>
      <c r="N18" s="51">
        <v>1.0693999999999999</v>
      </c>
      <c r="O18" s="50">
        <v>157.07</v>
      </c>
      <c r="P18" s="43">
        <v>25511.65</v>
      </c>
      <c r="Q18" s="43">
        <v>25723.73</v>
      </c>
      <c r="R18" s="49">
        <f t="shared" si="3"/>
        <v>30306.714045259025</v>
      </c>
      <c r="S18" s="48">
        <v>1.2712000000000001</v>
      </c>
    </row>
    <row r="19" spans="2:19" x14ac:dyDescent="0.2">
      <c r="B19" s="47">
        <v>45460</v>
      </c>
      <c r="C19" s="46">
        <v>31795</v>
      </c>
      <c r="D19" s="45">
        <v>31800</v>
      </c>
      <c r="E19" s="44">
        <f t="shared" si="0"/>
        <v>31797.5</v>
      </c>
      <c r="F19" s="46">
        <v>31850</v>
      </c>
      <c r="G19" s="45">
        <v>31900</v>
      </c>
      <c r="H19" s="44">
        <f t="shared" si="1"/>
        <v>31875</v>
      </c>
      <c r="I19" s="46">
        <v>31410</v>
      </c>
      <c r="J19" s="45">
        <v>31460</v>
      </c>
      <c r="K19" s="44">
        <f t="shared" si="2"/>
        <v>31435</v>
      </c>
      <c r="L19" s="52">
        <v>31800</v>
      </c>
      <c r="M19" s="51">
        <v>1.2663</v>
      </c>
      <c r="N19" s="51">
        <v>1.071</v>
      </c>
      <c r="O19" s="50">
        <v>157.85</v>
      </c>
      <c r="P19" s="43">
        <v>25112.53</v>
      </c>
      <c r="Q19" s="43">
        <v>25175.599999999999</v>
      </c>
      <c r="R19" s="49">
        <f t="shared" si="3"/>
        <v>29691.876750700281</v>
      </c>
      <c r="S19" s="48">
        <v>1.2670999999999999</v>
      </c>
    </row>
    <row r="20" spans="2:19" x14ac:dyDescent="0.2">
      <c r="B20" s="47">
        <v>45461</v>
      </c>
      <c r="C20" s="46">
        <v>31725</v>
      </c>
      <c r="D20" s="45">
        <v>31775</v>
      </c>
      <c r="E20" s="44">
        <f t="shared" si="0"/>
        <v>31750</v>
      </c>
      <c r="F20" s="46">
        <v>31995</v>
      </c>
      <c r="G20" s="45">
        <v>32000</v>
      </c>
      <c r="H20" s="44">
        <f t="shared" si="1"/>
        <v>31997.5</v>
      </c>
      <c r="I20" s="46">
        <v>31665</v>
      </c>
      <c r="J20" s="45">
        <v>31715</v>
      </c>
      <c r="K20" s="44">
        <f t="shared" si="2"/>
        <v>31690</v>
      </c>
      <c r="L20" s="52">
        <v>31775</v>
      </c>
      <c r="M20" s="51">
        <v>1.2675000000000001</v>
      </c>
      <c r="N20" s="51">
        <v>1.0717000000000001</v>
      </c>
      <c r="O20" s="50">
        <v>158.09</v>
      </c>
      <c r="P20" s="43">
        <v>25069.03</v>
      </c>
      <c r="Q20" s="43">
        <v>25232.61</v>
      </c>
      <c r="R20" s="49">
        <f t="shared" si="3"/>
        <v>29649.155547261358</v>
      </c>
      <c r="S20" s="48">
        <v>1.2682</v>
      </c>
    </row>
    <row r="21" spans="2:19" x14ac:dyDescent="0.2">
      <c r="B21" s="47">
        <v>45462</v>
      </c>
      <c r="C21" s="46">
        <v>32145</v>
      </c>
      <c r="D21" s="45">
        <v>32150</v>
      </c>
      <c r="E21" s="44">
        <f t="shared" si="0"/>
        <v>32147.5</v>
      </c>
      <c r="F21" s="46">
        <v>32300</v>
      </c>
      <c r="G21" s="45">
        <v>32350</v>
      </c>
      <c r="H21" s="44">
        <f t="shared" si="1"/>
        <v>32325</v>
      </c>
      <c r="I21" s="46">
        <v>32130</v>
      </c>
      <c r="J21" s="45">
        <v>32180</v>
      </c>
      <c r="K21" s="44">
        <f t="shared" si="2"/>
        <v>32155</v>
      </c>
      <c r="L21" s="52">
        <v>32150</v>
      </c>
      <c r="M21" s="51">
        <v>1.2733000000000001</v>
      </c>
      <c r="N21" s="51">
        <v>1.0750999999999999</v>
      </c>
      <c r="O21" s="50">
        <v>157.91</v>
      </c>
      <c r="P21" s="43">
        <v>25249.35</v>
      </c>
      <c r="Q21" s="43">
        <v>25392.46</v>
      </c>
      <c r="R21" s="49">
        <f t="shared" si="3"/>
        <v>29904.194958608503</v>
      </c>
      <c r="S21" s="48">
        <v>1.274</v>
      </c>
    </row>
    <row r="22" spans="2:19" x14ac:dyDescent="0.2">
      <c r="B22" s="47">
        <v>45463</v>
      </c>
      <c r="C22" s="46">
        <v>32550</v>
      </c>
      <c r="D22" s="45">
        <v>32575</v>
      </c>
      <c r="E22" s="44">
        <f t="shared" si="0"/>
        <v>32562.5</v>
      </c>
      <c r="F22" s="46">
        <v>32825</v>
      </c>
      <c r="G22" s="45">
        <v>32875</v>
      </c>
      <c r="H22" s="44">
        <f t="shared" si="1"/>
        <v>32850</v>
      </c>
      <c r="I22" s="46">
        <v>32665</v>
      </c>
      <c r="J22" s="45">
        <v>32715</v>
      </c>
      <c r="K22" s="44">
        <f t="shared" si="2"/>
        <v>32690</v>
      </c>
      <c r="L22" s="52">
        <v>32575</v>
      </c>
      <c r="M22" s="51">
        <v>1.2681</v>
      </c>
      <c r="N22" s="51">
        <v>1.0714999999999999</v>
      </c>
      <c r="O22" s="50">
        <v>158.44</v>
      </c>
      <c r="P22" s="43">
        <v>25688.04</v>
      </c>
      <c r="Q22" s="43">
        <v>25908.27</v>
      </c>
      <c r="R22" s="49">
        <f t="shared" si="3"/>
        <v>30401.306579561366</v>
      </c>
      <c r="S22" s="48">
        <v>1.2688999999999999</v>
      </c>
    </row>
    <row r="23" spans="2:19" x14ac:dyDescent="0.2">
      <c r="B23" s="47">
        <v>45464</v>
      </c>
      <c r="C23" s="46">
        <v>32625</v>
      </c>
      <c r="D23" s="45">
        <v>32650</v>
      </c>
      <c r="E23" s="44">
        <f t="shared" si="0"/>
        <v>32637.5</v>
      </c>
      <c r="F23" s="46">
        <v>32875</v>
      </c>
      <c r="G23" s="45">
        <v>32900</v>
      </c>
      <c r="H23" s="44">
        <f t="shared" si="1"/>
        <v>32887.5</v>
      </c>
      <c r="I23" s="46">
        <v>32675</v>
      </c>
      <c r="J23" s="45">
        <v>32725</v>
      </c>
      <c r="K23" s="44">
        <f t="shared" si="2"/>
        <v>32700</v>
      </c>
      <c r="L23" s="52">
        <v>32650</v>
      </c>
      <c r="M23" s="51">
        <v>1.2644</v>
      </c>
      <c r="N23" s="51">
        <v>1.0689</v>
      </c>
      <c r="O23" s="50">
        <v>158.91</v>
      </c>
      <c r="P23" s="43">
        <v>25822.52</v>
      </c>
      <c r="Q23" s="43">
        <v>26003.79</v>
      </c>
      <c r="R23" s="49">
        <f t="shared" si="3"/>
        <v>30545.420525774163</v>
      </c>
      <c r="S23" s="48">
        <v>1.2652000000000001</v>
      </c>
    </row>
    <row r="24" spans="2:19" x14ac:dyDescent="0.2">
      <c r="B24" s="47">
        <v>45467</v>
      </c>
      <c r="C24" s="46">
        <v>32590</v>
      </c>
      <c r="D24" s="45">
        <v>32595</v>
      </c>
      <c r="E24" s="44">
        <f t="shared" si="0"/>
        <v>32592.5</v>
      </c>
      <c r="F24" s="46">
        <v>32845</v>
      </c>
      <c r="G24" s="45">
        <v>32850</v>
      </c>
      <c r="H24" s="44">
        <f t="shared" si="1"/>
        <v>32847.5</v>
      </c>
      <c r="I24" s="46">
        <v>32575</v>
      </c>
      <c r="J24" s="45">
        <v>32625</v>
      </c>
      <c r="K24" s="44">
        <f t="shared" si="2"/>
        <v>32600</v>
      </c>
      <c r="L24" s="52">
        <v>32595</v>
      </c>
      <c r="M24" s="51">
        <v>1.2663</v>
      </c>
      <c r="N24" s="51">
        <v>1.0734999999999999</v>
      </c>
      <c r="O24" s="50">
        <v>159.47</v>
      </c>
      <c r="P24" s="43">
        <v>25740.35</v>
      </c>
      <c r="Q24" s="43">
        <v>25925.34</v>
      </c>
      <c r="R24" s="49">
        <f t="shared" si="3"/>
        <v>30363.297624592458</v>
      </c>
      <c r="S24" s="48">
        <v>1.2670999999999999</v>
      </c>
    </row>
    <row r="25" spans="2:19" x14ac:dyDescent="0.2">
      <c r="B25" s="47">
        <v>45468</v>
      </c>
      <c r="C25" s="46">
        <v>32640</v>
      </c>
      <c r="D25" s="45">
        <v>32645</v>
      </c>
      <c r="E25" s="44">
        <f t="shared" si="0"/>
        <v>32642.5</v>
      </c>
      <c r="F25" s="46">
        <v>32800</v>
      </c>
      <c r="G25" s="45">
        <v>32850</v>
      </c>
      <c r="H25" s="44">
        <f t="shared" si="1"/>
        <v>32825</v>
      </c>
      <c r="I25" s="46">
        <v>32600</v>
      </c>
      <c r="J25" s="45">
        <v>32650</v>
      </c>
      <c r="K25" s="44">
        <f t="shared" si="2"/>
        <v>32625</v>
      </c>
      <c r="L25" s="52">
        <v>32645</v>
      </c>
      <c r="M25" s="51">
        <v>1.2683</v>
      </c>
      <c r="N25" s="51">
        <v>1.0709</v>
      </c>
      <c r="O25" s="50">
        <v>159.47</v>
      </c>
      <c r="P25" s="43">
        <v>25739.18</v>
      </c>
      <c r="Q25" s="43">
        <v>25884.49</v>
      </c>
      <c r="R25" s="49">
        <f t="shared" si="3"/>
        <v>30483.705294612009</v>
      </c>
      <c r="S25" s="48">
        <v>1.2690999999999999</v>
      </c>
    </row>
    <row r="26" spans="2:19" x14ac:dyDescent="0.2">
      <c r="B26" s="47">
        <v>45469</v>
      </c>
      <c r="C26" s="46">
        <v>31555</v>
      </c>
      <c r="D26" s="45">
        <v>31560</v>
      </c>
      <c r="E26" s="44">
        <f t="shared" si="0"/>
        <v>31557.5</v>
      </c>
      <c r="F26" s="46">
        <v>31800</v>
      </c>
      <c r="G26" s="45">
        <v>31850</v>
      </c>
      <c r="H26" s="44">
        <f t="shared" si="1"/>
        <v>31825</v>
      </c>
      <c r="I26" s="46">
        <v>31610</v>
      </c>
      <c r="J26" s="45">
        <v>31660</v>
      </c>
      <c r="K26" s="44">
        <f t="shared" si="2"/>
        <v>31635</v>
      </c>
      <c r="L26" s="52">
        <v>31560</v>
      </c>
      <c r="M26" s="51">
        <v>1.2661</v>
      </c>
      <c r="N26" s="51">
        <v>1.0693999999999999</v>
      </c>
      <c r="O26" s="50">
        <v>160.32</v>
      </c>
      <c r="P26" s="43">
        <v>24926.94</v>
      </c>
      <c r="Q26" s="43">
        <v>25140.11</v>
      </c>
      <c r="R26" s="49">
        <f t="shared" si="3"/>
        <v>29511.875818215824</v>
      </c>
      <c r="S26" s="48">
        <v>1.2668999999999999</v>
      </c>
    </row>
    <row r="27" spans="2:19" x14ac:dyDescent="0.2">
      <c r="B27" s="47">
        <v>45470</v>
      </c>
      <c r="C27" s="46">
        <v>32080</v>
      </c>
      <c r="D27" s="45">
        <v>32085</v>
      </c>
      <c r="E27" s="44">
        <f t="shared" si="0"/>
        <v>32082.5</v>
      </c>
      <c r="F27" s="46">
        <v>32225</v>
      </c>
      <c r="G27" s="45">
        <v>32275</v>
      </c>
      <c r="H27" s="44">
        <f t="shared" si="1"/>
        <v>32250</v>
      </c>
      <c r="I27" s="46">
        <v>32035</v>
      </c>
      <c r="J27" s="45">
        <v>32085</v>
      </c>
      <c r="K27" s="44">
        <f t="shared" si="2"/>
        <v>32060</v>
      </c>
      <c r="L27" s="52">
        <v>32085</v>
      </c>
      <c r="M27" s="51">
        <v>1.2642</v>
      </c>
      <c r="N27" s="51">
        <v>1.0692999999999999</v>
      </c>
      <c r="O27" s="50">
        <v>160.56</v>
      </c>
      <c r="P27" s="43">
        <v>25379.69</v>
      </c>
      <c r="Q27" s="43">
        <v>25513.83</v>
      </c>
      <c r="R27" s="49">
        <f t="shared" si="3"/>
        <v>30005.611147479663</v>
      </c>
      <c r="S27" s="48">
        <v>1.2649999999999999</v>
      </c>
    </row>
    <row r="28" spans="2:19" x14ac:dyDescent="0.2">
      <c r="B28" s="47">
        <v>45471</v>
      </c>
      <c r="C28" s="46">
        <v>32975</v>
      </c>
      <c r="D28" s="45">
        <v>33000</v>
      </c>
      <c r="E28" s="44">
        <f t="shared" si="0"/>
        <v>32987.5</v>
      </c>
      <c r="F28" s="46">
        <v>33175</v>
      </c>
      <c r="G28" s="45">
        <v>33200</v>
      </c>
      <c r="H28" s="44">
        <f t="shared" si="1"/>
        <v>33187.5</v>
      </c>
      <c r="I28" s="46">
        <v>32950</v>
      </c>
      <c r="J28" s="45">
        <v>33000</v>
      </c>
      <c r="K28" s="44">
        <f t="shared" si="2"/>
        <v>32975</v>
      </c>
      <c r="L28" s="52">
        <v>33000</v>
      </c>
      <c r="M28" s="51">
        <v>1.2642</v>
      </c>
      <c r="N28" s="51">
        <v>1.0697000000000001</v>
      </c>
      <c r="O28" s="50">
        <v>160.65</v>
      </c>
      <c r="P28" s="43">
        <v>26103.46</v>
      </c>
      <c r="Q28" s="43">
        <v>26242.98</v>
      </c>
      <c r="R28" s="49">
        <f t="shared" si="3"/>
        <v>30849.770963821629</v>
      </c>
      <c r="S28" s="48">
        <v>1.2650999999999999</v>
      </c>
    </row>
    <row r="29" spans="2:19" s="10" customFormat="1" x14ac:dyDescent="0.2">
      <c r="B29" s="42" t="s">
        <v>11</v>
      </c>
      <c r="C29" s="41">
        <f>ROUND(AVERAGE(C9:C28),2)</f>
        <v>32204</v>
      </c>
      <c r="D29" s="40">
        <f>ROUND(AVERAGE(D9:D28),2)</f>
        <v>32228.75</v>
      </c>
      <c r="E29" s="39">
        <f>ROUND(AVERAGE(C29:D29),2)</f>
        <v>32216.38</v>
      </c>
      <c r="F29" s="41">
        <f>ROUND(AVERAGE(F9:F28),2)</f>
        <v>32426.5</v>
      </c>
      <c r="G29" s="40">
        <f>ROUND(AVERAGE(G9:G28),2)</f>
        <v>32464.75</v>
      </c>
      <c r="H29" s="39">
        <f>ROUND(AVERAGE(F29:G29),2)</f>
        <v>32445.63</v>
      </c>
      <c r="I29" s="41">
        <f>ROUND(AVERAGE(I9:I28),2)</f>
        <v>32196</v>
      </c>
      <c r="J29" s="40">
        <f>ROUND(AVERAGE(J9:J28),2)</f>
        <v>32246</v>
      </c>
      <c r="K29" s="39">
        <f>ROUND(AVERAGE(I29:J29),2)</f>
        <v>32221</v>
      </c>
      <c r="L29" s="38">
        <f>ROUND(AVERAGE(L9:L28),2)</f>
        <v>32228.75</v>
      </c>
      <c r="M29" s="37">
        <f>ROUND(AVERAGE(M9:M28),4)</f>
        <v>1.2710999999999999</v>
      </c>
      <c r="N29" s="36">
        <f>ROUND(AVERAGE(N9:N28),4)</f>
        <v>1.0759000000000001</v>
      </c>
      <c r="O29" s="175">
        <f>ROUND(AVERAGE(O9:O28),2)</f>
        <v>157.85</v>
      </c>
      <c r="P29" s="35">
        <f>AVERAGE(P9:P28)</f>
        <v>25355.749999999996</v>
      </c>
      <c r="Q29" s="35">
        <f>AVERAGE(Q9:Q28)</f>
        <v>25526.506000000001</v>
      </c>
      <c r="R29" s="35">
        <f>AVERAGE(R9:R28)</f>
        <v>29957.77149952696</v>
      </c>
      <c r="S29" s="34">
        <f>AVERAGE(S9:S28)</f>
        <v>1.2718349999999998</v>
      </c>
    </row>
    <row r="30" spans="2:19" s="5" customFormat="1" x14ac:dyDescent="0.2">
      <c r="B30" s="33" t="s">
        <v>12</v>
      </c>
      <c r="C30" s="32">
        <f t="shared" ref="C30:S30" si="4">MAX(C9:C28)</f>
        <v>33125</v>
      </c>
      <c r="D30" s="31">
        <f t="shared" si="4"/>
        <v>33150</v>
      </c>
      <c r="E30" s="30">
        <f t="shared" si="4"/>
        <v>33137.5</v>
      </c>
      <c r="F30" s="32">
        <f t="shared" si="4"/>
        <v>33350</v>
      </c>
      <c r="G30" s="31">
        <f t="shared" si="4"/>
        <v>33400</v>
      </c>
      <c r="H30" s="30">
        <f t="shared" si="4"/>
        <v>33375</v>
      </c>
      <c r="I30" s="32">
        <f t="shared" si="4"/>
        <v>33030</v>
      </c>
      <c r="J30" s="31">
        <f t="shared" si="4"/>
        <v>33080</v>
      </c>
      <c r="K30" s="30">
        <f t="shared" si="4"/>
        <v>33055</v>
      </c>
      <c r="L30" s="29">
        <f t="shared" si="4"/>
        <v>33150</v>
      </c>
      <c r="M30" s="28">
        <f t="shared" si="4"/>
        <v>1.2806999999999999</v>
      </c>
      <c r="N30" s="27">
        <f t="shared" si="4"/>
        <v>1.0898000000000001</v>
      </c>
      <c r="O30" s="26">
        <f t="shared" si="4"/>
        <v>160.65</v>
      </c>
      <c r="P30" s="25">
        <f t="shared" si="4"/>
        <v>26103.46</v>
      </c>
      <c r="Q30" s="25">
        <f t="shared" si="4"/>
        <v>26242.98</v>
      </c>
      <c r="R30" s="25">
        <f t="shared" si="4"/>
        <v>30849.770963821629</v>
      </c>
      <c r="S30" s="24">
        <f t="shared" si="4"/>
        <v>1.2814000000000001</v>
      </c>
    </row>
    <row r="31" spans="2:19" s="5" customFormat="1" ht="13.5" thickBot="1" x14ac:dyDescent="0.25">
      <c r="B31" s="23" t="s">
        <v>13</v>
      </c>
      <c r="C31" s="22">
        <f t="shared" ref="C31:S31" si="5">MIN(C9:C28)</f>
        <v>31350</v>
      </c>
      <c r="D31" s="21">
        <f t="shared" si="5"/>
        <v>31375</v>
      </c>
      <c r="E31" s="20">
        <f t="shared" si="5"/>
        <v>31362.5</v>
      </c>
      <c r="F31" s="22">
        <f t="shared" si="5"/>
        <v>31650</v>
      </c>
      <c r="G31" s="21">
        <f t="shared" si="5"/>
        <v>31700</v>
      </c>
      <c r="H31" s="20">
        <f t="shared" si="5"/>
        <v>31675</v>
      </c>
      <c r="I31" s="22">
        <f t="shared" si="5"/>
        <v>31410</v>
      </c>
      <c r="J31" s="21">
        <f t="shared" si="5"/>
        <v>31460</v>
      </c>
      <c r="K31" s="20">
        <f t="shared" si="5"/>
        <v>31435</v>
      </c>
      <c r="L31" s="19">
        <f t="shared" si="5"/>
        <v>31375</v>
      </c>
      <c r="M31" s="18">
        <f t="shared" si="5"/>
        <v>1.2642</v>
      </c>
      <c r="N31" s="17">
        <f t="shared" si="5"/>
        <v>1.0689</v>
      </c>
      <c r="O31" s="16">
        <f t="shared" si="5"/>
        <v>154.87</v>
      </c>
      <c r="P31" s="15">
        <f t="shared" si="5"/>
        <v>24552</v>
      </c>
      <c r="Q31" s="15">
        <f t="shared" si="5"/>
        <v>24792.74</v>
      </c>
      <c r="R31" s="15">
        <f t="shared" si="5"/>
        <v>28869.157158630842</v>
      </c>
      <c r="S31" s="14">
        <f t="shared" si="5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Y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25</v>
      </c>
    </row>
    <row r="6" spans="1:25" ht="13.5" thickBot="1" x14ac:dyDescent="0.25">
      <c r="B6" s="1">
        <v>45446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45446</v>
      </c>
      <c r="C9" s="46">
        <v>19300</v>
      </c>
      <c r="D9" s="45">
        <v>19325</v>
      </c>
      <c r="E9" s="44">
        <f t="shared" ref="E9:E28" si="0">AVERAGE(C9:D9)</f>
        <v>19312.5</v>
      </c>
      <c r="F9" s="46">
        <v>19565</v>
      </c>
      <c r="G9" s="45">
        <v>19575</v>
      </c>
      <c r="H9" s="44">
        <f t="shared" ref="H9:H28" si="1">AVERAGE(F9:G9)</f>
        <v>19570</v>
      </c>
      <c r="I9" s="46">
        <v>20555</v>
      </c>
      <c r="J9" s="45">
        <v>20605</v>
      </c>
      <c r="K9" s="44">
        <f t="shared" ref="K9:K28" si="2">AVERAGE(I9:J9)</f>
        <v>20580</v>
      </c>
      <c r="L9" s="46">
        <v>21220</v>
      </c>
      <c r="M9" s="45">
        <v>21270</v>
      </c>
      <c r="N9" s="44">
        <f t="shared" ref="N9:N28" si="3">AVERAGE(L9:M9)</f>
        <v>21245</v>
      </c>
      <c r="O9" s="46">
        <v>21870</v>
      </c>
      <c r="P9" s="45">
        <v>21920</v>
      </c>
      <c r="Q9" s="44">
        <f t="shared" ref="Q9:Q28" si="4">AVERAGE(O9:P9)</f>
        <v>21895</v>
      </c>
      <c r="R9" s="52">
        <v>19325</v>
      </c>
      <c r="S9" s="51">
        <v>1.2728999999999999</v>
      </c>
      <c r="T9" s="53">
        <v>1.0843</v>
      </c>
      <c r="U9" s="50">
        <v>156.86000000000001</v>
      </c>
      <c r="V9" s="43">
        <v>15181.87</v>
      </c>
      <c r="W9" s="43">
        <v>15371.02</v>
      </c>
      <c r="X9" s="49">
        <f t="shared" ref="X9:X28" si="5">R9/T9</f>
        <v>17822.558332564789</v>
      </c>
      <c r="Y9" s="48">
        <v>1.2735000000000001</v>
      </c>
    </row>
    <row r="10" spans="1:25" x14ac:dyDescent="0.2">
      <c r="B10" s="47">
        <v>45447</v>
      </c>
      <c r="C10" s="46">
        <v>18875</v>
      </c>
      <c r="D10" s="45">
        <v>18900</v>
      </c>
      <c r="E10" s="44">
        <f t="shared" si="0"/>
        <v>18887.5</v>
      </c>
      <c r="F10" s="46">
        <v>19200</v>
      </c>
      <c r="G10" s="45">
        <v>19220</v>
      </c>
      <c r="H10" s="44">
        <f t="shared" si="1"/>
        <v>19210</v>
      </c>
      <c r="I10" s="46">
        <v>20200</v>
      </c>
      <c r="J10" s="45">
        <v>20250</v>
      </c>
      <c r="K10" s="44">
        <f t="shared" si="2"/>
        <v>20225</v>
      </c>
      <c r="L10" s="46">
        <v>20860</v>
      </c>
      <c r="M10" s="45">
        <v>20910</v>
      </c>
      <c r="N10" s="44">
        <f t="shared" si="3"/>
        <v>20885</v>
      </c>
      <c r="O10" s="46">
        <v>21510</v>
      </c>
      <c r="P10" s="45">
        <v>21560</v>
      </c>
      <c r="Q10" s="44">
        <f t="shared" si="4"/>
        <v>21535</v>
      </c>
      <c r="R10" s="52">
        <v>18900</v>
      </c>
      <c r="S10" s="51">
        <v>1.2762</v>
      </c>
      <c r="T10" s="51">
        <v>1.0862000000000001</v>
      </c>
      <c r="U10" s="50">
        <v>154.87</v>
      </c>
      <c r="V10" s="43">
        <v>14809.59</v>
      </c>
      <c r="W10" s="43">
        <v>15052.08</v>
      </c>
      <c r="X10" s="49">
        <f t="shared" si="5"/>
        <v>17400.110476891918</v>
      </c>
      <c r="Y10" s="48">
        <v>1.2768999999999999</v>
      </c>
    </row>
    <row r="11" spans="1:25" x14ac:dyDescent="0.2">
      <c r="B11" s="47">
        <v>45448</v>
      </c>
      <c r="C11" s="46">
        <v>18330</v>
      </c>
      <c r="D11" s="45">
        <v>18340</v>
      </c>
      <c r="E11" s="44">
        <f t="shared" si="0"/>
        <v>18335</v>
      </c>
      <c r="F11" s="46">
        <v>18580</v>
      </c>
      <c r="G11" s="45">
        <v>18590</v>
      </c>
      <c r="H11" s="44">
        <f t="shared" si="1"/>
        <v>18585</v>
      </c>
      <c r="I11" s="46">
        <v>19575</v>
      </c>
      <c r="J11" s="45">
        <v>19625</v>
      </c>
      <c r="K11" s="44">
        <f t="shared" si="2"/>
        <v>19600</v>
      </c>
      <c r="L11" s="46">
        <v>20230</v>
      </c>
      <c r="M11" s="45">
        <v>20280</v>
      </c>
      <c r="N11" s="44">
        <f t="shared" si="3"/>
        <v>20255</v>
      </c>
      <c r="O11" s="46">
        <v>20880</v>
      </c>
      <c r="P11" s="45">
        <v>20930</v>
      </c>
      <c r="Q11" s="44">
        <f t="shared" si="4"/>
        <v>20905</v>
      </c>
      <c r="R11" s="52">
        <v>18340</v>
      </c>
      <c r="S11" s="51">
        <v>1.2779</v>
      </c>
      <c r="T11" s="51">
        <v>1.0868</v>
      </c>
      <c r="U11" s="50">
        <v>156.15</v>
      </c>
      <c r="V11" s="43">
        <v>14351.67</v>
      </c>
      <c r="W11" s="43">
        <v>14539.34</v>
      </c>
      <c r="X11" s="49">
        <f t="shared" si="5"/>
        <v>16875.230033124772</v>
      </c>
      <c r="Y11" s="48">
        <v>1.2786</v>
      </c>
    </row>
    <row r="12" spans="1:25" x14ac:dyDescent="0.2">
      <c r="B12" s="47">
        <v>45449</v>
      </c>
      <c r="C12" s="46">
        <v>18120</v>
      </c>
      <c r="D12" s="45">
        <v>18130</v>
      </c>
      <c r="E12" s="44">
        <f t="shared" si="0"/>
        <v>18125</v>
      </c>
      <c r="F12" s="46">
        <v>18360</v>
      </c>
      <c r="G12" s="45">
        <v>18370</v>
      </c>
      <c r="H12" s="44">
        <f t="shared" si="1"/>
        <v>18365</v>
      </c>
      <c r="I12" s="46">
        <v>19350</v>
      </c>
      <c r="J12" s="45">
        <v>19400</v>
      </c>
      <c r="K12" s="44">
        <f t="shared" si="2"/>
        <v>19375</v>
      </c>
      <c r="L12" s="46">
        <v>20000</v>
      </c>
      <c r="M12" s="45">
        <v>20050</v>
      </c>
      <c r="N12" s="44">
        <f t="shared" si="3"/>
        <v>20025</v>
      </c>
      <c r="O12" s="46">
        <v>20650</v>
      </c>
      <c r="P12" s="45">
        <v>20700</v>
      </c>
      <c r="Q12" s="44">
        <f t="shared" si="4"/>
        <v>20675</v>
      </c>
      <c r="R12" s="52">
        <v>18130</v>
      </c>
      <c r="S12" s="51">
        <v>1.2771999999999999</v>
      </c>
      <c r="T12" s="51">
        <v>1.0868</v>
      </c>
      <c r="U12" s="50">
        <v>156.19999999999999</v>
      </c>
      <c r="V12" s="43">
        <v>14195.11</v>
      </c>
      <c r="W12" s="43">
        <v>14376.27</v>
      </c>
      <c r="X12" s="49">
        <f t="shared" si="5"/>
        <v>16682.002208317997</v>
      </c>
      <c r="Y12" s="48">
        <v>1.2778</v>
      </c>
    </row>
    <row r="13" spans="1:25" x14ac:dyDescent="0.2">
      <c r="B13" s="47">
        <v>45450</v>
      </c>
      <c r="C13" s="46">
        <v>17940</v>
      </c>
      <c r="D13" s="45">
        <v>17950</v>
      </c>
      <c r="E13" s="44">
        <f t="shared" si="0"/>
        <v>17945</v>
      </c>
      <c r="F13" s="46">
        <v>18200</v>
      </c>
      <c r="G13" s="45">
        <v>18210</v>
      </c>
      <c r="H13" s="44">
        <f t="shared" si="1"/>
        <v>18205</v>
      </c>
      <c r="I13" s="46">
        <v>19190</v>
      </c>
      <c r="J13" s="45">
        <v>19240</v>
      </c>
      <c r="K13" s="44">
        <f t="shared" si="2"/>
        <v>19215</v>
      </c>
      <c r="L13" s="46">
        <v>19840</v>
      </c>
      <c r="M13" s="45">
        <v>19890</v>
      </c>
      <c r="N13" s="44">
        <f t="shared" si="3"/>
        <v>19865</v>
      </c>
      <c r="O13" s="46">
        <v>20490</v>
      </c>
      <c r="P13" s="45">
        <v>20540</v>
      </c>
      <c r="Q13" s="44">
        <f t="shared" si="4"/>
        <v>20515</v>
      </c>
      <c r="R13" s="52">
        <v>17950</v>
      </c>
      <c r="S13" s="51">
        <v>1.2806999999999999</v>
      </c>
      <c r="T13" s="51">
        <v>1.0898000000000001</v>
      </c>
      <c r="U13" s="50">
        <v>155.6</v>
      </c>
      <c r="V13" s="43">
        <v>14015.77</v>
      </c>
      <c r="W13" s="43">
        <v>14211.02</v>
      </c>
      <c r="X13" s="49">
        <f t="shared" si="5"/>
        <v>16470.912093962193</v>
      </c>
      <c r="Y13" s="48">
        <v>1.2814000000000001</v>
      </c>
    </row>
    <row r="14" spans="1:25" x14ac:dyDescent="0.2">
      <c r="B14" s="47">
        <v>45453</v>
      </c>
      <c r="C14" s="46">
        <v>17830</v>
      </c>
      <c r="D14" s="45">
        <v>17835</v>
      </c>
      <c r="E14" s="44">
        <f t="shared" si="0"/>
        <v>17832.5</v>
      </c>
      <c r="F14" s="46">
        <v>18100</v>
      </c>
      <c r="G14" s="45">
        <v>18105</v>
      </c>
      <c r="H14" s="44">
        <f t="shared" si="1"/>
        <v>18102.5</v>
      </c>
      <c r="I14" s="46">
        <v>19125</v>
      </c>
      <c r="J14" s="45">
        <v>19175</v>
      </c>
      <c r="K14" s="44">
        <f t="shared" si="2"/>
        <v>19150</v>
      </c>
      <c r="L14" s="46">
        <v>19780</v>
      </c>
      <c r="M14" s="45">
        <v>19830</v>
      </c>
      <c r="N14" s="44">
        <f t="shared" si="3"/>
        <v>19805</v>
      </c>
      <c r="O14" s="46">
        <v>20430</v>
      </c>
      <c r="P14" s="45">
        <v>20480</v>
      </c>
      <c r="Q14" s="44">
        <f t="shared" si="4"/>
        <v>20455</v>
      </c>
      <c r="R14" s="52">
        <v>17835</v>
      </c>
      <c r="S14" s="51">
        <v>1.2714000000000001</v>
      </c>
      <c r="T14" s="51">
        <v>1.0753999999999999</v>
      </c>
      <c r="U14" s="50">
        <v>156.88999999999999</v>
      </c>
      <c r="V14" s="43">
        <v>14027.84</v>
      </c>
      <c r="W14" s="43">
        <v>14232.37</v>
      </c>
      <c r="X14" s="49">
        <f t="shared" si="5"/>
        <v>16584.526687744095</v>
      </c>
      <c r="Y14" s="48">
        <v>1.2721</v>
      </c>
    </row>
    <row r="15" spans="1:25" x14ac:dyDescent="0.2">
      <c r="B15" s="47">
        <v>45454</v>
      </c>
      <c r="C15" s="46">
        <v>17625</v>
      </c>
      <c r="D15" s="45">
        <v>17650</v>
      </c>
      <c r="E15" s="44">
        <f t="shared" si="0"/>
        <v>17637.5</v>
      </c>
      <c r="F15" s="46">
        <v>17850</v>
      </c>
      <c r="G15" s="45">
        <v>17855</v>
      </c>
      <c r="H15" s="44">
        <f t="shared" si="1"/>
        <v>17852.5</v>
      </c>
      <c r="I15" s="46">
        <v>18870</v>
      </c>
      <c r="J15" s="45">
        <v>18920</v>
      </c>
      <c r="K15" s="44">
        <f t="shared" si="2"/>
        <v>18895</v>
      </c>
      <c r="L15" s="46">
        <v>19525</v>
      </c>
      <c r="M15" s="45">
        <v>19575</v>
      </c>
      <c r="N15" s="44">
        <f t="shared" si="3"/>
        <v>19550</v>
      </c>
      <c r="O15" s="46">
        <v>20175</v>
      </c>
      <c r="P15" s="45">
        <v>20225</v>
      </c>
      <c r="Q15" s="44">
        <f t="shared" si="4"/>
        <v>20200</v>
      </c>
      <c r="R15" s="52">
        <v>17650</v>
      </c>
      <c r="S15" s="51">
        <v>1.2739</v>
      </c>
      <c r="T15" s="51">
        <v>1.0729</v>
      </c>
      <c r="U15" s="50">
        <v>157.1</v>
      </c>
      <c r="V15" s="43">
        <v>13855.09</v>
      </c>
      <c r="W15" s="43">
        <v>14008.32</v>
      </c>
      <c r="X15" s="49">
        <f t="shared" si="5"/>
        <v>16450.740982384192</v>
      </c>
      <c r="Y15" s="48">
        <v>1.2746</v>
      </c>
    </row>
    <row r="16" spans="1:25" x14ac:dyDescent="0.2">
      <c r="B16" s="47">
        <v>45455</v>
      </c>
      <c r="C16" s="46">
        <v>17520</v>
      </c>
      <c r="D16" s="45">
        <v>17525</v>
      </c>
      <c r="E16" s="44">
        <f t="shared" si="0"/>
        <v>17522.5</v>
      </c>
      <c r="F16" s="46">
        <v>17790</v>
      </c>
      <c r="G16" s="45">
        <v>17795</v>
      </c>
      <c r="H16" s="44">
        <f t="shared" si="1"/>
        <v>17792.5</v>
      </c>
      <c r="I16" s="46">
        <v>18830</v>
      </c>
      <c r="J16" s="45">
        <v>18880</v>
      </c>
      <c r="K16" s="44">
        <f t="shared" si="2"/>
        <v>18855</v>
      </c>
      <c r="L16" s="46">
        <v>19510</v>
      </c>
      <c r="M16" s="45">
        <v>19560</v>
      </c>
      <c r="N16" s="44">
        <f t="shared" si="3"/>
        <v>19535</v>
      </c>
      <c r="O16" s="46">
        <v>20160</v>
      </c>
      <c r="P16" s="45">
        <v>20210</v>
      </c>
      <c r="Q16" s="44">
        <f t="shared" si="4"/>
        <v>20185</v>
      </c>
      <c r="R16" s="52">
        <v>17525</v>
      </c>
      <c r="S16" s="51">
        <v>1.2761</v>
      </c>
      <c r="T16" s="51">
        <v>1.0765</v>
      </c>
      <c r="U16" s="50">
        <v>157.34</v>
      </c>
      <c r="V16" s="43">
        <v>13733.25</v>
      </c>
      <c r="W16" s="43">
        <v>13937.19</v>
      </c>
      <c r="X16" s="49">
        <f t="shared" si="5"/>
        <v>16279.6098467255</v>
      </c>
      <c r="Y16" s="48">
        <v>1.2767999999999999</v>
      </c>
    </row>
    <row r="17" spans="2:25" x14ac:dyDescent="0.2">
      <c r="B17" s="47">
        <v>45456</v>
      </c>
      <c r="C17" s="46">
        <v>17525</v>
      </c>
      <c r="D17" s="45">
        <v>17550</v>
      </c>
      <c r="E17" s="44">
        <f t="shared" si="0"/>
        <v>17537.5</v>
      </c>
      <c r="F17" s="46">
        <v>17775</v>
      </c>
      <c r="G17" s="45">
        <v>17780</v>
      </c>
      <c r="H17" s="44">
        <f t="shared" si="1"/>
        <v>17777.5</v>
      </c>
      <c r="I17" s="46">
        <v>18800</v>
      </c>
      <c r="J17" s="45">
        <v>18850</v>
      </c>
      <c r="K17" s="44">
        <f t="shared" si="2"/>
        <v>18825</v>
      </c>
      <c r="L17" s="46">
        <v>19495</v>
      </c>
      <c r="M17" s="45">
        <v>19545</v>
      </c>
      <c r="N17" s="44">
        <f t="shared" si="3"/>
        <v>19520</v>
      </c>
      <c r="O17" s="46">
        <v>20145</v>
      </c>
      <c r="P17" s="45">
        <v>20195</v>
      </c>
      <c r="Q17" s="44">
        <f t="shared" si="4"/>
        <v>20170</v>
      </c>
      <c r="R17" s="52">
        <v>17550</v>
      </c>
      <c r="S17" s="51">
        <v>1.2765</v>
      </c>
      <c r="T17" s="51">
        <v>1.0783</v>
      </c>
      <c r="U17" s="50">
        <v>157.22</v>
      </c>
      <c r="V17" s="43">
        <v>13748.53</v>
      </c>
      <c r="W17" s="43">
        <v>13921.08</v>
      </c>
      <c r="X17" s="49">
        <f t="shared" si="5"/>
        <v>16275.619029954558</v>
      </c>
      <c r="Y17" s="48">
        <v>1.2771999999999999</v>
      </c>
    </row>
    <row r="18" spans="2:25" x14ac:dyDescent="0.2">
      <c r="B18" s="47">
        <v>45457</v>
      </c>
      <c r="C18" s="46">
        <v>17250</v>
      </c>
      <c r="D18" s="45">
        <v>17275</v>
      </c>
      <c r="E18" s="44">
        <f t="shared" si="0"/>
        <v>17262.5</v>
      </c>
      <c r="F18" s="46">
        <v>17490</v>
      </c>
      <c r="G18" s="45">
        <v>17500</v>
      </c>
      <c r="H18" s="44">
        <f t="shared" si="1"/>
        <v>17495</v>
      </c>
      <c r="I18" s="46">
        <v>18535</v>
      </c>
      <c r="J18" s="45">
        <v>18585</v>
      </c>
      <c r="K18" s="44">
        <f t="shared" si="2"/>
        <v>18560</v>
      </c>
      <c r="L18" s="46">
        <v>19235</v>
      </c>
      <c r="M18" s="45">
        <v>19285</v>
      </c>
      <c r="N18" s="44">
        <f t="shared" si="3"/>
        <v>19260</v>
      </c>
      <c r="O18" s="46">
        <v>19885</v>
      </c>
      <c r="P18" s="45">
        <v>19935</v>
      </c>
      <c r="Q18" s="44">
        <f t="shared" si="4"/>
        <v>19910</v>
      </c>
      <c r="R18" s="52">
        <v>17275</v>
      </c>
      <c r="S18" s="51">
        <v>1.2704</v>
      </c>
      <c r="T18" s="51">
        <v>1.0693999999999999</v>
      </c>
      <c r="U18" s="50">
        <v>157.07</v>
      </c>
      <c r="V18" s="43">
        <v>13598.08</v>
      </c>
      <c r="W18" s="43">
        <v>13766.52</v>
      </c>
      <c r="X18" s="49">
        <f t="shared" si="5"/>
        <v>16153.918084907426</v>
      </c>
      <c r="Y18" s="48">
        <v>1.2712000000000001</v>
      </c>
    </row>
    <row r="19" spans="2:25" x14ac:dyDescent="0.2">
      <c r="B19" s="47">
        <v>45460</v>
      </c>
      <c r="C19" s="46">
        <v>17075</v>
      </c>
      <c r="D19" s="45">
        <v>17080</v>
      </c>
      <c r="E19" s="44">
        <f t="shared" si="0"/>
        <v>17077.5</v>
      </c>
      <c r="F19" s="46">
        <v>17370</v>
      </c>
      <c r="G19" s="45">
        <v>17375</v>
      </c>
      <c r="H19" s="44">
        <f t="shared" si="1"/>
        <v>17372.5</v>
      </c>
      <c r="I19" s="46">
        <v>18390</v>
      </c>
      <c r="J19" s="45">
        <v>18440</v>
      </c>
      <c r="K19" s="44">
        <f t="shared" si="2"/>
        <v>18415</v>
      </c>
      <c r="L19" s="46">
        <v>19090</v>
      </c>
      <c r="M19" s="45">
        <v>19140</v>
      </c>
      <c r="N19" s="44">
        <f t="shared" si="3"/>
        <v>19115</v>
      </c>
      <c r="O19" s="46">
        <v>19740</v>
      </c>
      <c r="P19" s="45">
        <v>19790</v>
      </c>
      <c r="Q19" s="44">
        <f t="shared" si="4"/>
        <v>19765</v>
      </c>
      <c r="R19" s="52">
        <v>17080</v>
      </c>
      <c r="S19" s="51">
        <v>1.2663</v>
      </c>
      <c r="T19" s="51">
        <v>1.071</v>
      </c>
      <c r="U19" s="50">
        <v>157.85</v>
      </c>
      <c r="V19" s="43">
        <v>13488.11</v>
      </c>
      <c r="W19" s="43">
        <v>13712.41</v>
      </c>
      <c r="X19" s="49">
        <f t="shared" si="5"/>
        <v>15947.712418300654</v>
      </c>
      <c r="Y19" s="48">
        <v>1.2670999999999999</v>
      </c>
    </row>
    <row r="20" spans="2:25" x14ac:dyDescent="0.2">
      <c r="B20" s="47">
        <v>45461</v>
      </c>
      <c r="C20" s="46">
        <v>16975</v>
      </c>
      <c r="D20" s="45">
        <v>16990</v>
      </c>
      <c r="E20" s="44">
        <f t="shared" si="0"/>
        <v>16982.5</v>
      </c>
      <c r="F20" s="46">
        <v>17240</v>
      </c>
      <c r="G20" s="45">
        <v>17250</v>
      </c>
      <c r="H20" s="44">
        <f t="shared" si="1"/>
        <v>17245</v>
      </c>
      <c r="I20" s="46">
        <v>18275</v>
      </c>
      <c r="J20" s="45">
        <v>18325</v>
      </c>
      <c r="K20" s="44">
        <f t="shared" si="2"/>
        <v>18300</v>
      </c>
      <c r="L20" s="46">
        <v>18960</v>
      </c>
      <c r="M20" s="45">
        <v>19010</v>
      </c>
      <c r="N20" s="44">
        <f t="shared" si="3"/>
        <v>18985</v>
      </c>
      <c r="O20" s="46">
        <v>19610</v>
      </c>
      <c r="P20" s="45">
        <v>19660</v>
      </c>
      <c r="Q20" s="44">
        <f t="shared" si="4"/>
        <v>19635</v>
      </c>
      <c r="R20" s="52">
        <v>16990</v>
      </c>
      <c r="S20" s="51">
        <v>1.2675000000000001</v>
      </c>
      <c r="T20" s="51">
        <v>1.0717000000000001</v>
      </c>
      <c r="U20" s="50">
        <v>158.09</v>
      </c>
      <c r="V20" s="43">
        <v>13404.34</v>
      </c>
      <c r="W20" s="43">
        <v>13601.96</v>
      </c>
      <c r="X20" s="49">
        <f t="shared" si="5"/>
        <v>15853.317159652886</v>
      </c>
      <c r="Y20" s="48">
        <v>1.2682</v>
      </c>
    </row>
    <row r="21" spans="2:25" x14ac:dyDescent="0.2">
      <c r="B21" s="47">
        <v>45462</v>
      </c>
      <c r="C21" s="46">
        <v>17020</v>
      </c>
      <c r="D21" s="45">
        <v>17025</v>
      </c>
      <c r="E21" s="44">
        <f t="shared" si="0"/>
        <v>17022.5</v>
      </c>
      <c r="F21" s="46">
        <v>17295</v>
      </c>
      <c r="G21" s="45">
        <v>17300</v>
      </c>
      <c r="H21" s="44">
        <f t="shared" si="1"/>
        <v>17297.5</v>
      </c>
      <c r="I21" s="46">
        <v>18340</v>
      </c>
      <c r="J21" s="45">
        <v>18390</v>
      </c>
      <c r="K21" s="44">
        <f t="shared" si="2"/>
        <v>18365</v>
      </c>
      <c r="L21" s="46">
        <v>19065</v>
      </c>
      <c r="M21" s="45">
        <v>19115</v>
      </c>
      <c r="N21" s="44">
        <f t="shared" si="3"/>
        <v>19090</v>
      </c>
      <c r="O21" s="46">
        <v>19715</v>
      </c>
      <c r="P21" s="45">
        <v>19765</v>
      </c>
      <c r="Q21" s="44">
        <f t="shared" si="4"/>
        <v>19740</v>
      </c>
      <c r="R21" s="52">
        <v>17025</v>
      </c>
      <c r="S21" s="51">
        <v>1.2733000000000001</v>
      </c>
      <c r="T21" s="51">
        <v>1.0750999999999999</v>
      </c>
      <c r="U21" s="50">
        <v>157.91</v>
      </c>
      <c r="V21" s="43">
        <v>13370.77</v>
      </c>
      <c r="W21" s="43">
        <v>13579.28</v>
      </c>
      <c r="X21" s="49">
        <f t="shared" si="5"/>
        <v>15835.736210585063</v>
      </c>
      <c r="Y21" s="48">
        <v>1.274</v>
      </c>
    </row>
    <row r="22" spans="2:25" x14ac:dyDescent="0.2">
      <c r="B22" s="47">
        <v>45463</v>
      </c>
      <c r="C22" s="46">
        <v>17135</v>
      </c>
      <c r="D22" s="45">
        <v>17140</v>
      </c>
      <c r="E22" s="44">
        <f t="shared" si="0"/>
        <v>17137.5</v>
      </c>
      <c r="F22" s="46">
        <v>17425</v>
      </c>
      <c r="G22" s="45">
        <v>17450</v>
      </c>
      <c r="H22" s="44">
        <f t="shared" si="1"/>
        <v>17437.5</v>
      </c>
      <c r="I22" s="46">
        <v>18475</v>
      </c>
      <c r="J22" s="45">
        <v>18525</v>
      </c>
      <c r="K22" s="44">
        <f t="shared" si="2"/>
        <v>18500</v>
      </c>
      <c r="L22" s="46">
        <v>19190</v>
      </c>
      <c r="M22" s="45">
        <v>19240</v>
      </c>
      <c r="N22" s="44">
        <f t="shared" si="3"/>
        <v>19215</v>
      </c>
      <c r="O22" s="46">
        <v>19840</v>
      </c>
      <c r="P22" s="45">
        <v>19890</v>
      </c>
      <c r="Q22" s="44">
        <f t="shared" si="4"/>
        <v>19865</v>
      </c>
      <c r="R22" s="52">
        <v>17140</v>
      </c>
      <c r="S22" s="51">
        <v>1.2681</v>
      </c>
      <c r="T22" s="51">
        <v>1.0714999999999999</v>
      </c>
      <c r="U22" s="50">
        <v>158.44</v>
      </c>
      <c r="V22" s="43">
        <v>13516.28</v>
      </c>
      <c r="W22" s="43">
        <v>13752.07</v>
      </c>
      <c r="X22" s="49">
        <f t="shared" si="5"/>
        <v>15996.266915538965</v>
      </c>
      <c r="Y22" s="48">
        <v>1.2688999999999999</v>
      </c>
    </row>
    <row r="23" spans="2:25" x14ac:dyDescent="0.2">
      <c r="B23" s="47">
        <v>45464</v>
      </c>
      <c r="C23" s="46">
        <v>16930</v>
      </c>
      <c r="D23" s="45">
        <v>16935</v>
      </c>
      <c r="E23" s="44">
        <f t="shared" si="0"/>
        <v>16932.5</v>
      </c>
      <c r="F23" s="46">
        <v>17190</v>
      </c>
      <c r="G23" s="45">
        <v>17200</v>
      </c>
      <c r="H23" s="44">
        <f t="shared" si="1"/>
        <v>17195</v>
      </c>
      <c r="I23" s="46">
        <v>18240</v>
      </c>
      <c r="J23" s="45">
        <v>18290</v>
      </c>
      <c r="K23" s="44">
        <f t="shared" si="2"/>
        <v>18265</v>
      </c>
      <c r="L23" s="46">
        <v>18950</v>
      </c>
      <c r="M23" s="45">
        <v>19000</v>
      </c>
      <c r="N23" s="44">
        <f t="shared" si="3"/>
        <v>18975</v>
      </c>
      <c r="O23" s="46">
        <v>19600</v>
      </c>
      <c r="P23" s="45">
        <v>19650</v>
      </c>
      <c r="Q23" s="44">
        <f t="shared" si="4"/>
        <v>19625</v>
      </c>
      <c r="R23" s="52">
        <v>16935</v>
      </c>
      <c r="S23" s="51">
        <v>1.2644</v>
      </c>
      <c r="T23" s="51">
        <v>1.0689</v>
      </c>
      <c r="U23" s="50">
        <v>158.91</v>
      </c>
      <c r="V23" s="43">
        <v>13393.7</v>
      </c>
      <c r="W23" s="43">
        <v>13594.69</v>
      </c>
      <c r="X23" s="49">
        <f t="shared" si="5"/>
        <v>15843.39040134718</v>
      </c>
      <c r="Y23" s="48">
        <v>1.2652000000000001</v>
      </c>
    </row>
    <row r="24" spans="2:25" x14ac:dyDescent="0.2">
      <c r="B24" s="47">
        <v>45467</v>
      </c>
      <c r="C24" s="46">
        <v>16950</v>
      </c>
      <c r="D24" s="45">
        <v>16955</v>
      </c>
      <c r="E24" s="44">
        <f t="shared" si="0"/>
        <v>16952.5</v>
      </c>
      <c r="F24" s="46">
        <v>17260</v>
      </c>
      <c r="G24" s="45">
        <v>17270</v>
      </c>
      <c r="H24" s="44">
        <f t="shared" si="1"/>
        <v>17265</v>
      </c>
      <c r="I24" s="46">
        <v>18315</v>
      </c>
      <c r="J24" s="45">
        <v>18365</v>
      </c>
      <c r="K24" s="44">
        <f t="shared" si="2"/>
        <v>18340</v>
      </c>
      <c r="L24" s="46">
        <v>19025</v>
      </c>
      <c r="M24" s="45">
        <v>19075</v>
      </c>
      <c r="N24" s="44">
        <f t="shared" si="3"/>
        <v>19050</v>
      </c>
      <c r="O24" s="46">
        <v>19675</v>
      </c>
      <c r="P24" s="45">
        <v>19725</v>
      </c>
      <c r="Q24" s="44">
        <f t="shared" si="4"/>
        <v>19700</v>
      </c>
      <c r="R24" s="52">
        <v>16955</v>
      </c>
      <c r="S24" s="51">
        <v>1.2663</v>
      </c>
      <c r="T24" s="51">
        <v>1.0734999999999999</v>
      </c>
      <c r="U24" s="50">
        <v>159.47</v>
      </c>
      <c r="V24" s="43">
        <v>13389.4</v>
      </c>
      <c r="W24" s="43">
        <v>13629.55</v>
      </c>
      <c r="X24" s="49">
        <f t="shared" si="5"/>
        <v>15794.131346064278</v>
      </c>
      <c r="Y24" s="48">
        <v>1.2670999999999999</v>
      </c>
    </row>
    <row r="25" spans="2:25" x14ac:dyDescent="0.2">
      <c r="B25" s="47">
        <v>45468</v>
      </c>
      <c r="C25" s="46">
        <v>16850</v>
      </c>
      <c r="D25" s="45">
        <v>16855</v>
      </c>
      <c r="E25" s="44">
        <f t="shared" si="0"/>
        <v>16852.5</v>
      </c>
      <c r="F25" s="46">
        <v>17125</v>
      </c>
      <c r="G25" s="45">
        <v>17150</v>
      </c>
      <c r="H25" s="44">
        <f t="shared" si="1"/>
        <v>17137.5</v>
      </c>
      <c r="I25" s="46">
        <v>18180</v>
      </c>
      <c r="J25" s="45">
        <v>18230</v>
      </c>
      <c r="K25" s="44">
        <f t="shared" si="2"/>
        <v>18205</v>
      </c>
      <c r="L25" s="46">
        <v>18890</v>
      </c>
      <c r="M25" s="45">
        <v>18940</v>
      </c>
      <c r="N25" s="44">
        <f t="shared" si="3"/>
        <v>18915</v>
      </c>
      <c r="O25" s="46">
        <v>19540</v>
      </c>
      <c r="P25" s="45">
        <v>19590</v>
      </c>
      <c r="Q25" s="44">
        <f t="shared" si="4"/>
        <v>19565</v>
      </c>
      <c r="R25" s="52">
        <v>16855</v>
      </c>
      <c r="S25" s="51">
        <v>1.2683</v>
      </c>
      <c r="T25" s="51">
        <v>1.0709</v>
      </c>
      <c r="U25" s="50">
        <v>159.47</v>
      </c>
      <c r="V25" s="43">
        <v>13289.44</v>
      </c>
      <c r="W25" s="43">
        <v>13513.51</v>
      </c>
      <c r="X25" s="49">
        <f t="shared" si="5"/>
        <v>15739.09795499113</v>
      </c>
      <c r="Y25" s="48">
        <v>1.2690999999999999</v>
      </c>
    </row>
    <row r="26" spans="2:25" x14ac:dyDescent="0.2">
      <c r="B26" s="47">
        <v>45469</v>
      </c>
      <c r="C26" s="46">
        <v>16890</v>
      </c>
      <c r="D26" s="45">
        <v>16910</v>
      </c>
      <c r="E26" s="44">
        <f t="shared" si="0"/>
        <v>16900</v>
      </c>
      <c r="F26" s="46">
        <v>17175</v>
      </c>
      <c r="G26" s="45">
        <v>17200</v>
      </c>
      <c r="H26" s="44">
        <f t="shared" si="1"/>
        <v>17187.5</v>
      </c>
      <c r="I26" s="46">
        <v>18240</v>
      </c>
      <c r="J26" s="45">
        <v>18290</v>
      </c>
      <c r="K26" s="44">
        <f t="shared" si="2"/>
        <v>18265</v>
      </c>
      <c r="L26" s="46">
        <v>18940</v>
      </c>
      <c r="M26" s="45">
        <v>18990</v>
      </c>
      <c r="N26" s="44">
        <f t="shared" si="3"/>
        <v>18965</v>
      </c>
      <c r="O26" s="46">
        <v>19590</v>
      </c>
      <c r="P26" s="45">
        <v>19640</v>
      </c>
      <c r="Q26" s="44">
        <f t="shared" si="4"/>
        <v>19615</v>
      </c>
      <c r="R26" s="52">
        <v>16910</v>
      </c>
      <c r="S26" s="51">
        <v>1.2661</v>
      </c>
      <c r="T26" s="51">
        <v>1.0693999999999999</v>
      </c>
      <c r="U26" s="50">
        <v>160.32</v>
      </c>
      <c r="V26" s="43">
        <v>13355.98</v>
      </c>
      <c r="W26" s="43">
        <v>13576.45</v>
      </c>
      <c r="X26" s="49">
        <f t="shared" si="5"/>
        <v>15812.605199177109</v>
      </c>
      <c r="Y26" s="48">
        <v>1.2668999999999999</v>
      </c>
    </row>
    <row r="27" spans="2:25" x14ac:dyDescent="0.2">
      <c r="B27" s="47">
        <v>45470</v>
      </c>
      <c r="C27" s="46">
        <v>16830</v>
      </c>
      <c r="D27" s="45">
        <v>16835</v>
      </c>
      <c r="E27" s="44">
        <f t="shared" si="0"/>
        <v>16832.5</v>
      </c>
      <c r="F27" s="46">
        <v>17125</v>
      </c>
      <c r="G27" s="45">
        <v>17130</v>
      </c>
      <c r="H27" s="44">
        <f t="shared" si="1"/>
        <v>17127.5</v>
      </c>
      <c r="I27" s="46">
        <v>18230</v>
      </c>
      <c r="J27" s="45">
        <v>18280</v>
      </c>
      <c r="K27" s="44">
        <f t="shared" si="2"/>
        <v>18255</v>
      </c>
      <c r="L27" s="46">
        <v>18930</v>
      </c>
      <c r="M27" s="45">
        <v>18980</v>
      </c>
      <c r="N27" s="44">
        <f t="shared" si="3"/>
        <v>18955</v>
      </c>
      <c r="O27" s="46">
        <v>19580</v>
      </c>
      <c r="P27" s="45">
        <v>19630</v>
      </c>
      <c r="Q27" s="44">
        <f t="shared" si="4"/>
        <v>19605</v>
      </c>
      <c r="R27" s="52">
        <v>16835</v>
      </c>
      <c r="S27" s="51">
        <v>1.2642</v>
      </c>
      <c r="T27" s="51">
        <v>1.0692999999999999</v>
      </c>
      <c r="U27" s="50">
        <v>160.56</v>
      </c>
      <c r="V27" s="43">
        <v>13316.72</v>
      </c>
      <c r="W27" s="43">
        <v>13541.5</v>
      </c>
      <c r="X27" s="49">
        <f t="shared" si="5"/>
        <v>15743.944636678201</v>
      </c>
      <c r="Y27" s="48">
        <v>1.2649999999999999</v>
      </c>
    </row>
    <row r="28" spans="2:25" x14ac:dyDescent="0.2">
      <c r="B28" s="47">
        <v>45471</v>
      </c>
      <c r="C28" s="46">
        <v>16955</v>
      </c>
      <c r="D28" s="45">
        <v>16960</v>
      </c>
      <c r="E28" s="44">
        <f t="shared" si="0"/>
        <v>16957.5</v>
      </c>
      <c r="F28" s="46">
        <v>17265</v>
      </c>
      <c r="G28" s="45">
        <v>17270</v>
      </c>
      <c r="H28" s="44">
        <f t="shared" si="1"/>
        <v>17267.5</v>
      </c>
      <c r="I28" s="46">
        <v>18365</v>
      </c>
      <c r="J28" s="45">
        <v>18415</v>
      </c>
      <c r="K28" s="44">
        <f t="shared" si="2"/>
        <v>18390</v>
      </c>
      <c r="L28" s="46">
        <v>19085</v>
      </c>
      <c r="M28" s="45">
        <v>19135</v>
      </c>
      <c r="N28" s="44">
        <f t="shared" si="3"/>
        <v>19110</v>
      </c>
      <c r="O28" s="46">
        <v>19735</v>
      </c>
      <c r="P28" s="45">
        <v>19785</v>
      </c>
      <c r="Q28" s="44">
        <f t="shared" si="4"/>
        <v>19760</v>
      </c>
      <c r="R28" s="52">
        <v>16960</v>
      </c>
      <c r="S28" s="51">
        <v>1.2642</v>
      </c>
      <c r="T28" s="51">
        <v>1.0697000000000001</v>
      </c>
      <c r="U28" s="50">
        <v>160.65</v>
      </c>
      <c r="V28" s="43">
        <v>13415.6</v>
      </c>
      <c r="W28" s="43">
        <v>13651.09</v>
      </c>
      <c r="X28" s="49">
        <f t="shared" si="5"/>
        <v>15854.912592315601</v>
      </c>
      <c r="Y28" s="48">
        <v>1.2650999999999999</v>
      </c>
    </row>
    <row r="29" spans="2:25" s="10" customFormat="1" x14ac:dyDescent="0.2">
      <c r="B29" s="42" t="s">
        <v>11</v>
      </c>
      <c r="C29" s="41">
        <f>ROUND(AVERAGE(C9:C28),2)</f>
        <v>17496.25</v>
      </c>
      <c r="D29" s="40">
        <f>ROUND(AVERAGE(D9:D28),2)</f>
        <v>17508.25</v>
      </c>
      <c r="E29" s="39">
        <f>ROUND(AVERAGE(C29:D29),2)</f>
        <v>17502.25</v>
      </c>
      <c r="F29" s="41">
        <f>ROUND(AVERAGE(F9:F28),2)</f>
        <v>17769</v>
      </c>
      <c r="G29" s="40">
        <f>ROUND(AVERAGE(G9:G28),2)</f>
        <v>17779.75</v>
      </c>
      <c r="H29" s="39">
        <f>ROUND(AVERAGE(F29:G29),2)</f>
        <v>17774.38</v>
      </c>
      <c r="I29" s="41">
        <f>ROUND(AVERAGE(I9:I28),2)</f>
        <v>18804</v>
      </c>
      <c r="J29" s="40">
        <f>ROUND(AVERAGE(J9:J28),2)</f>
        <v>18854</v>
      </c>
      <c r="K29" s="39">
        <f>ROUND(AVERAGE(I29:J29),2)</f>
        <v>18829</v>
      </c>
      <c r="L29" s="41">
        <f>ROUND(AVERAGE(L9:L28),2)</f>
        <v>19491</v>
      </c>
      <c r="M29" s="40">
        <f>ROUND(AVERAGE(M9:M28),2)</f>
        <v>19541</v>
      </c>
      <c r="N29" s="39">
        <f>ROUND(AVERAGE(L29:M29),2)</f>
        <v>19516</v>
      </c>
      <c r="O29" s="41">
        <f>ROUND(AVERAGE(O9:O28),2)</f>
        <v>20141</v>
      </c>
      <c r="P29" s="40">
        <f>ROUND(AVERAGE(P9:P28),2)</f>
        <v>20191</v>
      </c>
      <c r="Q29" s="39">
        <f>ROUND(AVERAGE(O29:P29),2)</f>
        <v>20166</v>
      </c>
      <c r="R29" s="38">
        <f>ROUND(AVERAGE(R9:R28),2)</f>
        <v>17508.25</v>
      </c>
      <c r="S29" s="37">
        <f>ROUND(AVERAGE(S9:S28),4)</f>
        <v>1.2710999999999999</v>
      </c>
      <c r="T29" s="36">
        <f>ROUND(AVERAGE(T9:T28),4)</f>
        <v>1.0759000000000001</v>
      </c>
      <c r="U29" s="175">
        <f>ROUND(AVERAGE(U9:U28),2)</f>
        <v>157.85</v>
      </c>
      <c r="V29" s="35">
        <f>AVERAGE(V9:V28)</f>
        <v>13772.856999999998</v>
      </c>
      <c r="W29" s="35">
        <f>AVERAGE(W9:W28)</f>
        <v>13978.386000000002</v>
      </c>
      <c r="X29" s="35">
        <f>AVERAGE(X9:X28)</f>
        <v>16270.817130561429</v>
      </c>
      <c r="Y29" s="34">
        <f>AVERAGE(Y9:Y28)</f>
        <v>1.2718349999999998</v>
      </c>
    </row>
    <row r="30" spans="2:25" s="5" customFormat="1" x14ac:dyDescent="0.2">
      <c r="B30" s="33" t="s">
        <v>12</v>
      </c>
      <c r="C30" s="32">
        <f t="shared" ref="C30:Y30" si="6">MAX(C9:C28)</f>
        <v>19300</v>
      </c>
      <c r="D30" s="31">
        <f t="shared" si="6"/>
        <v>19325</v>
      </c>
      <c r="E30" s="30">
        <f t="shared" si="6"/>
        <v>19312.5</v>
      </c>
      <c r="F30" s="32">
        <f t="shared" si="6"/>
        <v>19565</v>
      </c>
      <c r="G30" s="31">
        <f t="shared" si="6"/>
        <v>19575</v>
      </c>
      <c r="H30" s="30">
        <f t="shared" si="6"/>
        <v>19570</v>
      </c>
      <c r="I30" s="32">
        <f t="shared" si="6"/>
        <v>20555</v>
      </c>
      <c r="J30" s="31">
        <f t="shared" si="6"/>
        <v>20605</v>
      </c>
      <c r="K30" s="30">
        <f t="shared" si="6"/>
        <v>20580</v>
      </c>
      <c r="L30" s="32">
        <f t="shared" si="6"/>
        <v>21220</v>
      </c>
      <c r="M30" s="31">
        <f t="shared" si="6"/>
        <v>21270</v>
      </c>
      <c r="N30" s="30">
        <f t="shared" si="6"/>
        <v>21245</v>
      </c>
      <c r="O30" s="32">
        <f t="shared" si="6"/>
        <v>21870</v>
      </c>
      <c r="P30" s="31">
        <f t="shared" si="6"/>
        <v>21920</v>
      </c>
      <c r="Q30" s="30">
        <f t="shared" si="6"/>
        <v>21895</v>
      </c>
      <c r="R30" s="29">
        <f t="shared" si="6"/>
        <v>19325</v>
      </c>
      <c r="S30" s="28">
        <f t="shared" si="6"/>
        <v>1.2806999999999999</v>
      </c>
      <c r="T30" s="27">
        <f t="shared" si="6"/>
        <v>1.0898000000000001</v>
      </c>
      <c r="U30" s="26">
        <f t="shared" si="6"/>
        <v>160.65</v>
      </c>
      <c r="V30" s="25">
        <f t="shared" si="6"/>
        <v>15181.87</v>
      </c>
      <c r="W30" s="25">
        <f t="shared" si="6"/>
        <v>15371.02</v>
      </c>
      <c r="X30" s="25">
        <f t="shared" si="6"/>
        <v>17822.558332564789</v>
      </c>
      <c r="Y30" s="24">
        <f t="shared" si="6"/>
        <v>1.2814000000000001</v>
      </c>
    </row>
    <row r="31" spans="2:25" s="5" customFormat="1" ht="13.5" thickBot="1" x14ac:dyDescent="0.25">
      <c r="B31" s="23" t="s">
        <v>13</v>
      </c>
      <c r="C31" s="22">
        <f t="shared" ref="C31:Y31" si="7">MIN(C9:C28)</f>
        <v>16830</v>
      </c>
      <c r="D31" s="21">
        <f t="shared" si="7"/>
        <v>16835</v>
      </c>
      <c r="E31" s="20">
        <f t="shared" si="7"/>
        <v>16832.5</v>
      </c>
      <c r="F31" s="22">
        <f t="shared" si="7"/>
        <v>17125</v>
      </c>
      <c r="G31" s="21">
        <f t="shared" si="7"/>
        <v>17130</v>
      </c>
      <c r="H31" s="20">
        <f t="shared" si="7"/>
        <v>17127.5</v>
      </c>
      <c r="I31" s="22">
        <f t="shared" si="7"/>
        <v>18180</v>
      </c>
      <c r="J31" s="21">
        <f t="shared" si="7"/>
        <v>18230</v>
      </c>
      <c r="K31" s="20">
        <f t="shared" si="7"/>
        <v>18205</v>
      </c>
      <c r="L31" s="22">
        <f t="shared" si="7"/>
        <v>18890</v>
      </c>
      <c r="M31" s="21">
        <f t="shared" si="7"/>
        <v>18940</v>
      </c>
      <c r="N31" s="20">
        <f t="shared" si="7"/>
        <v>18915</v>
      </c>
      <c r="O31" s="22">
        <f t="shared" si="7"/>
        <v>19540</v>
      </c>
      <c r="P31" s="21">
        <f t="shared" si="7"/>
        <v>19590</v>
      </c>
      <c r="Q31" s="20">
        <f t="shared" si="7"/>
        <v>19565</v>
      </c>
      <c r="R31" s="19">
        <f t="shared" si="7"/>
        <v>16835</v>
      </c>
      <c r="S31" s="18">
        <f t="shared" si="7"/>
        <v>1.2642</v>
      </c>
      <c r="T31" s="17">
        <f t="shared" si="7"/>
        <v>1.0689</v>
      </c>
      <c r="U31" s="16">
        <f t="shared" si="7"/>
        <v>154.87</v>
      </c>
      <c r="V31" s="15">
        <f t="shared" si="7"/>
        <v>13289.44</v>
      </c>
      <c r="W31" s="15">
        <f t="shared" si="7"/>
        <v>13513.51</v>
      </c>
      <c r="X31" s="15">
        <f t="shared" si="7"/>
        <v>15739.09795499113</v>
      </c>
      <c r="Y31" s="14">
        <f t="shared" si="7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S34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33</v>
      </c>
    </row>
    <row r="6" spans="1:19" ht="13.5" thickBot="1" x14ac:dyDescent="0.25">
      <c r="B6" s="1">
        <v>45446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45446</v>
      </c>
      <c r="C9" s="46">
        <v>26385</v>
      </c>
      <c r="D9" s="45">
        <v>26885</v>
      </c>
      <c r="E9" s="44">
        <f t="shared" ref="E9:E28" si="0">AVERAGE(C9:D9)</f>
        <v>26635</v>
      </c>
      <c r="F9" s="46">
        <v>26650</v>
      </c>
      <c r="G9" s="45">
        <v>27150</v>
      </c>
      <c r="H9" s="44">
        <f t="shared" ref="H9:H28" si="1">AVERAGE(F9:G9)</f>
        <v>26900</v>
      </c>
      <c r="I9" s="46">
        <v>28280</v>
      </c>
      <c r="J9" s="45">
        <v>29280</v>
      </c>
      <c r="K9" s="44">
        <f t="shared" ref="K9:K28" si="2">AVERAGE(I9:J9)</f>
        <v>28780</v>
      </c>
      <c r="L9" s="52">
        <v>26885</v>
      </c>
      <c r="M9" s="51">
        <v>1.2728999999999999</v>
      </c>
      <c r="N9" s="53">
        <v>1.0843</v>
      </c>
      <c r="O9" s="50">
        <v>156.86000000000001</v>
      </c>
      <c r="P9" s="43">
        <v>21121.06</v>
      </c>
      <c r="Q9" s="43">
        <v>21319.200000000001</v>
      </c>
      <c r="R9" s="49">
        <f t="shared" ref="R9:R28" si="3">L9/N9</f>
        <v>24794.798487503456</v>
      </c>
      <c r="S9" s="48">
        <v>1.2735000000000001</v>
      </c>
    </row>
    <row r="10" spans="1:19" x14ac:dyDescent="0.2">
      <c r="B10" s="47">
        <v>45447</v>
      </c>
      <c r="C10" s="46">
        <v>26380</v>
      </c>
      <c r="D10" s="45">
        <v>26880</v>
      </c>
      <c r="E10" s="44">
        <f t="shared" si="0"/>
        <v>26630</v>
      </c>
      <c r="F10" s="46">
        <v>26650</v>
      </c>
      <c r="G10" s="45">
        <v>27150</v>
      </c>
      <c r="H10" s="44">
        <f t="shared" si="1"/>
        <v>26900</v>
      </c>
      <c r="I10" s="46">
        <v>28275</v>
      </c>
      <c r="J10" s="45">
        <v>29275</v>
      </c>
      <c r="K10" s="44">
        <f t="shared" si="2"/>
        <v>28775</v>
      </c>
      <c r="L10" s="52">
        <v>26880</v>
      </c>
      <c r="M10" s="51">
        <v>1.2762</v>
      </c>
      <c r="N10" s="51">
        <v>1.0862000000000001</v>
      </c>
      <c r="O10" s="50">
        <v>154.87</v>
      </c>
      <c r="P10" s="43">
        <v>21062.53</v>
      </c>
      <c r="Q10" s="43">
        <v>21262.43</v>
      </c>
      <c r="R10" s="49">
        <f t="shared" si="3"/>
        <v>24746.823789357393</v>
      </c>
      <c r="S10" s="48">
        <v>1.2768999999999999</v>
      </c>
    </row>
    <row r="11" spans="1:19" x14ac:dyDescent="0.2">
      <c r="B11" s="47">
        <v>45448</v>
      </c>
      <c r="C11" s="46">
        <v>26375</v>
      </c>
      <c r="D11" s="45">
        <v>26875</v>
      </c>
      <c r="E11" s="44">
        <f t="shared" si="0"/>
        <v>26625</v>
      </c>
      <c r="F11" s="46">
        <v>26650</v>
      </c>
      <c r="G11" s="45">
        <v>27150</v>
      </c>
      <c r="H11" s="44">
        <f t="shared" si="1"/>
        <v>26900</v>
      </c>
      <c r="I11" s="46">
        <v>28270</v>
      </c>
      <c r="J11" s="45">
        <v>29270</v>
      </c>
      <c r="K11" s="44">
        <f t="shared" si="2"/>
        <v>28770</v>
      </c>
      <c r="L11" s="52">
        <v>26875</v>
      </c>
      <c r="M11" s="51">
        <v>1.2779</v>
      </c>
      <c r="N11" s="51">
        <v>1.0868</v>
      </c>
      <c r="O11" s="50">
        <v>156.15</v>
      </c>
      <c r="P11" s="43">
        <v>21030.6</v>
      </c>
      <c r="Q11" s="43">
        <v>21234.16</v>
      </c>
      <c r="R11" s="49">
        <f t="shared" si="3"/>
        <v>24728.560912771438</v>
      </c>
      <c r="S11" s="48">
        <v>1.2786</v>
      </c>
    </row>
    <row r="12" spans="1:19" x14ac:dyDescent="0.2">
      <c r="B12" s="47">
        <v>45449</v>
      </c>
      <c r="C12" s="46">
        <v>26370</v>
      </c>
      <c r="D12" s="45">
        <v>26870</v>
      </c>
      <c r="E12" s="44">
        <f t="shared" si="0"/>
        <v>26620</v>
      </c>
      <c r="F12" s="46">
        <v>26650</v>
      </c>
      <c r="G12" s="45">
        <v>27150</v>
      </c>
      <c r="H12" s="44">
        <f t="shared" si="1"/>
        <v>26900</v>
      </c>
      <c r="I12" s="46">
        <v>28265</v>
      </c>
      <c r="J12" s="45">
        <v>29265</v>
      </c>
      <c r="K12" s="44">
        <f t="shared" si="2"/>
        <v>28765</v>
      </c>
      <c r="L12" s="52">
        <v>26870</v>
      </c>
      <c r="M12" s="51">
        <v>1.2771999999999999</v>
      </c>
      <c r="N12" s="51">
        <v>1.0868</v>
      </c>
      <c r="O12" s="50">
        <v>156.19999999999999</v>
      </c>
      <c r="P12" s="43">
        <v>21038.21</v>
      </c>
      <c r="Q12" s="43">
        <v>21247.46</v>
      </c>
      <c r="R12" s="49">
        <f t="shared" si="3"/>
        <v>24723.960250276039</v>
      </c>
      <c r="S12" s="48">
        <v>1.2778</v>
      </c>
    </row>
    <row r="13" spans="1:19" x14ac:dyDescent="0.2">
      <c r="B13" s="47">
        <v>45450</v>
      </c>
      <c r="C13" s="46">
        <v>26370</v>
      </c>
      <c r="D13" s="45">
        <v>26870</v>
      </c>
      <c r="E13" s="44">
        <f t="shared" si="0"/>
        <v>26620</v>
      </c>
      <c r="F13" s="46">
        <v>26650</v>
      </c>
      <c r="G13" s="45">
        <v>27150</v>
      </c>
      <c r="H13" s="44">
        <f t="shared" si="1"/>
        <v>26900</v>
      </c>
      <c r="I13" s="46">
        <v>28265</v>
      </c>
      <c r="J13" s="45">
        <v>29265</v>
      </c>
      <c r="K13" s="44">
        <f t="shared" si="2"/>
        <v>28765</v>
      </c>
      <c r="L13" s="52">
        <v>26870</v>
      </c>
      <c r="M13" s="51">
        <v>1.2806999999999999</v>
      </c>
      <c r="N13" s="51">
        <v>1.0898000000000001</v>
      </c>
      <c r="O13" s="50">
        <v>155.6</v>
      </c>
      <c r="P13" s="43">
        <v>20980.71</v>
      </c>
      <c r="Q13" s="43">
        <v>21187.759999999998</v>
      </c>
      <c r="R13" s="49">
        <f t="shared" si="3"/>
        <v>24655.900165167917</v>
      </c>
      <c r="S13" s="48">
        <v>1.2814000000000001</v>
      </c>
    </row>
    <row r="14" spans="1:19" x14ac:dyDescent="0.2">
      <c r="B14" s="47">
        <v>45453</v>
      </c>
      <c r="C14" s="46">
        <v>26350</v>
      </c>
      <c r="D14" s="45">
        <v>26850</v>
      </c>
      <c r="E14" s="44">
        <f t="shared" si="0"/>
        <v>26600</v>
      </c>
      <c r="F14" s="46">
        <v>26650</v>
      </c>
      <c r="G14" s="45">
        <v>27150</v>
      </c>
      <c r="H14" s="44">
        <f t="shared" si="1"/>
        <v>26900</v>
      </c>
      <c r="I14" s="46">
        <v>28245</v>
      </c>
      <c r="J14" s="45">
        <v>29245</v>
      </c>
      <c r="K14" s="44">
        <f t="shared" si="2"/>
        <v>28745</v>
      </c>
      <c r="L14" s="52">
        <v>26850</v>
      </c>
      <c r="M14" s="51">
        <v>1.2714000000000001</v>
      </c>
      <c r="N14" s="51">
        <v>1.0753999999999999</v>
      </c>
      <c r="O14" s="50">
        <v>156.88999999999999</v>
      </c>
      <c r="P14" s="43">
        <v>21118.45</v>
      </c>
      <c r="Q14" s="43">
        <v>21342.66</v>
      </c>
      <c r="R14" s="49">
        <f t="shared" si="3"/>
        <v>24967.453970615588</v>
      </c>
      <c r="S14" s="48">
        <v>1.2721</v>
      </c>
    </row>
    <row r="15" spans="1:19" x14ac:dyDescent="0.2">
      <c r="B15" s="47">
        <v>45454</v>
      </c>
      <c r="C15" s="46">
        <v>26345</v>
      </c>
      <c r="D15" s="45">
        <v>26845</v>
      </c>
      <c r="E15" s="44">
        <f t="shared" si="0"/>
        <v>26595</v>
      </c>
      <c r="F15" s="46">
        <v>26650</v>
      </c>
      <c r="G15" s="45">
        <v>27150</v>
      </c>
      <c r="H15" s="44">
        <f t="shared" si="1"/>
        <v>26900</v>
      </c>
      <c r="I15" s="46">
        <v>28240</v>
      </c>
      <c r="J15" s="45">
        <v>29240</v>
      </c>
      <c r="K15" s="44">
        <f t="shared" si="2"/>
        <v>28740</v>
      </c>
      <c r="L15" s="52">
        <v>26845</v>
      </c>
      <c r="M15" s="51">
        <v>1.2739</v>
      </c>
      <c r="N15" s="51">
        <v>1.0729</v>
      </c>
      <c r="O15" s="50">
        <v>157.1</v>
      </c>
      <c r="P15" s="43">
        <v>21073.08</v>
      </c>
      <c r="Q15" s="43">
        <v>21300.799999999999</v>
      </c>
      <c r="R15" s="49">
        <f t="shared" si="3"/>
        <v>25020.971199552616</v>
      </c>
      <c r="S15" s="48">
        <v>1.2746</v>
      </c>
    </row>
    <row r="16" spans="1:19" x14ac:dyDescent="0.2">
      <c r="B16" s="47">
        <v>45455</v>
      </c>
      <c r="C16" s="46">
        <v>26340</v>
      </c>
      <c r="D16" s="45">
        <v>26840</v>
      </c>
      <c r="E16" s="44">
        <f t="shared" si="0"/>
        <v>26590</v>
      </c>
      <c r="F16" s="46">
        <v>26650</v>
      </c>
      <c r="G16" s="45">
        <v>27150</v>
      </c>
      <c r="H16" s="44">
        <f t="shared" si="1"/>
        <v>26900</v>
      </c>
      <c r="I16" s="46">
        <v>28235</v>
      </c>
      <c r="J16" s="45">
        <v>29235</v>
      </c>
      <c r="K16" s="44">
        <f t="shared" si="2"/>
        <v>28735</v>
      </c>
      <c r="L16" s="52">
        <v>26840</v>
      </c>
      <c r="M16" s="51">
        <v>1.2761</v>
      </c>
      <c r="N16" s="51">
        <v>1.0765</v>
      </c>
      <c r="O16" s="50">
        <v>157.34</v>
      </c>
      <c r="P16" s="43">
        <v>21032.83</v>
      </c>
      <c r="Q16" s="43">
        <v>21264.1</v>
      </c>
      <c r="R16" s="49">
        <f t="shared" si="3"/>
        <v>24932.652113330238</v>
      </c>
      <c r="S16" s="48">
        <v>1.2767999999999999</v>
      </c>
    </row>
    <row r="17" spans="2:19" x14ac:dyDescent="0.2">
      <c r="B17" s="47">
        <v>45456</v>
      </c>
      <c r="C17" s="46">
        <v>26330</v>
      </c>
      <c r="D17" s="45">
        <v>26830</v>
      </c>
      <c r="E17" s="44">
        <f t="shared" si="0"/>
        <v>26580</v>
      </c>
      <c r="F17" s="46">
        <v>26650</v>
      </c>
      <c r="G17" s="45">
        <v>27150</v>
      </c>
      <c r="H17" s="44">
        <f t="shared" si="1"/>
        <v>26900</v>
      </c>
      <c r="I17" s="46">
        <v>28225</v>
      </c>
      <c r="J17" s="45">
        <v>29225</v>
      </c>
      <c r="K17" s="44">
        <f t="shared" si="2"/>
        <v>28725</v>
      </c>
      <c r="L17" s="52">
        <v>26830</v>
      </c>
      <c r="M17" s="51">
        <v>1.2765</v>
      </c>
      <c r="N17" s="51">
        <v>1.0783</v>
      </c>
      <c r="O17" s="50">
        <v>157.22</v>
      </c>
      <c r="P17" s="43">
        <v>21018.41</v>
      </c>
      <c r="Q17" s="43">
        <v>21257.439999999999</v>
      </c>
      <c r="R17" s="49">
        <f t="shared" si="3"/>
        <v>24881.758323286653</v>
      </c>
      <c r="S17" s="48">
        <v>1.2771999999999999</v>
      </c>
    </row>
    <row r="18" spans="2:19" x14ac:dyDescent="0.2">
      <c r="B18" s="47">
        <v>45457</v>
      </c>
      <c r="C18" s="46">
        <v>26330</v>
      </c>
      <c r="D18" s="45">
        <v>26830</v>
      </c>
      <c r="E18" s="44">
        <f t="shared" si="0"/>
        <v>26580</v>
      </c>
      <c r="F18" s="46">
        <v>26650</v>
      </c>
      <c r="G18" s="45">
        <v>27150</v>
      </c>
      <c r="H18" s="44">
        <f t="shared" si="1"/>
        <v>26900</v>
      </c>
      <c r="I18" s="46">
        <v>28225</v>
      </c>
      <c r="J18" s="45">
        <v>29225</v>
      </c>
      <c r="K18" s="44">
        <f t="shared" si="2"/>
        <v>28725</v>
      </c>
      <c r="L18" s="52">
        <v>26830</v>
      </c>
      <c r="M18" s="51">
        <v>1.2704</v>
      </c>
      <c r="N18" s="51">
        <v>1.0693999999999999</v>
      </c>
      <c r="O18" s="50">
        <v>157.07</v>
      </c>
      <c r="P18" s="43">
        <v>21119.33</v>
      </c>
      <c r="Q18" s="43">
        <v>21357.77</v>
      </c>
      <c r="R18" s="49">
        <f t="shared" si="3"/>
        <v>25088.834860669536</v>
      </c>
      <c r="S18" s="48">
        <v>1.2712000000000001</v>
      </c>
    </row>
    <row r="19" spans="2:19" x14ac:dyDescent="0.2">
      <c r="B19" s="47">
        <v>45460</v>
      </c>
      <c r="C19" s="46">
        <v>26310</v>
      </c>
      <c r="D19" s="45">
        <v>26810</v>
      </c>
      <c r="E19" s="44">
        <f t="shared" si="0"/>
        <v>26560</v>
      </c>
      <c r="F19" s="46">
        <v>26650</v>
      </c>
      <c r="G19" s="45">
        <v>27150</v>
      </c>
      <c r="H19" s="44">
        <f t="shared" si="1"/>
        <v>26900</v>
      </c>
      <c r="I19" s="46">
        <v>28205</v>
      </c>
      <c r="J19" s="45">
        <v>29205</v>
      </c>
      <c r="K19" s="44">
        <f t="shared" si="2"/>
        <v>28705</v>
      </c>
      <c r="L19" s="52">
        <v>26810</v>
      </c>
      <c r="M19" s="51">
        <v>1.2663</v>
      </c>
      <c r="N19" s="51">
        <v>1.071</v>
      </c>
      <c r="O19" s="50">
        <v>157.85</v>
      </c>
      <c r="P19" s="43">
        <v>21171.919999999998</v>
      </c>
      <c r="Q19" s="43">
        <v>21426.880000000001</v>
      </c>
      <c r="R19" s="49">
        <f t="shared" si="3"/>
        <v>25032.679738562092</v>
      </c>
      <c r="S19" s="48">
        <v>1.2670999999999999</v>
      </c>
    </row>
    <row r="20" spans="2:19" x14ac:dyDescent="0.2">
      <c r="B20" s="47">
        <v>45461</v>
      </c>
      <c r="C20" s="46">
        <v>26305</v>
      </c>
      <c r="D20" s="45">
        <v>26805</v>
      </c>
      <c r="E20" s="44">
        <f t="shared" si="0"/>
        <v>26555</v>
      </c>
      <c r="F20" s="46">
        <v>26650</v>
      </c>
      <c r="G20" s="45">
        <v>27150</v>
      </c>
      <c r="H20" s="44">
        <f t="shared" si="1"/>
        <v>26900</v>
      </c>
      <c r="I20" s="46">
        <v>28200</v>
      </c>
      <c r="J20" s="45">
        <v>29200</v>
      </c>
      <c r="K20" s="44">
        <f t="shared" si="2"/>
        <v>28700</v>
      </c>
      <c r="L20" s="52">
        <v>26805</v>
      </c>
      <c r="M20" s="51">
        <v>1.2675000000000001</v>
      </c>
      <c r="N20" s="51">
        <v>1.0717000000000001</v>
      </c>
      <c r="O20" s="50">
        <v>158.09</v>
      </c>
      <c r="P20" s="43">
        <v>21147.93</v>
      </c>
      <c r="Q20" s="43">
        <v>21408.3</v>
      </c>
      <c r="R20" s="49">
        <f t="shared" si="3"/>
        <v>25011.663711859659</v>
      </c>
      <c r="S20" s="48">
        <v>1.2682</v>
      </c>
    </row>
    <row r="21" spans="2:19" x14ac:dyDescent="0.2">
      <c r="B21" s="47">
        <v>45462</v>
      </c>
      <c r="C21" s="46">
        <v>26305</v>
      </c>
      <c r="D21" s="45">
        <v>26805</v>
      </c>
      <c r="E21" s="44">
        <f t="shared" si="0"/>
        <v>26555</v>
      </c>
      <c r="F21" s="46">
        <v>26650</v>
      </c>
      <c r="G21" s="45">
        <v>27150</v>
      </c>
      <c r="H21" s="44">
        <f t="shared" si="1"/>
        <v>26900</v>
      </c>
      <c r="I21" s="46">
        <v>28195</v>
      </c>
      <c r="J21" s="45">
        <v>29195</v>
      </c>
      <c r="K21" s="44">
        <f t="shared" si="2"/>
        <v>28695</v>
      </c>
      <c r="L21" s="52">
        <v>26805</v>
      </c>
      <c r="M21" s="51">
        <v>1.2733000000000001</v>
      </c>
      <c r="N21" s="51">
        <v>1.0750999999999999</v>
      </c>
      <c r="O21" s="50">
        <v>157.91</v>
      </c>
      <c r="P21" s="43">
        <v>21051.599999999999</v>
      </c>
      <c r="Q21" s="43">
        <v>21310.83</v>
      </c>
      <c r="R21" s="49">
        <f t="shared" si="3"/>
        <v>24932.564412612781</v>
      </c>
      <c r="S21" s="48">
        <v>1.274</v>
      </c>
    </row>
    <row r="22" spans="2:19" x14ac:dyDescent="0.2">
      <c r="B22" s="47">
        <v>45463</v>
      </c>
      <c r="C22" s="46">
        <v>26305</v>
      </c>
      <c r="D22" s="45">
        <v>26805</v>
      </c>
      <c r="E22" s="44">
        <f t="shared" si="0"/>
        <v>26555</v>
      </c>
      <c r="F22" s="46">
        <v>26650</v>
      </c>
      <c r="G22" s="45">
        <v>27150</v>
      </c>
      <c r="H22" s="44">
        <f t="shared" si="1"/>
        <v>26900</v>
      </c>
      <c r="I22" s="46">
        <v>28190</v>
      </c>
      <c r="J22" s="45">
        <v>29190</v>
      </c>
      <c r="K22" s="44">
        <f t="shared" si="2"/>
        <v>28690</v>
      </c>
      <c r="L22" s="52">
        <v>26805</v>
      </c>
      <c r="M22" s="51">
        <v>1.2681</v>
      </c>
      <c r="N22" s="51">
        <v>1.0714999999999999</v>
      </c>
      <c r="O22" s="50">
        <v>158.44</v>
      </c>
      <c r="P22" s="43">
        <v>21137.919999999998</v>
      </c>
      <c r="Q22" s="43">
        <v>21396.49</v>
      </c>
      <c r="R22" s="49">
        <f t="shared" si="3"/>
        <v>25016.332244517034</v>
      </c>
      <c r="S22" s="48">
        <v>1.2688999999999999</v>
      </c>
    </row>
    <row r="23" spans="2:19" x14ac:dyDescent="0.2">
      <c r="B23" s="47">
        <v>45464</v>
      </c>
      <c r="C23" s="46">
        <v>26305</v>
      </c>
      <c r="D23" s="45">
        <v>26805</v>
      </c>
      <c r="E23" s="44">
        <f t="shared" si="0"/>
        <v>26555</v>
      </c>
      <c r="F23" s="46">
        <v>26650</v>
      </c>
      <c r="G23" s="45">
        <v>27150</v>
      </c>
      <c r="H23" s="44">
        <f t="shared" si="1"/>
        <v>26900</v>
      </c>
      <c r="I23" s="46">
        <v>28190</v>
      </c>
      <c r="J23" s="45">
        <v>29190</v>
      </c>
      <c r="K23" s="44">
        <f t="shared" si="2"/>
        <v>28690</v>
      </c>
      <c r="L23" s="52">
        <v>26805</v>
      </c>
      <c r="M23" s="51">
        <v>1.2644</v>
      </c>
      <c r="N23" s="51">
        <v>1.0689</v>
      </c>
      <c r="O23" s="50">
        <v>158.91</v>
      </c>
      <c r="P23" s="43">
        <v>21199.78</v>
      </c>
      <c r="Q23" s="43">
        <v>21459.06</v>
      </c>
      <c r="R23" s="49">
        <f t="shared" si="3"/>
        <v>25077.182149873704</v>
      </c>
      <c r="S23" s="48">
        <v>1.2652000000000001</v>
      </c>
    </row>
    <row r="24" spans="2:19" x14ac:dyDescent="0.2">
      <c r="B24" s="47">
        <v>45467</v>
      </c>
      <c r="C24" s="46">
        <v>26285</v>
      </c>
      <c r="D24" s="45">
        <v>26785</v>
      </c>
      <c r="E24" s="44">
        <f t="shared" si="0"/>
        <v>26535</v>
      </c>
      <c r="F24" s="46">
        <v>26650</v>
      </c>
      <c r="G24" s="45">
        <v>27150</v>
      </c>
      <c r="H24" s="44">
        <f t="shared" si="1"/>
        <v>26900</v>
      </c>
      <c r="I24" s="46">
        <v>28170</v>
      </c>
      <c r="J24" s="45">
        <v>29170</v>
      </c>
      <c r="K24" s="44">
        <f t="shared" si="2"/>
        <v>28670</v>
      </c>
      <c r="L24" s="52">
        <v>26785</v>
      </c>
      <c r="M24" s="51">
        <v>1.2663</v>
      </c>
      <c r="N24" s="51">
        <v>1.0734999999999999</v>
      </c>
      <c r="O24" s="50">
        <v>159.47</v>
      </c>
      <c r="P24" s="43">
        <v>21152.18</v>
      </c>
      <c r="Q24" s="43">
        <v>21426.880000000001</v>
      </c>
      <c r="R24" s="49">
        <f t="shared" si="3"/>
        <v>24951.094550535632</v>
      </c>
      <c r="S24" s="48">
        <v>1.2670999999999999</v>
      </c>
    </row>
    <row r="25" spans="2:19" x14ac:dyDescent="0.2">
      <c r="B25" s="47">
        <v>45468</v>
      </c>
      <c r="C25" s="46">
        <v>26280</v>
      </c>
      <c r="D25" s="45">
        <v>26780</v>
      </c>
      <c r="E25" s="44">
        <f t="shared" si="0"/>
        <v>26530</v>
      </c>
      <c r="F25" s="46">
        <v>26650</v>
      </c>
      <c r="G25" s="45">
        <v>27150</v>
      </c>
      <c r="H25" s="44">
        <f t="shared" si="1"/>
        <v>26900</v>
      </c>
      <c r="I25" s="46">
        <v>28165</v>
      </c>
      <c r="J25" s="45">
        <v>29165</v>
      </c>
      <c r="K25" s="44">
        <f t="shared" si="2"/>
        <v>28665</v>
      </c>
      <c r="L25" s="52">
        <v>26780</v>
      </c>
      <c r="M25" s="51">
        <v>1.2683</v>
      </c>
      <c r="N25" s="51">
        <v>1.0709</v>
      </c>
      <c r="O25" s="50">
        <v>159.47</v>
      </c>
      <c r="P25" s="43">
        <v>21114.880000000001</v>
      </c>
      <c r="Q25" s="43">
        <v>21393.11</v>
      </c>
      <c r="R25" s="49">
        <f t="shared" si="3"/>
        <v>25007.003455037819</v>
      </c>
      <c r="S25" s="48">
        <v>1.2690999999999999</v>
      </c>
    </row>
    <row r="26" spans="2:19" x14ac:dyDescent="0.2">
      <c r="B26" s="47">
        <v>45469</v>
      </c>
      <c r="C26" s="46">
        <v>26280</v>
      </c>
      <c r="D26" s="45">
        <v>26780</v>
      </c>
      <c r="E26" s="44">
        <f t="shared" si="0"/>
        <v>26530</v>
      </c>
      <c r="F26" s="46">
        <v>26650</v>
      </c>
      <c r="G26" s="45">
        <v>27150</v>
      </c>
      <c r="H26" s="44">
        <f t="shared" si="1"/>
        <v>26900</v>
      </c>
      <c r="I26" s="46">
        <v>28155</v>
      </c>
      <c r="J26" s="45">
        <v>29155</v>
      </c>
      <c r="K26" s="44">
        <f t="shared" si="2"/>
        <v>28655</v>
      </c>
      <c r="L26" s="52">
        <v>26780</v>
      </c>
      <c r="M26" s="51">
        <v>1.2661</v>
      </c>
      <c r="N26" s="51">
        <v>1.0693999999999999</v>
      </c>
      <c r="O26" s="50">
        <v>160.32</v>
      </c>
      <c r="P26" s="43">
        <v>21151.57</v>
      </c>
      <c r="Q26" s="43">
        <v>21430.26</v>
      </c>
      <c r="R26" s="49">
        <f t="shared" si="3"/>
        <v>25042.079670843465</v>
      </c>
      <c r="S26" s="48">
        <v>1.2668999999999999</v>
      </c>
    </row>
    <row r="27" spans="2:19" x14ac:dyDescent="0.2">
      <c r="B27" s="47">
        <v>45470</v>
      </c>
      <c r="C27" s="46">
        <v>26275</v>
      </c>
      <c r="D27" s="45">
        <v>26775</v>
      </c>
      <c r="E27" s="44">
        <f t="shared" si="0"/>
        <v>26525</v>
      </c>
      <c r="F27" s="46">
        <v>26650</v>
      </c>
      <c r="G27" s="45">
        <v>27150</v>
      </c>
      <c r="H27" s="44">
        <f t="shared" si="1"/>
        <v>26900</v>
      </c>
      <c r="I27" s="46">
        <v>28150</v>
      </c>
      <c r="J27" s="45">
        <v>29150</v>
      </c>
      <c r="K27" s="44">
        <f t="shared" si="2"/>
        <v>28650</v>
      </c>
      <c r="L27" s="52">
        <v>26775</v>
      </c>
      <c r="M27" s="51">
        <v>1.2642</v>
      </c>
      <c r="N27" s="51">
        <v>1.0692999999999999</v>
      </c>
      <c r="O27" s="50">
        <v>160.56</v>
      </c>
      <c r="P27" s="43">
        <v>21179.4</v>
      </c>
      <c r="Q27" s="43">
        <v>21462.45</v>
      </c>
      <c r="R27" s="49">
        <f t="shared" si="3"/>
        <v>25039.745627980923</v>
      </c>
      <c r="S27" s="48">
        <v>1.2649999999999999</v>
      </c>
    </row>
    <row r="28" spans="2:19" x14ac:dyDescent="0.2">
      <c r="B28" s="47">
        <v>45471</v>
      </c>
      <c r="C28" s="46">
        <v>26280</v>
      </c>
      <c r="D28" s="45">
        <v>26780</v>
      </c>
      <c r="E28" s="44">
        <f t="shared" si="0"/>
        <v>26530</v>
      </c>
      <c r="F28" s="46">
        <v>26650</v>
      </c>
      <c r="G28" s="45">
        <v>27150</v>
      </c>
      <c r="H28" s="44">
        <f t="shared" si="1"/>
        <v>26900</v>
      </c>
      <c r="I28" s="46">
        <v>28150</v>
      </c>
      <c r="J28" s="45">
        <v>29150</v>
      </c>
      <c r="K28" s="44">
        <f t="shared" si="2"/>
        <v>28650</v>
      </c>
      <c r="L28" s="52">
        <v>26780</v>
      </c>
      <c r="M28" s="51">
        <v>1.2642</v>
      </c>
      <c r="N28" s="51">
        <v>1.0697000000000001</v>
      </c>
      <c r="O28" s="50">
        <v>160.65</v>
      </c>
      <c r="P28" s="43">
        <v>21183.360000000001</v>
      </c>
      <c r="Q28" s="43">
        <v>21460.75</v>
      </c>
      <c r="R28" s="49">
        <f t="shared" si="3"/>
        <v>25035.056557913431</v>
      </c>
      <c r="S28" s="48">
        <v>1.2650999999999999</v>
      </c>
    </row>
    <row r="29" spans="2:19" s="10" customFormat="1" x14ac:dyDescent="0.2">
      <c r="B29" s="42" t="s">
        <v>11</v>
      </c>
      <c r="C29" s="41">
        <f>ROUND(AVERAGE(C9:C28),2)</f>
        <v>26325.25</v>
      </c>
      <c r="D29" s="40">
        <f>ROUND(AVERAGE(D9:D28),2)</f>
        <v>26825.25</v>
      </c>
      <c r="E29" s="39">
        <f>ROUND(AVERAGE(C29:D29),2)</f>
        <v>26575.25</v>
      </c>
      <c r="F29" s="41">
        <f>ROUND(AVERAGE(F9:F28),2)</f>
        <v>26650</v>
      </c>
      <c r="G29" s="40">
        <f>ROUND(AVERAGE(G9:G28),2)</f>
        <v>27150</v>
      </c>
      <c r="H29" s="39">
        <f>ROUND(AVERAGE(F29:G29),2)</f>
        <v>26900</v>
      </c>
      <c r="I29" s="41">
        <f>ROUND(AVERAGE(I9:I28),2)</f>
        <v>28214.75</v>
      </c>
      <c r="J29" s="40">
        <f>ROUND(AVERAGE(J9:J28),2)</f>
        <v>29214.75</v>
      </c>
      <c r="K29" s="39">
        <f>ROUND(AVERAGE(I29:J29),2)</f>
        <v>28714.75</v>
      </c>
      <c r="L29" s="38">
        <f>ROUND(AVERAGE(L9:L28),2)</f>
        <v>26825.25</v>
      </c>
      <c r="M29" s="37">
        <f>ROUND(AVERAGE(M9:M28),4)</f>
        <v>1.2710999999999999</v>
      </c>
      <c r="N29" s="36">
        <f>ROUND(AVERAGE(N9:N28),4)</f>
        <v>1.0759000000000001</v>
      </c>
      <c r="O29" s="175">
        <f>ROUND(AVERAGE(O9:O28),2)</f>
        <v>157.85</v>
      </c>
      <c r="P29" s="35">
        <f>AVERAGE(P9:P28)</f>
        <v>21104.287499999995</v>
      </c>
      <c r="Q29" s="35">
        <f>AVERAGE(Q9:Q28)</f>
        <v>21347.4395</v>
      </c>
      <c r="R29" s="35">
        <f>AVERAGE(R9:R28)</f>
        <v>24934.355809613371</v>
      </c>
      <c r="S29" s="34">
        <f>AVERAGE(S9:S28)</f>
        <v>1.2718349999999998</v>
      </c>
    </row>
    <row r="30" spans="2:19" s="5" customFormat="1" x14ac:dyDescent="0.2">
      <c r="B30" s="33" t="s">
        <v>12</v>
      </c>
      <c r="C30" s="32">
        <f t="shared" ref="C30:S30" si="4">MAX(C9:C28)</f>
        <v>26385</v>
      </c>
      <c r="D30" s="31">
        <f t="shared" si="4"/>
        <v>26885</v>
      </c>
      <c r="E30" s="30">
        <f t="shared" si="4"/>
        <v>26635</v>
      </c>
      <c r="F30" s="32">
        <f t="shared" si="4"/>
        <v>26650</v>
      </c>
      <c r="G30" s="31">
        <f t="shared" si="4"/>
        <v>27150</v>
      </c>
      <c r="H30" s="30">
        <f t="shared" si="4"/>
        <v>26900</v>
      </c>
      <c r="I30" s="32">
        <f t="shared" si="4"/>
        <v>28280</v>
      </c>
      <c r="J30" s="31">
        <f t="shared" si="4"/>
        <v>29280</v>
      </c>
      <c r="K30" s="30">
        <f t="shared" si="4"/>
        <v>28780</v>
      </c>
      <c r="L30" s="29">
        <f t="shared" si="4"/>
        <v>26885</v>
      </c>
      <c r="M30" s="28">
        <f t="shared" si="4"/>
        <v>1.2806999999999999</v>
      </c>
      <c r="N30" s="27">
        <f t="shared" si="4"/>
        <v>1.0898000000000001</v>
      </c>
      <c r="O30" s="26">
        <f t="shared" si="4"/>
        <v>160.65</v>
      </c>
      <c r="P30" s="25">
        <f t="shared" si="4"/>
        <v>21199.78</v>
      </c>
      <c r="Q30" s="25">
        <f t="shared" si="4"/>
        <v>21462.45</v>
      </c>
      <c r="R30" s="25">
        <f t="shared" si="4"/>
        <v>25088.834860669536</v>
      </c>
      <c r="S30" s="24">
        <f t="shared" si="4"/>
        <v>1.2814000000000001</v>
      </c>
    </row>
    <row r="31" spans="2:19" s="5" customFormat="1" ht="13.5" thickBot="1" x14ac:dyDescent="0.25">
      <c r="B31" s="23" t="s">
        <v>13</v>
      </c>
      <c r="C31" s="22">
        <f t="shared" ref="C31:S31" si="5">MIN(C9:C28)</f>
        <v>26275</v>
      </c>
      <c r="D31" s="21">
        <f t="shared" si="5"/>
        <v>26775</v>
      </c>
      <c r="E31" s="20">
        <f t="shared" si="5"/>
        <v>26525</v>
      </c>
      <c r="F31" s="22">
        <f t="shared" si="5"/>
        <v>26650</v>
      </c>
      <c r="G31" s="21">
        <f t="shared" si="5"/>
        <v>27150</v>
      </c>
      <c r="H31" s="20">
        <f t="shared" si="5"/>
        <v>26900</v>
      </c>
      <c r="I31" s="22">
        <f t="shared" si="5"/>
        <v>28150</v>
      </c>
      <c r="J31" s="21">
        <f t="shared" si="5"/>
        <v>29150</v>
      </c>
      <c r="K31" s="20">
        <f t="shared" si="5"/>
        <v>28650</v>
      </c>
      <c r="L31" s="19">
        <f t="shared" si="5"/>
        <v>26775</v>
      </c>
      <c r="M31" s="18">
        <f t="shared" si="5"/>
        <v>1.2642</v>
      </c>
      <c r="N31" s="17">
        <f t="shared" si="5"/>
        <v>1.0689</v>
      </c>
      <c r="O31" s="16">
        <f t="shared" si="5"/>
        <v>154.87</v>
      </c>
      <c r="P31" s="15">
        <f t="shared" si="5"/>
        <v>20980.71</v>
      </c>
      <c r="Q31" s="15">
        <f t="shared" si="5"/>
        <v>21187.759999999998</v>
      </c>
      <c r="R31" s="15">
        <f t="shared" si="5"/>
        <v>24655.900165167917</v>
      </c>
      <c r="S31" s="14">
        <f t="shared" si="5"/>
        <v>1.2649999999999999</v>
      </c>
    </row>
    <row r="33" spans="2:14" x14ac:dyDescent="0.2">
      <c r="B33" s="7" t="s">
        <v>14</v>
      </c>
      <c r="C33" s="9"/>
      <c r="D33" s="9"/>
      <c r="E33" s="8"/>
      <c r="F33" s="9"/>
      <c r="G33" s="9"/>
      <c r="H33" s="8"/>
      <c r="I33" s="9"/>
      <c r="J33" s="9"/>
      <c r="K33" s="8"/>
      <c r="L33" s="9"/>
      <c r="M33" s="9"/>
      <c r="N33" s="8"/>
    </row>
    <row r="34" spans="2:14" x14ac:dyDescent="0.2">
      <c r="B34" s="7" t="s">
        <v>15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Copper</vt:lpstr>
      <vt:lpstr>Aluminium Alloy</vt:lpstr>
      <vt:lpstr>NA Alloy</vt:lpstr>
      <vt:lpstr>Primary Aluminium</vt:lpstr>
      <vt:lpstr>Zinc</vt:lpstr>
      <vt:lpstr>Lead</vt:lpstr>
      <vt:lpstr>Tin</vt:lpstr>
      <vt:lpstr>Nickel</vt:lpstr>
      <vt:lpstr>Cobalt</vt:lpstr>
      <vt:lpstr>ABR</vt:lpstr>
      <vt:lpstr>ABR Avg</vt:lpstr>
      <vt:lpstr>Averages Inc. Euro 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LMEprice Averages Export for Global Steel</dc:title>
  <dc:creator>kiran.kaur</dc:creator>
  <cp:lastModifiedBy>Grace Cogley</cp:lastModifiedBy>
  <cp:lastPrinted>2011-08-25T10:07:39Z</cp:lastPrinted>
  <dcterms:created xsi:type="dcterms:W3CDTF">2012-05-31T12:49:12Z</dcterms:created>
  <dcterms:modified xsi:type="dcterms:W3CDTF">2024-06-28T12:26:22Z</dcterms:modified>
</cp:coreProperties>
</file>