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a Financeira" sheetId="1" r:id="rId4"/>
    <sheet state="visible" name="Carteira" sheetId="2" r:id="rId5"/>
    <sheet state="visible" name="Base de Ativos" sheetId="3" r:id="rId6"/>
  </sheets>
  <definedNames>
    <definedName hidden="1" localSheetId="1" name="_xlnm._FilterDatabase">Carteira!$B$10:$L$102</definedName>
  </definedNames>
  <calcPr/>
</workbook>
</file>

<file path=xl/sharedStrings.xml><?xml version="1.0" encoding="utf-8"?>
<sst xmlns="http://schemas.openxmlformats.org/spreadsheetml/2006/main" count="4187" uniqueCount="1813">
  <si>
    <t>Acumulo Patrimonial</t>
  </si>
  <si>
    <t>Cálculo de Aportes</t>
  </si>
  <si>
    <t>Avisos</t>
  </si>
  <si>
    <t>Rentabilidade Mensal</t>
  </si>
  <si>
    <t xml:space="preserve">Não solicite autorização para editar a </t>
  </si>
  <si>
    <t>Anos</t>
  </si>
  <si>
    <t>planilha, faça uma cópia da mesma no</t>
  </si>
  <si>
    <t>Valor Inicial</t>
  </si>
  <si>
    <t>Objetivo Total</t>
  </si>
  <si>
    <t>seu drive antes de editá-la:</t>
  </si>
  <si>
    <t>Aporte Mensal</t>
  </si>
  <si>
    <t>Aporte Ideal</t>
  </si>
  <si>
    <t>Valor Acumulado</t>
  </si>
  <si>
    <t>Arquivo&gt;Fazer uma cópia</t>
  </si>
  <si>
    <t>Alterar apenas Células destacadas com esta cor.</t>
  </si>
  <si>
    <t>Anos de Aposentadoria</t>
  </si>
  <si>
    <t>Acumulo Patrimonial X Retirada Mensal</t>
  </si>
  <si>
    <t>Retirada Mensal</t>
  </si>
  <si>
    <t>Total de Anos</t>
  </si>
  <si>
    <t>Total Restante</t>
  </si>
  <si>
    <t>Se der "#NÚM!" o dinheiro NUNCA vai acabar.</t>
  </si>
  <si>
    <t>Se der NEGATIVO não houve o tempo necessário para Aposentadoria.</t>
  </si>
  <si>
    <t>Aporte:</t>
  </si>
  <si>
    <t>Valor Investido:</t>
  </si>
  <si>
    <t>Ativo</t>
  </si>
  <si>
    <t>Classe</t>
  </si>
  <si>
    <t>Cotação</t>
  </si>
  <si>
    <t>Quantidade Ideal</t>
  </si>
  <si>
    <t>Nota</t>
  </si>
  <si>
    <t>Percentual Ideal</t>
  </si>
  <si>
    <t>Posição Ideal</t>
  </si>
  <si>
    <t>Quantidade Atual</t>
  </si>
  <si>
    <t>Percentual Atual</t>
  </si>
  <si>
    <t>Posição Atual</t>
  </si>
  <si>
    <t>Ajuste de Ação</t>
  </si>
  <si>
    <t>Status</t>
  </si>
  <si>
    <t>AALL</t>
  </si>
  <si>
    <t>AMERICAN AIRLINES BDR</t>
  </si>
  <si>
    <t>Transporte</t>
  </si>
  <si>
    <t>Transporte Aéreo</t>
  </si>
  <si>
    <t>AALR</t>
  </si>
  <si>
    <t>ALLIAR ON</t>
  </si>
  <si>
    <t>Serviços Médico - Hospitalares, Análises e Diagnósticos</t>
  </si>
  <si>
    <t>AAPL</t>
  </si>
  <si>
    <t>APPLE BDR</t>
  </si>
  <si>
    <t>Computadores e Equipamentos</t>
  </si>
  <si>
    <t>ABBV</t>
  </si>
  <si>
    <t>ABBVIE BDR</t>
  </si>
  <si>
    <t>Medicamentos e Outros Produtos</t>
  </si>
  <si>
    <t>FII</t>
  </si>
  <si>
    <t>BDR</t>
  </si>
  <si>
    <t>AÇÃO</t>
  </si>
  <si>
    <t>ABCB</t>
  </si>
  <si>
    <t>ABC BRASIL PN</t>
  </si>
  <si>
    <t>Financeiros</t>
  </si>
  <si>
    <t>Bancos</t>
  </si>
  <si>
    <t>BANCO ABC BRASIL</t>
  </si>
  <si>
    <t>ABCP</t>
  </si>
  <si>
    <t>FII ABC IMOB</t>
  </si>
  <si>
    <t>Fundos Imobiliários</t>
  </si>
  <si>
    <t>Tijolo: Shoppings</t>
  </si>
  <si>
    <t>GRAND PLAZA SHOPPING</t>
  </si>
  <si>
    <t>ABEV</t>
  </si>
  <si>
    <t>AMBEV ON</t>
  </si>
  <si>
    <t>Bebidas</t>
  </si>
  <si>
    <t>Cervejas e Refrigerantes</t>
  </si>
  <si>
    <t>ABTT</t>
  </si>
  <si>
    <t>ABBOTT LABORATORIES BDR</t>
  </si>
  <si>
    <t>ACNB</t>
  </si>
  <si>
    <t>ACCENTURE BDR</t>
  </si>
  <si>
    <t>Programas e Serviços</t>
  </si>
  <si>
    <t>ADHM</t>
  </si>
  <si>
    <t>ADVANCED-DH ON</t>
  </si>
  <si>
    <t>AFLT</t>
  </si>
  <si>
    <t>AFLUENTE TRANSMISSAO DE ENERGIA</t>
  </si>
  <si>
    <t>Energia Elétrica</t>
  </si>
  <si>
    <t>AGRO</t>
  </si>
  <si>
    <t>BRASILAGRO ON</t>
  </si>
  <si>
    <t>Agropecuária</t>
  </si>
  <si>
    <t>Agricultura</t>
  </si>
  <si>
    <t>AHEB</t>
  </si>
  <si>
    <t>SAO PAULO TURISMO</t>
  </si>
  <si>
    <t>Viagens e Lazer</t>
  </si>
  <si>
    <t>Produção de Eventos e Shows</t>
  </si>
  <si>
    <t>AIGB</t>
  </si>
  <si>
    <t>AIG BDR</t>
  </si>
  <si>
    <t>Previdência e Seguros</t>
  </si>
  <si>
    <t>Seguradoras</t>
  </si>
  <si>
    <t>ALMI</t>
  </si>
  <si>
    <t>FII TORRE AL</t>
  </si>
  <si>
    <t>Tijolo: Escritórios</t>
  </si>
  <si>
    <t>TORRE ALMIRANTE</t>
  </si>
  <si>
    <t>ALPA</t>
  </si>
  <si>
    <t>ALPARGATAS ON</t>
  </si>
  <si>
    <t>Tecidos, Vestuário e Calçados</t>
  </si>
  <si>
    <t>Calçados</t>
  </si>
  <si>
    <t>ALPARGATAS PN</t>
  </si>
  <si>
    <t>ALSO</t>
  </si>
  <si>
    <t>ALIANSCE SONAE</t>
  </si>
  <si>
    <t>Exploração de Imóveis</t>
  </si>
  <si>
    <t>ALUP</t>
  </si>
  <si>
    <t>ALUPAR INVEST UNIT</t>
  </si>
  <si>
    <t>ALUPAR INVEST ON</t>
  </si>
  <si>
    <t>ALUPAR INVEST PN</t>
  </si>
  <si>
    <t>ALZR</t>
  </si>
  <si>
    <t>FII ALIANZA</t>
  </si>
  <si>
    <t>Tijolo: Híbrido</t>
  </si>
  <si>
    <t>ALIANZA TRUST RENDA IMOBILIÁRIA</t>
  </si>
  <si>
    <t>AMAR</t>
  </si>
  <si>
    <t>LOJAS MARISA ON</t>
  </si>
  <si>
    <t>Comércio</t>
  </si>
  <si>
    <t>AMGN</t>
  </si>
  <si>
    <t>AMGEN BDR</t>
  </si>
  <si>
    <t>AMZO</t>
  </si>
  <si>
    <t>AMAZON.COM BDR</t>
  </si>
  <si>
    <t>Produtos Diversos</t>
  </si>
  <si>
    <t>ANCR</t>
  </si>
  <si>
    <t>FII ANCAR IC</t>
  </si>
  <si>
    <t>ANCAR IC</t>
  </si>
  <si>
    <t>ANIM</t>
  </si>
  <si>
    <t>ANIMA ON</t>
  </si>
  <si>
    <t>Diversos</t>
  </si>
  <si>
    <t>Serviços Educacionais</t>
  </si>
  <si>
    <t>GAEC EDUCACAO ON TERMO</t>
  </si>
  <si>
    <t>APER</t>
  </si>
  <si>
    <t>BR INSURANCE CORRETORA ON</t>
  </si>
  <si>
    <t>Corretoras de Seguros</t>
  </si>
  <si>
    <t>AQLL</t>
  </si>
  <si>
    <t>ÁQUILLA</t>
  </si>
  <si>
    <t>Papel: Fundo de Fundos</t>
  </si>
  <si>
    <t>ARFI</t>
  </si>
  <si>
    <t>ÁQUILLA RENDA</t>
  </si>
  <si>
    <t>Tijolo: Galpões</t>
  </si>
  <si>
    <t>ARMT</t>
  </si>
  <si>
    <t>ARCELOR MITTAL BDR</t>
  </si>
  <si>
    <t>Siderurgia e Metalurgia</t>
  </si>
  <si>
    <t>Siderurgia</t>
  </si>
  <si>
    <t>ARNC</t>
  </si>
  <si>
    <t>ARCONIC BDR</t>
  </si>
  <si>
    <t>ARRI</t>
  </si>
  <si>
    <t>REIT RECEBIVEIS</t>
  </si>
  <si>
    <t>Papel: CRIs</t>
  </si>
  <si>
    <t>ÁTRIO REIT RECEBÍVEIS IMOBILIÁRIOS</t>
  </si>
  <si>
    <t>ARZZ</t>
  </si>
  <si>
    <t>AREZZO ON</t>
  </si>
  <si>
    <t>ATCR</t>
  </si>
  <si>
    <t>HAZ</t>
  </si>
  <si>
    <t>ATOM</t>
  </si>
  <si>
    <t>ATOMPAR ON</t>
  </si>
  <si>
    <t>Outros</t>
  </si>
  <si>
    <t>ATSA</t>
  </si>
  <si>
    <t>FII ATRIUM SHOPPING SANTO ANDRE</t>
  </si>
  <si>
    <t>HEDGE ATRIUM SHOPPING SANTO ANDRÉ</t>
  </si>
  <si>
    <t>ATTB</t>
  </si>
  <si>
    <t>ATT BDR</t>
  </si>
  <si>
    <t>Telecomunicações</t>
  </si>
  <si>
    <t>AVON</t>
  </si>
  <si>
    <t>AVON PRODUCTS BDR</t>
  </si>
  <si>
    <t>Produtos de Uso Pessoal e de Limpeza</t>
  </si>
  <si>
    <t>Produtos de Uso Pessoal</t>
  </si>
  <si>
    <t>AXPB</t>
  </si>
  <si>
    <t>AMERICAN EXPRESS BDR</t>
  </si>
  <si>
    <t>Serviços Financeiros Diversos</t>
  </si>
  <si>
    <t>AZEV</t>
  </si>
  <si>
    <t>AZEVEDO TRAVASSOS</t>
  </si>
  <si>
    <t>Construção e Engenharia</t>
  </si>
  <si>
    <t>Construção Pesada</t>
  </si>
  <si>
    <t>AZEVEDO &amp; TRAVASSOS PN</t>
  </si>
  <si>
    <t>AZUL</t>
  </si>
  <si>
    <t>AZUL PN</t>
  </si>
  <si>
    <t>B3SA</t>
  </si>
  <si>
    <t>B3 ON</t>
  </si>
  <si>
    <t>BAHI</t>
  </si>
  <si>
    <t>BAHEMA</t>
  </si>
  <si>
    <t>BALM</t>
  </si>
  <si>
    <t>BAUMER</t>
  </si>
  <si>
    <t>Equipamentos</t>
  </si>
  <si>
    <t>BAUMER PN</t>
  </si>
  <si>
    <t>BARI</t>
  </si>
  <si>
    <t>BARIGUI RENDIMENTO IMOBILIÁRIOS I</t>
  </si>
  <si>
    <t>BAUH</t>
  </si>
  <si>
    <t>EXCELSIOR ALIMENTOS PN</t>
  </si>
  <si>
    <t>Alimentos</t>
  </si>
  <si>
    <t>Carnes e Derivados</t>
  </si>
  <si>
    <t>BAZA</t>
  </si>
  <si>
    <t>AMAZONIA ON</t>
  </si>
  <si>
    <t>BBAS</t>
  </si>
  <si>
    <t>BANCO DO BRASIL ON</t>
  </si>
  <si>
    <t>BBDC</t>
  </si>
  <si>
    <t>BRADESCO ON</t>
  </si>
  <si>
    <t>BRADESCO PN</t>
  </si>
  <si>
    <t>BBFI</t>
  </si>
  <si>
    <t>PROGRESSIVO</t>
  </si>
  <si>
    <t>BB PROGRESSIVO</t>
  </si>
  <si>
    <t>BBIM</t>
  </si>
  <si>
    <t>BB RECEBIVEIS IMOBILIÁRIOS</t>
  </si>
  <si>
    <t>BBPO</t>
  </si>
  <si>
    <t>FII BB PRGII</t>
  </si>
  <si>
    <t>Tijolo: Bancário</t>
  </si>
  <si>
    <t>BB PROGRESSIVO II</t>
  </si>
  <si>
    <t>BBRC</t>
  </si>
  <si>
    <t>FII BB CORP</t>
  </si>
  <si>
    <t>BB RENDA CORPORATIVA</t>
  </si>
  <si>
    <t>BBRK</t>
  </si>
  <si>
    <t>BR BROKERS ON</t>
  </si>
  <si>
    <t>Intermediação Imobiliária</t>
  </si>
  <si>
    <t>BBSD</t>
  </si>
  <si>
    <t>BB ETF SP DV</t>
  </si>
  <si>
    <t>ETF</t>
  </si>
  <si>
    <t>-</t>
  </si>
  <si>
    <t>BBSE</t>
  </si>
  <si>
    <t>BB SEGURIDADE ON</t>
  </si>
  <si>
    <t>BBVJ</t>
  </si>
  <si>
    <t>FII C JARDIM</t>
  </si>
  <si>
    <t>BB VOTORANTIM CIDADE JARDIM CONTINENTAL TOWER</t>
  </si>
  <si>
    <t>BBYY</t>
  </si>
  <si>
    <t>BEST BUY BDR</t>
  </si>
  <si>
    <t>Eletrodomésticos</t>
  </si>
  <si>
    <t>BCFF</t>
  </si>
  <si>
    <t>FII BC FFII CI</t>
  </si>
  <si>
    <t>BTG PACTUAL FUNDO DE FUNDOS</t>
  </si>
  <si>
    <t>BCIA</t>
  </si>
  <si>
    <t>FII BCIA</t>
  </si>
  <si>
    <t>BRADESCO CARTEIRA IMOBILIÁRIA ATIVA</t>
  </si>
  <si>
    <t>BCRI</t>
  </si>
  <si>
    <t>FII BEES CRI</t>
  </si>
  <si>
    <t>BANESTES RECEBÍVEIS IMOBILIÁRIOS</t>
  </si>
  <si>
    <t>BDLL</t>
  </si>
  <si>
    <t>MECANICAS</t>
  </si>
  <si>
    <t>Máquinas e Equipamentos</t>
  </si>
  <si>
    <t>Máq. e Equip. Industriais</t>
  </si>
  <si>
    <t>BARDELLA PN</t>
  </si>
  <si>
    <t>BEEF</t>
  </si>
  <si>
    <t>MINERVA ON</t>
  </si>
  <si>
    <t>MINERVA</t>
  </si>
  <si>
    <t>BEES</t>
  </si>
  <si>
    <t>BANESTES PN</t>
  </si>
  <si>
    <t>BANESTES ON</t>
  </si>
  <si>
    <t>BERK</t>
  </si>
  <si>
    <t>BERKSHIRE HATHAWAY BDR</t>
  </si>
  <si>
    <t>Holdings Diversificadas</t>
  </si>
  <si>
    <t>BGIP</t>
  </si>
  <si>
    <t>BANCO DO ESTADO DE SERGIPE</t>
  </si>
  <si>
    <t>BANESE PN</t>
  </si>
  <si>
    <t>BICR</t>
  </si>
  <si>
    <t>INTER TITULOS</t>
  </si>
  <si>
    <t>INTER TÍTULOS IMOBILIÁRIOS</t>
  </si>
  <si>
    <t>BIDI</t>
  </si>
  <si>
    <t>BANCO INTER ON</t>
  </si>
  <si>
    <t>BANCO INTER PN</t>
  </si>
  <si>
    <t>BANCO INTER UNIT</t>
  </si>
  <si>
    <t>BANCO INTER PN TERMO</t>
  </si>
  <si>
    <t>BIIB</t>
  </si>
  <si>
    <t>BIOGEN BDR</t>
  </si>
  <si>
    <t>BIOM</t>
  </si>
  <si>
    <t>BIOMM ON</t>
  </si>
  <si>
    <t>BKBR</t>
  </si>
  <si>
    <t>BURGER KING ON</t>
  </si>
  <si>
    <t>Hoteis e Restaurantes</t>
  </si>
  <si>
    <t>Restaurante e Similares</t>
  </si>
  <si>
    <t>BLAK</t>
  </si>
  <si>
    <t>BLACKROCK BDR</t>
  </si>
  <si>
    <t>Gestão de Recursos e Investimentos</t>
  </si>
  <si>
    <t>BMEB</t>
  </si>
  <si>
    <t>BANCO MERCANTIL DO BRASIL ON</t>
  </si>
  <si>
    <t>BANCO MERCANTIL DO BRASIL PN</t>
  </si>
  <si>
    <t>BMGB</t>
  </si>
  <si>
    <t>BANCO BMG PN</t>
  </si>
  <si>
    <t>BMII</t>
  </si>
  <si>
    <t>BRASILIO MACHADO</t>
  </si>
  <si>
    <t>BMIN</t>
  </si>
  <si>
    <t>BANCO MERCANTIL DE INVESTIMENTOS ON</t>
  </si>
  <si>
    <t>BANCO MERCANTIL PN</t>
  </si>
  <si>
    <t>BMKS</t>
  </si>
  <si>
    <t>BICICLETAS MONARK ON</t>
  </si>
  <si>
    <t>Bicicletas</t>
  </si>
  <si>
    <t>BMLC</t>
  </si>
  <si>
    <t>BM BRASCAN LAJES CORP</t>
  </si>
  <si>
    <t>BM BRASCAN LAJES CORPORATIVAS</t>
  </si>
  <si>
    <t>BMYB</t>
  </si>
  <si>
    <t>BRISTOL MYERS SQUIBB BDR</t>
  </si>
  <si>
    <t>BNBR</t>
  </si>
  <si>
    <t>BNB ON</t>
  </si>
  <si>
    <t>BNFS</t>
  </si>
  <si>
    <t>FII BANRISUL</t>
  </si>
  <si>
    <t>BANRISUL NOVAS FRONTEIRAS</t>
  </si>
  <si>
    <t>BOAC</t>
  </si>
  <si>
    <t>BANK OF AMERICA BDR</t>
  </si>
  <si>
    <t>BOBR</t>
  </si>
  <si>
    <t>BOMBRIL PN</t>
  </si>
  <si>
    <t>Produtos de Limpeza</t>
  </si>
  <si>
    <t>BOEI</t>
  </si>
  <si>
    <t>BOEING BDR</t>
  </si>
  <si>
    <t>Material de Transporte</t>
  </si>
  <si>
    <t>Material Aeronáutico e de Defesa</t>
  </si>
  <si>
    <t>BONY</t>
  </si>
  <si>
    <t>BANK OF NEW YORK MELLON BDR</t>
  </si>
  <si>
    <t>BOVA</t>
  </si>
  <si>
    <t>ISHARES BOVA</t>
  </si>
  <si>
    <t>Índice Ibovespa</t>
  </si>
  <si>
    <t>BOVB</t>
  </si>
  <si>
    <t>ETF BRAD BOV</t>
  </si>
  <si>
    <t>BOVV</t>
  </si>
  <si>
    <t>IT NOW IBOV</t>
  </si>
  <si>
    <t>BOXP</t>
  </si>
  <si>
    <t>BOSTON PROPERTIES BDR</t>
  </si>
  <si>
    <t>BPAC</t>
  </si>
  <si>
    <t>BANCO BTG PACTUAL</t>
  </si>
  <si>
    <t>BTG PACTUAL UNIT</t>
  </si>
  <si>
    <t>BANCO BTG PACTUAL PREF</t>
  </si>
  <si>
    <t>BPAN</t>
  </si>
  <si>
    <t>BANCO PAN PN</t>
  </si>
  <si>
    <t>BPFF</t>
  </si>
  <si>
    <t>FII ABSOLUTO</t>
  </si>
  <si>
    <t>BRASIL PLURAL ABSOLUTO FUNDO DE FUNDOS</t>
  </si>
  <si>
    <t>BPHA</t>
  </si>
  <si>
    <t>BR PHARMA ON</t>
  </si>
  <si>
    <t>BPML</t>
  </si>
  <si>
    <t>BTG PACT SHP</t>
  </si>
  <si>
    <t>BTG PACTUAL SHOPPINGS</t>
  </si>
  <si>
    <t>BPRP</t>
  </si>
  <si>
    <t>FII BRLPROP</t>
  </si>
  <si>
    <t>BRAP</t>
  </si>
  <si>
    <t>BRADESPAR ON</t>
  </si>
  <si>
    <t>Mineração</t>
  </si>
  <si>
    <t>Minerais Metálicos</t>
  </si>
  <si>
    <t>BRADESPAR PN</t>
  </si>
  <si>
    <t>BRAX</t>
  </si>
  <si>
    <t>ISHARES BRAX</t>
  </si>
  <si>
    <t>Índice Brasil (IBrX 100)</t>
  </si>
  <si>
    <t>BRCO</t>
  </si>
  <si>
    <t>BRESCO LOGISTICA</t>
  </si>
  <si>
    <t>BRESCO LOGÍSTICA</t>
  </si>
  <si>
    <t>BRCR</t>
  </si>
  <si>
    <t>FII BC FUND</t>
  </si>
  <si>
    <t>BTG PACTUAL CORPORATE OFFICE</t>
  </si>
  <si>
    <t>BRDT</t>
  </si>
  <si>
    <t>PETROBRAS DISTR ON</t>
  </si>
  <si>
    <t>Petróleo, Gás e Biocombustíveis</t>
  </si>
  <si>
    <t>Exploração, Refino e Distribuição</t>
  </si>
  <si>
    <t>BREV</t>
  </si>
  <si>
    <t>BRAZIL REAL ESTATE VICTORY FUND I</t>
  </si>
  <si>
    <t>BRFS</t>
  </si>
  <si>
    <t>BRF ON</t>
  </si>
  <si>
    <t>BRGE</t>
  </si>
  <si>
    <t>ALFA ADMINISTRACAO PREF E</t>
  </si>
  <si>
    <t>ALFA ADMINISTRACAO PREF F</t>
  </si>
  <si>
    <t>ALFA DE ADMIN D PREF</t>
  </si>
  <si>
    <t>ALFA ADMINISTRACAO PREF</t>
  </si>
  <si>
    <t>ALFA DE ADMIN</t>
  </si>
  <si>
    <t>ALFA DE ADMIN A PREF</t>
  </si>
  <si>
    <t>BRHT</t>
  </si>
  <si>
    <t>BR HOTÉIS</t>
  </si>
  <si>
    <t>Tijolo: Hotéis</t>
  </si>
  <si>
    <t>BRIV</t>
  </si>
  <si>
    <t>BANCO ALFA ON</t>
  </si>
  <si>
    <t>BANCO ALFA PN</t>
  </si>
  <si>
    <t>BRKM</t>
  </si>
  <si>
    <t>BRASKEM ON</t>
  </si>
  <si>
    <t>Químicos</t>
  </si>
  <si>
    <t>Petroquímicos</t>
  </si>
  <si>
    <t>BRASKEM PN</t>
  </si>
  <si>
    <t>BRASKEM PREF B</t>
  </si>
  <si>
    <t>BRML</t>
  </si>
  <si>
    <t>BR MALLS PAR ON</t>
  </si>
  <si>
    <t>BRPR</t>
  </si>
  <si>
    <t>BR PROPERT ON</t>
  </si>
  <si>
    <t>BRSR</t>
  </si>
  <si>
    <t>BANRISUL ON</t>
  </si>
  <si>
    <t>BANRISUL PNA</t>
  </si>
  <si>
    <t>BANRISUL PNB</t>
  </si>
  <si>
    <t>BSEV</t>
  </si>
  <si>
    <t>BIOSEV ON</t>
  </si>
  <si>
    <t>Açucar e Alcool</t>
  </si>
  <si>
    <t>BSLI</t>
  </si>
  <si>
    <t>BRB PN</t>
  </si>
  <si>
    <t>BRB BANCO</t>
  </si>
  <si>
    <t>BTCR</t>
  </si>
  <si>
    <t>FII BTG PACTUAL CREDITO IMOBILIARIO</t>
  </si>
  <si>
    <t>BTG PACTUAL CRÉDITO IMOBILIÁRIO</t>
  </si>
  <si>
    <t>BTLG</t>
  </si>
  <si>
    <t>BTG PACTUAL</t>
  </si>
  <si>
    <t>BTG PACTUAL LOGÍSTICA</t>
  </si>
  <si>
    <t>BTOW</t>
  </si>
  <si>
    <t>B2W DIGITAL ON</t>
  </si>
  <si>
    <t>BTTL</t>
  </si>
  <si>
    <t>BATTISTELLA</t>
  </si>
  <si>
    <t>BVAR</t>
  </si>
  <si>
    <t>BRASIL VAREJO</t>
  </si>
  <si>
    <t>Tijolo: Varejo</t>
  </si>
  <si>
    <t>BZLI</t>
  </si>
  <si>
    <t>BRAZIL REALTY</t>
  </si>
  <si>
    <t>Híbrido (Tijolo/Papel)</t>
  </si>
  <si>
    <t>CALI</t>
  </si>
  <si>
    <t>CON AD LIN PREF</t>
  </si>
  <si>
    <t>Construção Civil</t>
  </si>
  <si>
    <t>Incorporações</t>
  </si>
  <si>
    <t>CAMB</t>
  </si>
  <si>
    <t>CAMBUCI SA</t>
  </si>
  <si>
    <t>CAMBUCI PREF</t>
  </si>
  <si>
    <t>CAML</t>
  </si>
  <si>
    <t>CAMIL ON</t>
  </si>
  <si>
    <t>Alimentos Diversos</t>
  </si>
  <si>
    <t>CARD</t>
  </si>
  <si>
    <t>CSU CARDSYST ON</t>
  </si>
  <si>
    <t>Serviços Diversos</t>
  </si>
  <si>
    <t>CARE</t>
  </si>
  <si>
    <t>FII DEA CARE</t>
  </si>
  <si>
    <t>Tijolo: Outros</t>
  </si>
  <si>
    <t>BRAZILIAN GRAVEYARD AND DEATH CARE</t>
  </si>
  <si>
    <t>CATP</t>
  </si>
  <si>
    <t>CATERPILLAR BDR</t>
  </si>
  <si>
    <t>Máq. e Equip. Construção e Agrícolas</t>
  </si>
  <si>
    <t>CBEE</t>
  </si>
  <si>
    <t>AMPLA ON</t>
  </si>
  <si>
    <t>CBOP</t>
  </si>
  <si>
    <t>FII C BRANCO</t>
  </si>
  <si>
    <t>CASTELLO BRANCO OFFICE PARK</t>
  </si>
  <si>
    <t>CCPR</t>
  </si>
  <si>
    <t>CYRE CCP ON</t>
  </si>
  <si>
    <t>CCRO</t>
  </si>
  <si>
    <t>CCR ON</t>
  </si>
  <si>
    <t>Exploração de Rodovias</t>
  </si>
  <si>
    <t>CCXC</t>
  </si>
  <si>
    <t>CCX CARVAO ON</t>
  </si>
  <si>
    <t>CEAB</t>
  </si>
  <si>
    <t>C&amp;A MODAS ON</t>
  </si>
  <si>
    <t>CEBR</t>
  </si>
  <si>
    <t>ENERG DE BRASILIA A PREF</t>
  </si>
  <si>
    <t>ENERG DE BRASILIA B PREF</t>
  </si>
  <si>
    <t>CEB ON</t>
  </si>
  <si>
    <t>CEDO</t>
  </si>
  <si>
    <t>CEDRO CACHOEIRA ON</t>
  </si>
  <si>
    <t>Fios e Tecidos</t>
  </si>
  <si>
    <t>CEDRO PN</t>
  </si>
  <si>
    <t>CEEB</t>
  </si>
  <si>
    <t>COELBA ON</t>
  </si>
  <si>
    <t>COELBA PN</t>
  </si>
  <si>
    <t>CEED</t>
  </si>
  <si>
    <t>CEEE-D ON</t>
  </si>
  <si>
    <t>CEOC</t>
  </si>
  <si>
    <t>FII CEO CCP</t>
  </si>
  <si>
    <t>CYRELA COMMERCIAL PROPERTIES</t>
  </si>
  <si>
    <t>CEPE</t>
  </si>
  <si>
    <t>CELPE PN</t>
  </si>
  <si>
    <t>CESP</t>
  </si>
  <si>
    <t>CESP PNA</t>
  </si>
  <si>
    <t>CESP ON</t>
  </si>
  <si>
    <t>CESP PNB</t>
  </si>
  <si>
    <t>CGAS</t>
  </si>
  <si>
    <t>COMGAS ON</t>
  </si>
  <si>
    <t>Gás</t>
  </si>
  <si>
    <t>COMGAS PNA</t>
  </si>
  <si>
    <t>CGRA</t>
  </si>
  <si>
    <t>GRAZZIOTIN PN</t>
  </si>
  <si>
    <t>GRAZZIOTIN ON</t>
  </si>
  <si>
    <t>CHKE</t>
  </si>
  <si>
    <t>CHESAPEAKE ENERGY BDR</t>
  </si>
  <si>
    <t>CHVX</t>
  </si>
  <si>
    <t>CHEVRON BDR</t>
  </si>
  <si>
    <t>CIEL</t>
  </si>
  <si>
    <t>CIELO ON</t>
  </si>
  <si>
    <t>CLGN</t>
  </si>
  <si>
    <t>CELGENE BDR</t>
  </si>
  <si>
    <t>CLSC</t>
  </si>
  <si>
    <t>CELESC PN</t>
  </si>
  <si>
    <t>DE SANTA CATAR</t>
  </si>
  <si>
    <t>CMCS</t>
  </si>
  <si>
    <t>COMCAST BDR</t>
  </si>
  <si>
    <t>Mídia</t>
  </si>
  <si>
    <t>Produção e Difusão de Filmes e Programas</t>
  </si>
  <si>
    <t>CMIG</t>
  </si>
  <si>
    <t>CEMIG PN</t>
  </si>
  <si>
    <t>CEMIG ON</t>
  </si>
  <si>
    <t>CNES</t>
  </si>
  <si>
    <t>FII CENESP</t>
  </si>
  <si>
    <t>CENESP</t>
  </si>
  <si>
    <t>CNTO</t>
  </si>
  <si>
    <t>GRUPO SBF CENTAURO</t>
  </si>
  <si>
    <t>COCA</t>
  </si>
  <si>
    <t>COCA COLA BDR</t>
  </si>
  <si>
    <t>COCE</t>
  </si>
  <si>
    <t>COELCE ON</t>
  </si>
  <si>
    <t>COELCE PNA</t>
  </si>
  <si>
    <t>CÓDIGO</t>
  </si>
  <si>
    <t>ATIVO</t>
  </si>
  <si>
    <t>SETOR</t>
  </si>
  <si>
    <t>SUBSETOR</t>
  </si>
  <si>
    <t>COGN</t>
  </si>
  <si>
    <t>COGNA EDUCACAO</t>
  </si>
  <si>
    <t>COLG</t>
  </si>
  <si>
    <t>COLGATE PALMOLIVE BDR</t>
  </si>
  <si>
    <t>COPH</t>
  </si>
  <si>
    <t>CONOCOPHILLIPS BDR</t>
  </si>
  <si>
    <t>CORR</t>
  </si>
  <si>
    <t>CORREA RIBEIRO</t>
  </si>
  <si>
    <t>COTY</t>
  </si>
  <si>
    <t>COTY BDR</t>
  </si>
  <si>
    <t>COWC</t>
  </si>
  <si>
    <t>COSTCO WHOLESALE BDR</t>
  </si>
  <si>
    <t>CPFE</t>
  </si>
  <si>
    <t>CPFL ENERGIA ON</t>
  </si>
  <si>
    <t>CPFF</t>
  </si>
  <si>
    <t>CAPITANIA</t>
  </si>
  <si>
    <t>CAPITANIA REIT FOF</t>
  </si>
  <si>
    <t>CPLE</t>
  </si>
  <si>
    <t>COPEL ON</t>
  </si>
  <si>
    <t>COPEL PNB</t>
  </si>
  <si>
    <t>CPRE</t>
  </si>
  <si>
    <t>CPFL RENOVAV ON</t>
  </si>
  <si>
    <t>CPFL RENOVAVEIS</t>
  </si>
  <si>
    <t>CPTS</t>
  </si>
  <si>
    <t>FII CAPITANIA SECURITIES II</t>
  </si>
  <si>
    <t>CAPITANIA SECURITIES II</t>
  </si>
  <si>
    <t>CRDE</t>
  </si>
  <si>
    <t>CR2 ON</t>
  </si>
  <si>
    <t>CRFB</t>
  </si>
  <si>
    <t>CARREFOUR ON</t>
  </si>
  <si>
    <t>Comércio e Distribuição</t>
  </si>
  <si>
    <t>CRFF</t>
  </si>
  <si>
    <t>CAIXA RIO BRAVO II</t>
  </si>
  <si>
    <t>CRIV</t>
  </si>
  <si>
    <t>FINANCEIRA ALFA PN</t>
  </si>
  <si>
    <t>Soc. Crédito e Financiamento</t>
  </si>
  <si>
    <t>FINANCEIRA ALFA ON</t>
  </si>
  <si>
    <t>CRPG</t>
  </si>
  <si>
    <t>CRISTAL PIGMENTOS PNA</t>
  </si>
  <si>
    <t>Químicos Diversos</t>
  </si>
  <si>
    <t>CRISTAL PIGMENTOS</t>
  </si>
  <si>
    <t>CRISTAL PIGMENTOS PNB</t>
  </si>
  <si>
    <t>CSAB</t>
  </si>
  <si>
    <t>SEGUROS ALIANCA</t>
  </si>
  <si>
    <t>SEGUROS ALIANCA PREF</t>
  </si>
  <si>
    <t>CSAN</t>
  </si>
  <si>
    <t>COSAN ON</t>
  </si>
  <si>
    <t>CSCO</t>
  </si>
  <si>
    <t>CISCO SYSTEMS BDR</t>
  </si>
  <si>
    <t>CSMG</t>
  </si>
  <si>
    <t>COPASA ON</t>
  </si>
  <si>
    <t>Água e Saneamento</t>
  </si>
  <si>
    <t>CSNA</t>
  </si>
  <si>
    <t>CSN ON</t>
  </si>
  <si>
    <t>CSRN</t>
  </si>
  <si>
    <t>COSERN ON</t>
  </si>
  <si>
    <t>NORTE COSERN A PREF</t>
  </si>
  <si>
    <t>NORTE COSERN B PREF</t>
  </si>
  <si>
    <t>CTGP</t>
  </si>
  <si>
    <t>CITIGROUP BDR</t>
  </si>
  <si>
    <t>CTKA</t>
  </si>
  <si>
    <t>KARSTEN PN</t>
  </si>
  <si>
    <t>KARSTEN</t>
  </si>
  <si>
    <t>CTNM</t>
  </si>
  <si>
    <t>COTEMINAS ON</t>
  </si>
  <si>
    <t>COTEMINAS PN</t>
  </si>
  <si>
    <t>CTSA</t>
  </si>
  <si>
    <t>SANTANENSE PN</t>
  </si>
  <si>
    <t>SANTANENSE ON</t>
  </si>
  <si>
    <t>CTSH</t>
  </si>
  <si>
    <t>COGNIZANT TECH BDR</t>
  </si>
  <si>
    <t>CTXT</t>
  </si>
  <si>
    <t>FII C TEXTIL</t>
  </si>
  <si>
    <t>CENTRO TÊXTIL INTERNACIONAL</t>
  </si>
  <si>
    <t>CVBI</t>
  </si>
  <si>
    <t>VBI CRI</t>
  </si>
  <si>
    <t>CVCB</t>
  </si>
  <si>
    <t>CVC BRASIL ON</t>
  </si>
  <si>
    <t>Viagens e Turismo</t>
  </si>
  <si>
    <t>CVC VIAGENS ON TERMO</t>
  </si>
  <si>
    <t>CVSH</t>
  </si>
  <si>
    <t>CVS HEALTH BDR</t>
  </si>
  <si>
    <t>CXCE</t>
  </si>
  <si>
    <t>FII CAIXA CEDAE</t>
  </si>
  <si>
    <t>CAIXA CEDAE</t>
  </si>
  <si>
    <t>CXRI</t>
  </si>
  <si>
    <t>FII CX RBRAV</t>
  </si>
  <si>
    <t>CAIXA RIO BRAVO</t>
  </si>
  <si>
    <t>CXTL</t>
  </si>
  <si>
    <t>FII CX TRX</t>
  </si>
  <si>
    <t>CAIXA TRX LOGÍSTICA RENDA</t>
  </si>
  <si>
    <t>CYRE</t>
  </si>
  <si>
    <t>CYRELA REALT ON</t>
  </si>
  <si>
    <t>DAMT</t>
  </si>
  <si>
    <t>DIAMANTE</t>
  </si>
  <si>
    <t>DASA</t>
  </si>
  <si>
    <t>DASA ON</t>
  </si>
  <si>
    <t>DDNB</t>
  </si>
  <si>
    <t>DUPONT NEMOURS</t>
  </si>
  <si>
    <t>DEAI</t>
  </si>
  <si>
    <t>DELTA AIR LINES BDR</t>
  </si>
  <si>
    <t>DHER</t>
  </si>
  <si>
    <t>DANAHERRP BDR</t>
  </si>
  <si>
    <t>DIRR</t>
  </si>
  <si>
    <t>DIRECIONAL ON</t>
  </si>
  <si>
    <t>DISB</t>
  </si>
  <si>
    <t>WALT DISNEY BDR</t>
  </si>
  <si>
    <t>DIVO</t>
  </si>
  <si>
    <t>IT NOW IDIV</t>
  </si>
  <si>
    <t>Índice IDIV</t>
  </si>
  <si>
    <t>DMAC</t>
  </si>
  <si>
    <t>MAC FII</t>
  </si>
  <si>
    <t>Tijolo: Desenvolvimento</t>
  </si>
  <si>
    <t>DMMO</t>
  </si>
  <si>
    <t>DOMMO ON TERMO</t>
  </si>
  <si>
    <t>DOMMO ON</t>
  </si>
  <si>
    <t>DOMMO ENERGIA</t>
  </si>
  <si>
    <t>DOHL</t>
  </si>
  <si>
    <t>DOHLER PN</t>
  </si>
  <si>
    <t>DOMC</t>
  </si>
  <si>
    <t>FII DOMO</t>
  </si>
  <si>
    <t>REAG RENDA IMOBILIÁRIA</t>
  </si>
  <si>
    <t>DOVL</t>
  </si>
  <si>
    <t>DOVEL</t>
  </si>
  <si>
    <t>DRIT</t>
  </si>
  <si>
    <t>MULTIGESTAO RENDA COMERCIAL</t>
  </si>
  <si>
    <t>MULTIGESTÃO RENDA COMERCIAL</t>
  </si>
  <si>
    <t>DTCY</t>
  </si>
  <si>
    <t>DTCOM BDR</t>
  </si>
  <si>
    <t>DTEX</t>
  </si>
  <si>
    <t>DURATEX ON</t>
  </si>
  <si>
    <t>Madeira e Papel</t>
  </si>
  <si>
    <t>Madeira</t>
  </si>
  <si>
    <t>DUKB</t>
  </si>
  <si>
    <t>DUKE ENERGY BDR</t>
  </si>
  <si>
    <t>EALT</t>
  </si>
  <si>
    <t>ELECTRO ACO ALTONA PN</t>
  </si>
  <si>
    <t>ELECTRO ACO ALTONA</t>
  </si>
  <si>
    <t>EBAY</t>
  </si>
  <si>
    <t>EBAY BDR</t>
  </si>
  <si>
    <t>ECOO</t>
  </si>
  <si>
    <t>ISHARES ECOO</t>
  </si>
  <si>
    <t>ECOR</t>
  </si>
  <si>
    <t>ECORODOVIAS ON</t>
  </si>
  <si>
    <t>ECPR</t>
  </si>
  <si>
    <t>ENCORPAR</t>
  </si>
  <si>
    <t>EDFO</t>
  </si>
  <si>
    <t>EDIFICIO OURINVEST</t>
  </si>
  <si>
    <t>EDIFÍCIO OURINVEST</t>
  </si>
  <si>
    <t>EDGA</t>
  </si>
  <si>
    <t>FII GALERIA</t>
  </si>
  <si>
    <t>EDIFÍCIO GALERIA</t>
  </si>
  <si>
    <t>EEEL</t>
  </si>
  <si>
    <t>ESTADUAL GERACAO TRANSMISSAO</t>
  </si>
  <si>
    <t>CEEE-GT ON</t>
  </si>
  <si>
    <t>EGIE</t>
  </si>
  <si>
    <t>ENGIE BRASIL ON</t>
  </si>
  <si>
    <t>EKTR</t>
  </si>
  <si>
    <t>ELEKTRO PN</t>
  </si>
  <si>
    <t>ELETRIC SERVICOS</t>
  </si>
  <si>
    <t>ELDO</t>
  </si>
  <si>
    <t>ELDORADO</t>
  </si>
  <si>
    <t>ELEK</t>
  </si>
  <si>
    <t>ELEKEIROZ ON</t>
  </si>
  <si>
    <t>ELEKEIROZ PN</t>
  </si>
  <si>
    <t>ELET</t>
  </si>
  <si>
    <t>ELETROBRAS PNB</t>
  </si>
  <si>
    <t>BRAS ELETROBR A PREF</t>
  </si>
  <si>
    <t>ELETROBRAS ON</t>
  </si>
  <si>
    <t>ELPL</t>
  </si>
  <si>
    <t>ELETROPAULO ON</t>
  </si>
  <si>
    <t>EMAE</t>
  </si>
  <si>
    <t>EMAE PN</t>
  </si>
  <si>
    <t>EMBR</t>
  </si>
  <si>
    <t>EMBRAER ON</t>
  </si>
  <si>
    <t>ENAT</t>
  </si>
  <si>
    <t>ENAUTA ON</t>
  </si>
  <si>
    <t>ENBR</t>
  </si>
  <si>
    <t>EDP BRASIL ON</t>
  </si>
  <si>
    <t>ENEV</t>
  </si>
  <si>
    <t>ENEVA ON</t>
  </si>
  <si>
    <t>ENGI</t>
  </si>
  <si>
    <t>ENERGISA UNIT</t>
  </si>
  <si>
    <t>ENERGISA ON</t>
  </si>
  <si>
    <t>ENERGISA PN</t>
  </si>
  <si>
    <t>ENMA</t>
  </si>
  <si>
    <t>CEMAR</t>
  </si>
  <si>
    <t>ENMT</t>
  </si>
  <si>
    <t>ENERGISA MT ON</t>
  </si>
  <si>
    <t>ENERGISA MATO GROSSO</t>
  </si>
  <si>
    <t>EQPA</t>
  </si>
  <si>
    <t>EQUATORIAL PARA DISTRIBUIDORA DE ENERGIA SA</t>
  </si>
  <si>
    <t>EQUATORIAL PARA DISTRIBUIDORA ENRG</t>
  </si>
  <si>
    <t>ELETRICAS PARA CELPA PREF B</t>
  </si>
  <si>
    <t>CELPA PN</t>
  </si>
  <si>
    <t>EQTL</t>
  </si>
  <si>
    <t>EQUATORIAL ON</t>
  </si>
  <si>
    <t>ERPA</t>
  </si>
  <si>
    <t>EUROPA 105</t>
  </si>
  <si>
    <t>ESTR</t>
  </si>
  <si>
    <t>BRINQUEDOS ESTRELA PN</t>
  </si>
  <si>
    <t>Brinquedos e Jogos</t>
  </si>
  <si>
    <t>ESUD</t>
  </si>
  <si>
    <t>FIP INFRA ESTR BB VOTORANTIM II A</t>
  </si>
  <si>
    <t>ESUT</t>
  </si>
  <si>
    <t>FIP INFRA ESTR BB VOTORANTIM III A</t>
  </si>
  <si>
    <t>ETER</t>
  </si>
  <si>
    <t>ETERNIT ON</t>
  </si>
  <si>
    <t>Materiais de Construção</t>
  </si>
  <si>
    <t>EUCA</t>
  </si>
  <si>
    <t>EUCATEX</t>
  </si>
  <si>
    <t>EUCATEX PN</t>
  </si>
  <si>
    <t>EURO</t>
  </si>
  <si>
    <t>FII EUROPAR</t>
  </si>
  <si>
    <t>EUROPAR</t>
  </si>
  <si>
    <t>EVEN</t>
  </si>
  <si>
    <t>EVEN ON</t>
  </si>
  <si>
    <t>EXXO</t>
  </si>
  <si>
    <t>EXXON MOBIL BDR</t>
  </si>
  <si>
    <t>EZTC</t>
  </si>
  <si>
    <t>EZTEC ON</t>
  </si>
  <si>
    <t>FAED</t>
  </si>
  <si>
    <t>FII ANH EDUC</t>
  </si>
  <si>
    <t>Tijolo: Educacional</t>
  </si>
  <si>
    <t>ANHANGUERA EDUCACIONAL</t>
  </si>
  <si>
    <t>FAMB</t>
  </si>
  <si>
    <t>FII EDIFICIO ALMIRANTE BARROSO</t>
  </si>
  <si>
    <t>EDIFÍCIO ALMIRANTE BARROSO</t>
  </si>
  <si>
    <t>FBOK</t>
  </si>
  <si>
    <t>FACEBOOK BDR</t>
  </si>
  <si>
    <t>FCFL</t>
  </si>
  <si>
    <t>FII CAMPUSFL</t>
  </si>
  <si>
    <t>CAMPUS FARIA LIMA</t>
  </si>
  <si>
    <t>FCXO</t>
  </si>
  <si>
    <t>FREEPORT MCMORANPPER GOLD BDR</t>
  </si>
  <si>
    <t>FDMO</t>
  </si>
  <si>
    <t>FORD MOTOR BDR</t>
  </si>
  <si>
    <t>Automóveis e Motocicletas</t>
  </si>
  <si>
    <t>FDXB</t>
  </si>
  <si>
    <t>FEDEX BDR</t>
  </si>
  <si>
    <t>Transporte Rodoviário</t>
  </si>
  <si>
    <t>FESA</t>
  </si>
  <si>
    <t>FERBASA ON</t>
  </si>
  <si>
    <t>FERBASA PN</t>
  </si>
  <si>
    <t>FEXC</t>
  </si>
  <si>
    <t>FII EXCELLENCE</t>
  </si>
  <si>
    <t>BTG PACTUAL FUNDO DE CRI</t>
  </si>
  <si>
    <t>FHER</t>
  </si>
  <si>
    <t>FER HERINGER ON</t>
  </si>
  <si>
    <t>Fertilizantes e Defensivos</t>
  </si>
  <si>
    <t>FIGS</t>
  </si>
  <si>
    <t>FII GEN SHOP</t>
  </si>
  <si>
    <t>GENERAL SHOPPING ATIVO E RENDA</t>
  </si>
  <si>
    <t>FIIB</t>
  </si>
  <si>
    <t>FII INDL BR</t>
  </si>
  <si>
    <t>INDUSTRIAL DO BRASIL</t>
  </si>
  <si>
    <t>FIIP</t>
  </si>
  <si>
    <t>RB CAPITAL</t>
  </si>
  <si>
    <t>RB CAPITAL RENDA I</t>
  </si>
  <si>
    <t>FIND</t>
  </si>
  <si>
    <t>IT NOW IFNC</t>
  </si>
  <si>
    <t>FINF</t>
  </si>
  <si>
    <t>INFRA REAL STATE</t>
  </si>
  <si>
    <t>FISC</t>
  </si>
  <si>
    <t>SC 401</t>
  </si>
  <si>
    <t>FISD</t>
  </si>
  <si>
    <t>SÃO DOMINGOS</t>
  </si>
  <si>
    <t>FIVN</t>
  </si>
  <si>
    <t>FII VIDANOVA</t>
  </si>
  <si>
    <t>VIDA NOVA</t>
  </si>
  <si>
    <t>FLMA</t>
  </si>
  <si>
    <t>FII S F LIMA</t>
  </si>
  <si>
    <t>CONTINENTAL SQUARE FARIA LIMA</t>
  </si>
  <si>
    <t>FLRP</t>
  </si>
  <si>
    <t>FII FLORIPA</t>
  </si>
  <si>
    <t>FLORIPA SHOPPING</t>
  </si>
  <si>
    <t>FLRY</t>
  </si>
  <si>
    <t>FLEURY ON</t>
  </si>
  <si>
    <t>FMOF</t>
  </si>
  <si>
    <t>FII MEMORIAL</t>
  </si>
  <si>
    <t>MEMORIAL OFFICE</t>
  </si>
  <si>
    <t>FMXB</t>
  </si>
  <si>
    <t>FOMENTO ECONOMICO MEXICANO BDR</t>
  </si>
  <si>
    <t>FNAM</t>
  </si>
  <si>
    <t>FINAM CI</t>
  </si>
  <si>
    <t>FNOR</t>
  </si>
  <si>
    <t>FINOR</t>
  </si>
  <si>
    <t>FOFT</t>
  </si>
  <si>
    <t>HEDGE TOP FOFII 2</t>
  </si>
  <si>
    <t>FPAB</t>
  </si>
  <si>
    <t>FII A BRANCA</t>
  </si>
  <si>
    <t>PROJETO AGUA BRANCA</t>
  </si>
  <si>
    <t>FPNG</t>
  </si>
  <si>
    <t>PEDRA NEGRA RENDA IMOBILIÁRIA</t>
  </si>
  <si>
    <t>FRAS</t>
  </si>
  <si>
    <t>FRAS-LE ON</t>
  </si>
  <si>
    <t>Material Rodoviário</t>
  </si>
  <si>
    <t>FRIO</t>
  </si>
  <si>
    <t>METALFRIO ON</t>
  </si>
  <si>
    <t>FRTA</t>
  </si>
  <si>
    <t>POMIFRUTAS ON</t>
  </si>
  <si>
    <t>FSLR</t>
  </si>
  <si>
    <t>FIRST SOLAR BDR</t>
  </si>
  <si>
    <t>Equipamentos Elétricos</t>
  </si>
  <si>
    <t>FSPE</t>
  </si>
  <si>
    <t>FISET FL REF PRF</t>
  </si>
  <si>
    <t>FSRF</t>
  </si>
  <si>
    <t>FISET FL REF CI</t>
  </si>
  <si>
    <t>FSTU</t>
  </si>
  <si>
    <t>FISET TUR CI</t>
  </si>
  <si>
    <t>FTCE</t>
  </si>
  <si>
    <t>OPPORTUNITY</t>
  </si>
  <si>
    <t>FVBI</t>
  </si>
  <si>
    <t>FII VBI 4440</t>
  </si>
  <si>
    <t>VBI FL 4440</t>
  </si>
  <si>
    <t>FVPQ</t>
  </si>
  <si>
    <t>FII V PARQUE</t>
  </si>
  <si>
    <t>VIA PARQUE SHOPPING</t>
  </si>
  <si>
    <t>GBIO</t>
  </si>
  <si>
    <t>BIOTOSCANA BDR</t>
  </si>
  <si>
    <t>GDBR</t>
  </si>
  <si>
    <t>GENERAL DYNAMICSRP BDR</t>
  </si>
  <si>
    <t>GEOO</t>
  </si>
  <si>
    <t>GENERAL ELECTRIC BDR</t>
  </si>
  <si>
    <t>GEPA</t>
  </si>
  <si>
    <t>GER PARANAPANEMA PN</t>
  </si>
  <si>
    <t>RIO PARANAPANEMA ENERGIA ON</t>
  </si>
  <si>
    <t>GESE</t>
  </si>
  <si>
    <t>GENERAL SEVERIANO</t>
  </si>
  <si>
    <t>GFSA</t>
  </si>
  <si>
    <t>GAFISA ON</t>
  </si>
  <si>
    <t>GAFISA</t>
  </si>
  <si>
    <t>GGBR</t>
  </si>
  <si>
    <t>GERDAU PN</t>
  </si>
  <si>
    <t>GERDAU ON</t>
  </si>
  <si>
    <t>GGRC</t>
  </si>
  <si>
    <t>FII GGR COVEPI</t>
  </si>
  <si>
    <t>GGR COVEPI RENDA</t>
  </si>
  <si>
    <t>GILD</t>
  </si>
  <si>
    <t>GILEAD SCIENCES BDR</t>
  </si>
  <si>
    <t>GMCO</t>
  </si>
  <si>
    <t>GENERAL MOTORS BDR</t>
  </si>
  <si>
    <t>GNDI</t>
  </si>
  <si>
    <t>INTERMEDICA ON</t>
  </si>
  <si>
    <t>GOAU</t>
  </si>
  <si>
    <t>MET. GERDAU ON</t>
  </si>
  <si>
    <t>MET. GERDAU PN</t>
  </si>
  <si>
    <t>GOGL</t>
  </si>
  <si>
    <t>ALPHABET A BDR</t>
  </si>
  <si>
    <t>ALPHABET C BDR</t>
  </si>
  <si>
    <t>GOLL</t>
  </si>
  <si>
    <t>GOL PN</t>
  </si>
  <si>
    <t>GOVE</t>
  </si>
  <si>
    <t>IT NOW IGCT</t>
  </si>
  <si>
    <t>GPAR</t>
  </si>
  <si>
    <t>CELGPAR ON</t>
  </si>
  <si>
    <t>GPCP</t>
  </si>
  <si>
    <t>GPC PART ON</t>
  </si>
  <si>
    <t>GPIV</t>
  </si>
  <si>
    <t>GP INVEST BDR A</t>
  </si>
  <si>
    <t>GPSI</t>
  </si>
  <si>
    <t>GAP BDR</t>
  </si>
  <si>
    <t>GRLV</t>
  </si>
  <si>
    <t>FII LOUVEIRA</t>
  </si>
  <si>
    <t>CSHG GR LOUVEIRA</t>
  </si>
  <si>
    <t>GRND</t>
  </si>
  <si>
    <t>GRENDENE ON</t>
  </si>
  <si>
    <t>GSFI</t>
  </si>
  <si>
    <t>GENERAL SHOPPING E OUTLETS DO BRASIL</t>
  </si>
  <si>
    <t>GSGI</t>
  </si>
  <si>
    <t>GOLDMANCHS GROUP BDR</t>
  </si>
  <si>
    <t>GSHP</t>
  </si>
  <si>
    <t>GENERAL SHOPPING ON</t>
  </si>
  <si>
    <t>GTWR</t>
  </si>
  <si>
    <t>FII GREEN TOWERS</t>
  </si>
  <si>
    <t>GREEN TOWERS</t>
  </si>
  <si>
    <t>GUAR</t>
  </si>
  <si>
    <t>GUARARAPES ON</t>
  </si>
  <si>
    <t>HABT</t>
  </si>
  <si>
    <t>FII HABIT II</t>
  </si>
  <si>
    <t>HABITAT II FII</t>
  </si>
  <si>
    <t>HAGA</t>
  </si>
  <si>
    <t>HAGA INDUSTRIA COMERCIO</t>
  </si>
  <si>
    <t>HAGA PN</t>
  </si>
  <si>
    <t>HALI</t>
  </si>
  <si>
    <t>HALLIBURTON BDR</t>
  </si>
  <si>
    <t>Equipamentos e Serviços</t>
  </si>
  <si>
    <t>HAPV</t>
  </si>
  <si>
    <t>HAPVIDA ON</t>
  </si>
  <si>
    <t>HBOR</t>
  </si>
  <si>
    <t>HELBOR ON</t>
  </si>
  <si>
    <t>HBTS</t>
  </si>
  <si>
    <t>HABITASUL PN</t>
  </si>
  <si>
    <t>HBTT</t>
  </si>
  <si>
    <t>HABITAT I</t>
  </si>
  <si>
    <t>HCRI</t>
  </si>
  <si>
    <t>FII CRIANCA</t>
  </si>
  <si>
    <t>Tijolo: Hospital</t>
  </si>
  <si>
    <t>HOSPITAL DA CRIANÇA</t>
  </si>
  <si>
    <t>HCTR</t>
  </si>
  <si>
    <t>HECTARE CE FDO INV IMOB</t>
  </si>
  <si>
    <t>Indefinido</t>
  </si>
  <si>
    <t>HECTARE CE FII</t>
  </si>
  <si>
    <t>HETA</t>
  </si>
  <si>
    <t>HERCULES PN</t>
  </si>
  <si>
    <t>Utilidades Domésticas</t>
  </si>
  <si>
    <t>Utensílios Domésticos</t>
  </si>
  <si>
    <t>HFOF</t>
  </si>
  <si>
    <t>FII HTOPFOF3</t>
  </si>
  <si>
    <t>HEDGE TOP FOFII 3</t>
  </si>
  <si>
    <t>HGBS</t>
  </si>
  <si>
    <t>FII CSHGSHOPCI ER</t>
  </si>
  <si>
    <t>HEDGE BRASIL SHOPPING</t>
  </si>
  <si>
    <t>HGCR</t>
  </si>
  <si>
    <t>FII CSHG CRI</t>
  </si>
  <si>
    <t>CSHG RECEBÍVEIS IMOBILIÁRIOS</t>
  </si>
  <si>
    <t>HGFF</t>
  </si>
  <si>
    <t>CSHG IMOBILIÁRIO FOF</t>
  </si>
  <si>
    <t>HGLG</t>
  </si>
  <si>
    <t>FII CSHG LOG</t>
  </si>
  <si>
    <t>CSHG LOGÍSTICA</t>
  </si>
  <si>
    <t>HGPO</t>
  </si>
  <si>
    <t>FII CSHGJHSF</t>
  </si>
  <si>
    <t>CSHG PRIME OFFICES</t>
  </si>
  <si>
    <t>HGRE</t>
  </si>
  <si>
    <t>FII HG REAL</t>
  </si>
  <si>
    <t>CSHG REAL ESTATE</t>
  </si>
  <si>
    <t>HGRU</t>
  </si>
  <si>
    <t>FII CSHG URB</t>
  </si>
  <si>
    <t>CSHG RENDA URBANA</t>
  </si>
  <si>
    <t>HGTX</t>
  </si>
  <si>
    <t>CIA HERING ON</t>
  </si>
  <si>
    <t>Vestuário</t>
  </si>
  <si>
    <t>HLOG</t>
  </si>
  <si>
    <t>HEDGE LOGISTICA</t>
  </si>
  <si>
    <t>HEDGE LOGÍSTICA</t>
  </si>
  <si>
    <t>HMOC</t>
  </si>
  <si>
    <t>FII HEDMOCA</t>
  </si>
  <si>
    <t>HEDGE SHOPPING PRAÇA DA MOÇA</t>
  </si>
  <si>
    <t>HOME</t>
  </si>
  <si>
    <t>HOME DEPOT BDR</t>
  </si>
  <si>
    <t>HONB</t>
  </si>
  <si>
    <t>HONEYWELL BDR</t>
  </si>
  <si>
    <t>HOOT</t>
  </si>
  <si>
    <t>HOTEIS OTHON PN</t>
  </si>
  <si>
    <t>Hotelaria</t>
  </si>
  <si>
    <t>HPDP</t>
  </si>
  <si>
    <t>HEDGE SHOPPING</t>
  </si>
  <si>
    <t>HEDGE SHOPPING PARQUE DOM PEDRO</t>
  </si>
  <si>
    <t>HPQB</t>
  </si>
  <si>
    <t>HEWLETT PACKARD BDR</t>
  </si>
  <si>
    <t>HRDF</t>
  </si>
  <si>
    <t>HEDGE REALTY</t>
  </si>
  <si>
    <t>HEDGE REALTY DEVELOPMENT</t>
  </si>
  <si>
    <t>HSHY</t>
  </si>
  <si>
    <t>HERSHEY BDR</t>
  </si>
  <si>
    <t>HSML</t>
  </si>
  <si>
    <t>HSI MALLS FII</t>
  </si>
  <si>
    <t>HSI MALL</t>
  </si>
  <si>
    <t>HTMX</t>
  </si>
  <si>
    <t>FII HOTEL MX</t>
  </si>
  <si>
    <t>HOTEL MAXINVEST</t>
  </si>
  <si>
    <t>HUSC</t>
  </si>
  <si>
    <t>HOSPITAL UNIMED SUL CAPIXABA</t>
  </si>
  <si>
    <t>HYPE</t>
  </si>
  <si>
    <t>HYPERA ON</t>
  </si>
  <si>
    <t>IBFF</t>
  </si>
  <si>
    <t>INTEGRAL BREI REIT</t>
  </si>
  <si>
    <t>FOF INTEGRAL BREI</t>
  </si>
  <si>
    <t>IBMB</t>
  </si>
  <si>
    <t>IBM BDR</t>
  </si>
  <si>
    <t>IDNT</t>
  </si>
  <si>
    <t>IDEIASNET ON</t>
  </si>
  <si>
    <t>IDVL</t>
  </si>
  <si>
    <t>INDUSVAL ON</t>
  </si>
  <si>
    <t>INDUSVAL PN</t>
  </si>
  <si>
    <t>BANCO INDUSVAL</t>
  </si>
  <si>
    <t>IGBR</t>
  </si>
  <si>
    <t>IGB ON</t>
  </si>
  <si>
    <t>IGTA</t>
  </si>
  <si>
    <t>IGUATEMI ON</t>
  </si>
  <si>
    <t>IMAB</t>
  </si>
  <si>
    <t>IT NOW ID ETF IMA-B</t>
  </si>
  <si>
    <t>Carteira de títulos públicos indexados à inflação</t>
  </si>
  <si>
    <t>INEP</t>
  </si>
  <si>
    <t>INEPAR ON</t>
  </si>
  <si>
    <t>INEPAR PN</t>
  </si>
  <si>
    <t>IRBR</t>
  </si>
  <si>
    <t>IRB BRASIL ON</t>
  </si>
  <si>
    <t>IRDM</t>
  </si>
  <si>
    <t>IRIDIUM RECEBÍVEIS IMOB</t>
  </si>
  <si>
    <t>IRIDIUM RECEBÍVEIS IMOBILIÁRIOS</t>
  </si>
  <si>
    <t>ISUS</t>
  </si>
  <si>
    <t>IT NOW ISE</t>
  </si>
  <si>
    <t>ITEC</t>
  </si>
  <si>
    <t>ITAUTEC</t>
  </si>
  <si>
    <t>ITLC</t>
  </si>
  <si>
    <t>INTEL BDR</t>
  </si>
  <si>
    <t>ITSA</t>
  </si>
  <si>
    <t>ITAUSA ON</t>
  </si>
  <si>
    <t>ITAUSA PN</t>
  </si>
  <si>
    <t>ITUB</t>
  </si>
  <si>
    <t>ITAU UNIBANCO PN</t>
  </si>
  <si>
    <t>ITAU UNIBANCO ON</t>
  </si>
  <si>
    <t>IVVB</t>
  </si>
  <si>
    <t>ISHARE SP500</t>
  </si>
  <si>
    <t>Índice Norte-Americano S&amp;P 500</t>
  </si>
  <si>
    <t>JBDU</t>
  </si>
  <si>
    <t>J B DUARTE PN</t>
  </si>
  <si>
    <t>J B DUARTE ON</t>
  </si>
  <si>
    <t>INDUSTRIAS JB DUARTE RIGHT 1</t>
  </si>
  <si>
    <t>INDUSTRIAS JB DUARTE RIGHT 2</t>
  </si>
  <si>
    <t>JBSS</t>
  </si>
  <si>
    <t>JBS ON</t>
  </si>
  <si>
    <t>JCPC</t>
  </si>
  <si>
    <t>J C PENNEY BDR</t>
  </si>
  <si>
    <t>JFEN</t>
  </si>
  <si>
    <t>JOAO FORTES ON</t>
  </si>
  <si>
    <t>JHSF</t>
  </si>
  <si>
    <t>JHSF PART ON</t>
  </si>
  <si>
    <t>JNJB</t>
  </si>
  <si>
    <t>JOHNSON JOHNSON BDR</t>
  </si>
  <si>
    <t>JOPA</t>
  </si>
  <si>
    <t>JOSAPAR ON</t>
  </si>
  <si>
    <t>JOSAPAR PN</t>
  </si>
  <si>
    <t>JPMC</t>
  </si>
  <si>
    <t>JP MORGAN CHASE BDR</t>
  </si>
  <si>
    <t>JPPA</t>
  </si>
  <si>
    <t>JPP ALLOCATION</t>
  </si>
  <si>
    <t>JPP ALLOCATION MOGNO</t>
  </si>
  <si>
    <t>JPPC</t>
  </si>
  <si>
    <t>JPP CAPITAL</t>
  </si>
  <si>
    <t>JPSA</t>
  </si>
  <si>
    <t>JEREISSATI PART ON</t>
  </si>
  <si>
    <t>JRDM</t>
  </si>
  <si>
    <t>FII SHOPJSUL</t>
  </si>
  <si>
    <t>SHOPPING JARDIM SUL</t>
  </si>
  <si>
    <t>JSLG</t>
  </si>
  <si>
    <t>JSL ON</t>
  </si>
  <si>
    <t>JSRE</t>
  </si>
  <si>
    <t>FII JS REAL</t>
  </si>
  <si>
    <t>JS REAL ESTATE MULTIGESTÃO</t>
  </si>
  <si>
    <t>JTPR</t>
  </si>
  <si>
    <t>JT PREV FII DESENVOLVIMENTO HABITACIONAL</t>
  </si>
  <si>
    <t>KEPL</t>
  </si>
  <si>
    <t>KEPLER WEBER ON</t>
  </si>
  <si>
    <t>KEPLER WEBER</t>
  </si>
  <si>
    <t>KFOF</t>
  </si>
  <si>
    <t>KINEA FII</t>
  </si>
  <si>
    <t>KHCB</t>
  </si>
  <si>
    <t>KRAFT HEINZ BDR</t>
  </si>
  <si>
    <t>KINP</t>
  </si>
  <si>
    <t>EVEN PERMUTA KINEA</t>
  </si>
  <si>
    <t>KLBN</t>
  </si>
  <si>
    <t>KLABIN PN</t>
  </si>
  <si>
    <t>Papel e Celulose</t>
  </si>
  <si>
    <t>KLABIN UNIT</t>
  </si>
  <si>
    <t>KLABIN ON</t>
  </si>
  <si>
    <t>KMBB</t>
  </si>
  <si>
    <t>KIMBERLY CLARKRP BDR</t>
  </si>
  <si>
    <t>KNCR</t>
  </si>
  <si>
    <t>FII KINEA RI</t>
  </si>
  <si>
    <t>KINEA RENDIMENTOS IMOBILIÁRIOS</t>
  </si>
  <si>
    <t>KNHY</t>
  </si>
  <si>
    <t>FII KINEA HY</t>
  </si>
  <si>
    <t>KINEA HIGH YIELD CRI</t>
  </si>
  <si>
    <t>KNIP</t>
  </si>
  <si>
    <t>KINEA ÍNDICE DE PREÇOS</t>
  </si>
  <si>
    <t>KNRE</t>
  </si>
  <si>
    <t>FII KII REAL</t>
  </si>
  <si>
    <t>KIENA II REAL ESTATE EQUITY</t>
  </si>
  <si>
    <t>KNRI</t>
  </si>
  <si>
    <t>FII KINEA</t>
  </si>
  <si>
    <t>KINEA RENDA IMOBILIÁRIA</t>
  </si>
  <si>
    <t>LAME</t>
  </si>
  <si>
    <t>LOJAS AMERICANAS ON</t>
  </si>
  <si>
    <t>LOJAS AMERICANAS PN</t>
  </si>
  <si>
    <t>LATR</t>
  </si>
  <si>
    <t>LATERES</t>
  </si>
  <si>
    <t>LBRN</t>
  </si>
  <si>
    <t>L BRANDS BDR</t>
  </si>
  <si>
    <t>LCAM</t>
  </si>
  <si>
    <t>LOCAMERICA ON</t>
  </si>
  <si>
    <t>Aluguel de carros</t>
  </si>
  <si>
    <t>LEVE</t>
  </si>
  <si>
    <t>METAL LEVE ON</t>
  </si>
  <si>
    <t>LGCP</t>
  </si>
  <si>
    <t>LOGCP INTER FUNDO</t>
  </si>
  <si>
    <t>LOGCP INTER</t>
  </si>
  <si>
    <t>LIGT</t>
  </si>
  <si>
    <t>LIGHT ON</t>
  </si>
  <si>
    <t>LILY</t>
  </si>
  <si>
    <t>ELI LILLY BDR</t>
  </si>
  <si>
    <t>LINX</t>
  </si>
  <si>
    <t>LINX ON</t>
  </si>
  <si>
    <t>LIPR</t>
  </si>
  <si>
    <t>ELETROBRAS ELETROPAR</t>
  </si>
  <si>
    <t>LIQO</t>
  </si>
  <si>
    <t>LIQ ON</t>
  </si>
  <si>
    <t>LLIS</t>
  </si>
  <si>
    <t>LE LIS BLANC ON</t>
  </si>
  <si>
    <t>LMTB</t>
  </si>
  <si>
    <t>LOCKHEED MARTIN BDR</t>
  </si>
  <si>
    <t>LOFT</t>
  </si>
  <si>
    <t>LOFT I</t>
  </si>
  <si>
    <t>LOGG</t>
  </si>
  <si>
    <t>LOG CP ON</t>
  </si>
  <si>
    <t>LOGN</t>
  </si>
  <si>
    <t>LOG-IN ON</t>
  </si>
  <si>
    <t>Transporte Hidroviário</t>
  </si>
  <si>
    <t>LOG-IN LOGISTICA RIGHT</t>
  </si>
  <si>
    <t>LPSB</t>
  </si>
  <si>
    <t>LOPES BRASIL ON</t>
  </si>
  <si>
    <t>LREN</t>
  </si>
  <si>
    <t>LOJAS RENNER ON</t>
  </si>
  <si>
    <t>LUGG</t>
  </si>
  <si>
    <t>LUGGO FUNDO</t>
  </si>
  <si>
    <t>LUGGO</t>
  </si>
  <si>
    <t>LUPA</t>
  </si>
  <si>
    <t>LUPATECH ON</t>
  </si>
  <si>
    <t>LUXM</t>
  </si>
  <si>
    <t>TREVISA INVEST</t>
  </si>
  <si>
    <t>LVBI</t>
  </si>
  <si>
    <t>VBI LOGÍSTICO</t>
  </si>
  <si>
    <t>MACY</t>
  </si>
  <si>
    <t>MACY’S BDR</t>
  </si>
  <si>
    <t>MALL</t>
  </si>
  <si>
    <t>MALLS BRASIL PLURAL</t>
  </si>
  <si>
    <t>MAPT</t>
  </si>
  <si>
    <t>CEMEPE INVESTIMENTOS ON</t>
  </si>
  <si>
    <t>CEMEPE PREF</t>
  </si>
  <si>
    <t>MATB</t>
  </si>
  <si>
    <t>IT NOW IMAT</t>
  </si>
  <si>
    <t>MAXR</t>
  </si>
  <si>
    <t>FII MAX RET</t>
  </si>
  <si>
    <t>MAX RETAIL</t>
  </si>
  <si>
    <t>MBRF</t>
  </si>
  <si>
    <t>FII MERC BR</t>
  </si>
  <si>
    <t>MERCANTIL DO BRASIL</t>
  </si>
  <si>
    <t>MCCI</t>
  </si>
  <si>
    <t>FII MAUA CAPITAL</t>
  </si>
  <si>
    <t>MAUÁ CAPITAL RECEBÍVEIS IMOBILIÁRIOS</t>
  </si>
  <si>
    <t>MCDC</t>
  </si>
  <si>
    <t>MCDONALDS BDR</t>
  </si>
  <si>
    <t>MDIA</t>
  </si>
  <si>
    <t>M.DIAS BRANCO ON</t>
  </si>
  <si>
    <t>MDLZ</t>
  </si>
  <si>
    <t>MONDELEZ INTERNATIONAL BDR</t>
  </si>
  <si>
    <t>MDTC</t>
  </si>
  <si>
    <t>MEDTRONIC BDR</t>
  </si>
  <si>
    <t>MEAL</t>
  </si>
  <si>
    <t>IMC ON</t>
  </si>
  <si>
    <t>MELI</t>
  </si>
  <si>
    <t>MERCADOLIBRE BDR</t>
  </si>
  <si>
    <t>MEND</t>
  </si>
  <si>
    <t>MENDES JUNIOR</t>
  </si>
  <si>
    <t>MENDES JUNIOR PNA</t>
  </si>
  <si>
    <t>MERC</t>
  </si>
  <si>
    <t>MERCANTIL BRASIL FINANCEIRA</t>
  </si>
  <si>
    <t>METB</t>
  </si>
  <si>
    <t>METLIFE BDR</t>
  </si>
  <si>
    <t>MFII</t>
  </si>
  <si>
    <t>FII MERITO</t>
  </si>
  <si>
    <t>MÉRITO DESENVOLVIMENTO IMOBILIÁRIO</t>
  </si>
  <si>
    <t>MGEL</t>
  </si>
  <si>
    <t>MANGELS PN</t>
  </si>
  <si>
    <t>Artefatos de Ferro e Aço</t>
  </si>
  <si>
    <t>MGFF</t>
  </si>
  <si>
    <t>FII MOGNO</t>
  </si>
  <si>
    <t>MOGNO FUNDO DE FUNDOS</t>
  </si>
  <si>
    <t>MGLU</t>
  </si>
  <si>
    <t>MAGAZINE LUIZA ON</t>
  </si>
  <si>
    <t>MILS</t>
  </si>
  <si>
    <t>MILLS ON</t>
  </si>
  <si>
    <t>MMMC</t>
  </si>
  <si>
    <t>3M BDR</t>
  </si>
  <si>
    <t>MMXM</t>
  </si>
  <si>
    <t>MMX ON</t>
  </si>
  <si>
    <t>MMX TPR</t>
  </si>
  <si>
    <t>MNDL</t>
  </si>
  <si>
    <t>MUNDIAL ON</t>
  </si>
  <si>
    <t>Acessórios</t>
  </si>
  <si>
    <t>MNPR</t>
  </si>
  <si>
    <t>MINUPAR PART ON</t>
  </si>
  <si>
    <t>MOAR</t>
  </si>
  <si>
    <t>MONTEIRO ARANHA</t>
  </si>
  <si>
    <t>MOSC</t>
  </si>
  <si>
    <t>MOSAIC COMPANY BDR</t>
  </si>
  <si>
    <t>MOVI</t>
  </si>
  <si>
    <t>MOVIDA ON</t>
  </si>
  <si>
    <t>MRCK</t>
  </si>
  <si>
    <t>MERCK BDR</t>
  </si>
  <si>
    <t>MRFG</t>
  </si>
  <si>
    <t>MARFRIG ON</t>
  </si>
  <si>
    <t>MRSA</t>
  </si>
  <si>
    <t>MRS LOGISTICA B</t>
  </si>
  <si>
    <t>Transporte Ferroviário</t>
  </si>
  <si>
    <t>MRS LOGISTICA</t>
  </si>
  <si>
    <t>MRVE</t>
  </si>
  <si>
    <t>MRV ON</t>
  </si>
  <si>
    <t>MSBR</t>
  </si>
  <si>
    <t>MORGAN STANLEY BANK BDR</t>
  </si>
  <si>
    <t>MSCD</t>
  </si>
  <si>
    <t>MASTERCARD BDR</t>
  </si>
  <si>
    <t>MSFT</t>
  </si>
  <si>
    <t>MICROSOFTRP BDR</t>
  </si>
  <si>
    <t>MSPA</t>
  </si>
  <si>
    <t>MELHOR PREF</t>
  </si>
  <si>
    <t>COMPANHIA MELHORAMENTOS ON</t>
  </si>
  <si>
    <t>MTIG</t>
  </si>
  <si>
    <t>METAL IGUACU PN</t>
  </si>
  <si>
    <t>Embalagens</t>
  </si>
  <si>
    <t>MTRE</t>
  </si>
  <si>
    <t>MITRE REALTY</t>
  </si>
  <si>
    <t>MTSA</t>
  </si>
  <si>
    <t>METISA METALG TIM</t>
  </si>
  <si>
    <t>METISA PN</t>
  </si>
  <si>
    <t>MULT</t>
  </si>
  <si>
    <t>MULTIPLAN ON</t>
  </si>
  <si>
    <t>MWET</t>
  </si>
  <si>
    <t>WETZEL</t>
  </si>
  <si>
    <t>WETZEL PN</t>
  </si>
  <si>
    <t>MXRF</t>
  </si>
  <si>
    <t>FII MAXI REN</t>
  </si>
  <si>
    <t>MAXI RENDA</t>
  </si>
  <si>
    <t>MYPK</t>
  </si>
  <si>
    <t>IOCHPE-MAXION ON</t>
  </si>
  <si>
    <t>NAFG</t>
  </si>
  <si>
    <t>NADIR FIGUEIREDO</t>
  </si>
  <si>
    <t>NCHB</t>
  </si>
  <si>
    <t>NCH BRASIL RECEBÍVEIS IMOBILIÁRIOS</t>
  </si>
  <si>
    <t>NEOE</t>
  </si>
  <si>
    <t>NEOENERGIA ON</t>
  </si>
  <si>
    <t>NEWL</t>
  </si>
  <si>
    <t>NEWPORT LOGISTICA</t>
  </si>
  <si>
    <t>NEWPORT LOGÍSTICA</t>
  </si>
  <si>
    <t>NFLX</t>
  </si>
  <si>
    <t>NETFLIX BDR</t>
  </si>
  <si>
    <t>NIKE</t>
  </si>
  <si>
    <t>NIKE BDR</t>
  </si>
  <si>
    <t>NORD</t>
  </si>
  <si>
    <t>NORDON METALG</t>
  </si>
  <si>
    <t>NPAR</t>
  </si>
  <si>
    <t>NESTPAR</t>
  </si>
  <si>
    <t>NSLU</t>
  </si>
  <si>
    <t>FII LOURDES</t>
  </si>
  <si>
    <t>HOSPITAL NOSSA SENHORA DE LOURDES</t>
  </si>
  <si>
    <t>NTCO</t>
  </si>
  <si>
    <t>NATURA ON</t>
  </si>
  <si>
    <t>NUTR</t>
  </si>
  <si>
    <t>NUTRIPLANT ON</t>
  </si>
  <si>
    <t>NVHO</t>
  </si>
  <si>
    <t>NOVO HORIZONTE</t>
  </si>
  <si>
    <t>NVIF</t>
  </si>
  <si>
    <t>NOVA I</t>
  </si>
  <si>
    <t>ODPV</t>
  </si>
  <si>
    <t>ODONTOPREV ON</t>
  </si>
  <si>
    <t>OFSA</t>
  </si>
  <si>
    <t>OURO FINO ON</t>
  </si>
  <si>
    <t>OIBR</t>
  </si>
  <si>
    <t>OI ON</t>
  </si>
  <si>
    <t>OI PN</t>
  </si>
  <si>
    <t>OMGE</t>
  </si>
  <si>
    <t>OMEGA GER ON</t>
  </si>
  <si>
    <t>ONEF</t>
  </si>
  <si>
    <t>FII THE ONE</t>
  </si>
  <si>
    <t>THE ONE</t>
  </si>
  <si>
    <t>ORCL</t>
  </si>
  <si>
    <t>ORACLE BDR</t>
  </si>
  <si>
    <t>ORPD</t>
  </si>
  <si>
    <t>OURO PRETO DESENVOLVIMENTO IMOBILIÁRIO I</t>
  </si>
  <si>
    <t>OSXB</t>
  </si>
  <si>
    <t>OSX BRASIL ON</t>
  </si>
  <si>
    <t>OUCY</t>
  </si>
  <si>
    <t>FII OURICYRE</t>
  </si>
  <si>
    <t>OURINVEST CYRELA</t>
  </si>
  <si>
    <t>OUFF</t>
  </si>
  <si>
    <t>OURINVEST FUNDO DE FUNDOS</t>
  </si>
  <si>
    <t>OUJP</t>
  </si>
  <si>
    <t>OURINVEST JPP</t>
  </si>
  <si>
    <t>OULG</t>
  </si>
  <si>
    <t>OURINVEST LOGISTICA</t>
  </si>
  <si>
    <t>PABY</t>
  </si>
  <si>
    <t>FII PANAMBY</t>
  </si>
  <si>
    <t>PANAMBY</t>
  </si>
  <si>
    <t>PARD</t>
  </si>
  <si>
    <t>HERMES PARDINI ON</t>
  </si>
  <si>
    <t>PATC</t>
  </si>
  <si>
    <t>PATRIA EDIFÍCIOS CORPORATIVOS FII</t>
  </si>
  <si>
    <t>PÁTRIA EDIFÍCIOS CORPORATIVOS</t>
  </si>
  <si>
    <t>PATI</t>
  </si>
  <si>
    <t>PANATLANTICA PN</t>
  </si>
  <si>
    <t>PANATLANTICA</t>
  </si>
  <si>
    <t>PBLV</t>
  </si>
  <si>
    <t>PROLOGIS BRAZIL LOGISTICS VENTURE</t>
  </si>
  <si>
    <t>PCAR</t>
  </si>
  <si>
    <t>BRASILEIRA DE DIST</t>
  </si>
  <si>
    <t>PÃO DE AÇÚCAR PN</t>
  </si>
  <si>
    <t>PDGR</t>
  </si>
  <si>
    <t>PDG REALT ON</t>
  </si>
  <si>
    <t>PEAB</t>
  </si>
  <si>
    <t>ALIANCA DA BAHIA PN</t>
  </si>
  <si>
    <t>ALIANCA BAHIA</t>
  </si>
  <si>
    <t>PEPB</t>
  </si>
  <si>
    <t>PEPSICO BDR</t>
  </si>
  <si>
    <t>PETR</t>
  </si>
  <si>
    <t>PETROBRAS ON</t>
  </si>
  <si>
    <t>PETROBRAS PN</t>
  </si>
  <si>
    <t>PFIZ</t>
  </si>
  <si>
    <t>PFIZER BDR</t>
  </si>
  <si>
    <t>PFRM</t>
  </si>
  <si>
    <t>PROFARMA ON</t>
  </si>
  <si>
    <t>PGCO</t>
  </si>
  <si>
    <t>PROCTER GAMBLE BDR</t>
  </si>
  <si>
    <t>PIBB</t>
  </si>
  <si>
    <t>IT NOW PIBB</t>
  </si>
  <si>
    <t>PINE</t>
  </si>
  <si>
    <t>PINE PN</t>
  </si>
  <si>
    <t>PLAS</t>
  </si>
  <si>
    <t>PLASCAR PART ON</t>
  </si>
  <si>
    <t>PLCR</t>
  </si>
  <si>
    <t>PLURAL RECEBIVEIS</t>
  </si>
  <si>
    <t>PLURAL RECEBÍVEIS</t>
  </si>
  <si>
    <t>PLRI</t>
  </si>
  <si>
    <t>FII POLO I</t>
  </si>
  <si>
    <t>POLO RECEBÍVEIS IMOBILIÁRIOS I</t>
  </si>
  <si>
    <t>PMAM</t>
  </si>
  <si>
    <t>PARANAPANEMA ON</t>
  </si>
  <si>
    <t>Artefatos de Cobre</t>
  </si>
  <si>
    <t>PNVL</t>
  </si>
  <si>
    <t>DIMED ON</t>
  </si>
  <si>
    <t>DIMED PN</t>
  </si>
  <si>
    <t>POMO</t>
  </si>
  <si>
    <t>MARCOPOLO PN</t>
  </si>
  <si>
    <t>MARCOPOLO ON</t>
  </si>
  <si>
    <t>MARCOPOLO PRF</t>
  </si>
  <si>
    <t>PORD</t>
  </si>
  <si>
    <t>FII POLO CRI</t>
  </si>
  <si>
    <t>POLO RECEBÍVEIS IMOBILIÁRIOS II</t>
  </si>
  <si>
    <t>POSI</t>
  </si>
  <si>
    <t>POSITIVO INF ON</t>
  </si>
  <si>
    <t>PPLA</t>
  </si>
  <si>
    <t>PPLA UNIT</t>
  </si>
  <si>
    <t>PQDP</t>
  </si>
  <si>
    <t>FII D PEDRO</t>
  </si>
  <si>
    <t>PARQUE DOM PEDRO SHOPPING CENTER</t>
  </si>
  <si>
    <t>PRIO</t>
  </si>
  <si>
    <t>PETRORIO ON</t>
  </si>
  <si>
    <t>PRNR</t>
  </si>
  <si>
    <t>PRINER</t>
  </si>
  <si>
    <t>PRSN</t>
  </si>
  <si>
    <t>PERSONALE I</t>
  </si>
  <si>
    <t>PRSV</t>
  </si>
  <si>
    <t>FII P VARGAS</t>
  </si>
  <si>
    <t>PRESIDENTE VARGAS</t>
  </si>
  <si>
    <t>PRTS</t>
  </si>
  <si>
    <t>MULTI PROPERTIES</t>
  </si>
  <si>
    <t>PSSA</t>
  </si>
  <si>
    <t>PORTO SEGURO ON</t>
  </si>
  <si>
    <t>PTBL</t>
  </si>
  <si>
    <t>PORTOBELLO ON</t>
  </si>
  <si>
    <t>PTNT</t>
  </si>
  <si>
    <t>PETTENATI PN</t>
  </si>
  <si>
    <t>QAGR</t>
  </si>
  <si>
    <t>QUASAR AGRO</t>
  </si>
  <si>
    <t>QCOM</t>
  </si>
  <si>
    <t>QUALCOMM BDR</t>
  </si>
  <si>
    <t>QUAL</t>
  </si>
  <si>
    <t>QUALICORP ON</t>
  </si>
  <si>
    <t>RADL</t>
  </si>
  <si>
    <t>RAIA DROGASIL ON</t>
  </si>
  <si>
    <t>RAIL</t>
  </si>
  <si>
    <t>RUMO ON</t>
  </si>
  <si>
    <t>RANI</t>
  </si>
  <si>
    <t>CELULOSE IRANI ON</t>
  </si>
  <si>
    <t>CELULOSE IRANI PN</t>
  </si>
  <si>
    <t>RAPT</t>
  </si>
  <si>
    <t>RANDON PART ON</t>
  </si>
  <si>
    <t>RANDON PART PN</t>
  </si>
  <si>
    <t>RBBV</t>
  </si>
  <si>
    <t>FII JHSF FBV</t>
  </si>
  <si>
    <t>JHSF RIO BRAVO FAZENDA BOA VISTA CAPITAL PROTEGIDO</t>
  </si>
  <si>
    <t>RBCB</t>
  </si>
  <si>
    <t>FII RIOBRCIB</t>
  </si>
  <si>
    <t>RIO BRAVO CRÉDITO IMOBILIÁRIO I</t>
  </si>
  <si>
    <t>RBCO</t>
  </si>
  <si>
    <t>RB CAP</t>
  </si>
  <si>
    <t>RB CAPITAL OFFICE INCOME</t>
  </si>
  <si>
    <t>RBDS</t>
  </si>
  <si>
    <t>FII RBRESID2</t>
  </si>
  <si>
    <t>RB CAPITAL DESENVOLVIMENTO RESIDENCIAL II</t>
  </si>
  <si>
    <t>RBED</t>
  </si>
  <si>
    <t>FII AESAPAR</t>
  </si>
  <si>
    <t>RIO BRAVO RENDA EDUCACIONAL</t>
  </si>
  <si>
    <t>RBFF</t>
  </si>
  <si>
    <t>RIO BRAVO IFIX</t>
  </si>
  <si>
    <t>RBGS</t>
  </si>
  <si>
    <t>FII RB GSB I</t>
  </si>
  <si>
    <t>RB CAPITAL GENERAL SHOPPING SULACAP</t>
  </si>
  <si>
    <t>RBIV</t>
  </si>
  <si>
    <t>RIO BRAVO CREDITO</t>
  </si>
  <si>
    <t>RIO BRAVO CRÉDITO IMOBILIÁRIO IV</t>
  </si>
  <si>
    <t>RBRD</t>
  </si>
  <si>
    <t>FII RB II</t>
  </si>
  <si>
    <t>RB CAPITAL RENDA II</t>
  </si>
  <si>
    <t>RBRF</t>
  </si>
  <si>
    <t>FII RBRALPHA</t>
  </si>
  <si>
    <t>RBR ALPHA MULTIESTRATÉGIA REAL ESTATE</t>
  </si>
  <si>
    <t>RBRM</t>
  </si>
  <si>
    <t>RBR DESENVOLVIMENTO</t>
  </si>
  <si>
    <t>RBRP</t>
  </si>
  <si>
    <t>RBR PROPERTIES</t>
  </si>
  <si>
    <t>RBRR</t>
  </si>
  <si>
    <t>FII RBRHGRAD</t>
  </si>
  <si>
    <t>RBR RENDIMENTO HIGH GRADE</t>
  </si>
  <si>
    <t>RBRY</t>
  </si>
  <si>
    <t>RBR PRIVATE CRÉDITO IMOBILIÁRIO</t>
  </si>
  <si>
    <t>RBTS</t>
  </si>
  <si>
    <t>RB CAPITAL TFO SITUS</t>
  </si>
  <si>
    <t>RBVA</t>
  </si>
  <si>
    <t>RIO BRAVO RENDA VAREJO</t>
  </si>
  <si>
    <t>RBVO</t>
  </si>
  <si>
    <t>FII RIOBCRI2</t>
  </si>
  <si>
    <t>RIO BRAVO CRÉDITO IMOBILIÁRIO II</t>
  </si>
  <si>
    <t>RCFA</t>
  </si>
  <si>
    <t>GRUPO RCFA</t>
  </si>
  <si>
    <t>RCRB</t>
  </si>
  <si>
    <t>FII RIO BRAVO RENDA CORPORATIVA</t>
  </si>
  <si>
    <t>RIO BRAVO RENDA CORPORATIVA</t>
  </si>
  <si>
    <t>RCRI</t>
  </si>
  <si>
    <t>RB CAPITAL RENDIMENTOS</t>
  </si>
  <si>
    <t>RCSL</t>
  </si>
  <si>
    <t>RECRUSUL PN</t>
  </si>
  <si>
    <t>RECRUSUL ON</t>
  </si>
  <si>
    <t>RDES</t>
  </si>
  <si>
    <t>FII RD ESCRI</t>
  </si>
  <si>
    <t>RENDA DE ESCRITÓRIOS</t>
  </si>
  <si>
    <t>RDNI</t>
  </si>
  <si>
    <t>RODOBENS ON</t>
  </si>
  <si>
    <t>RDPD</t>
  </si>
  <si>
    <t>BB RENDA DE PAPEIS IMOBILIÁRIOS II</t>
  </si>
  <si>
    <t>RECT</t>
  </si>
  <si>
    <t>FII UBS (BR) OFFICE</t>
  </si>
  <si>
    <t>UBS (BR) OFFICE</t>
  </si>
  <si>
    <t>REDE</t>
  </si>
  <si>
    <t>REDE ENERGIA ON</t>
  </si>
  <si>
    <t>REIT</t>
  </si>
  <si>
    <t>SOCOPA FUNDO DE INVESTIMENTO IMOBILIÁRIO</t>
  </si>
  <si>
    <t>RENT</t>
  </si>
  <si>
    <t>LOCALIZA ON</t>
  </si>
  <si>
    <t>RIGG</t>
  </si>
  <si>
    <t>TRANSOCEAN BDR</t>
  </si>
  <si>
    <t>RLOG</t>
  </si>
  <si>
    <t>COSAN LOG ON</t>
  </si>
  <si>
    <t>RNDP</t>
  </si>
  <si>
    <t>FII BB R PAP</t>
  </si>
  <si>
    <t>BB RENDA DE PAPÉIS IMOBILIÁRIOS</t>
  </si>
  <si>
    <t>RNEW</t>
  </si>
  <si>
    <t>RENOVA UNIT</t>
  </si>
  <si>
    <t>RENOVA ON</t>
  </si>
  <si>
    <t>RENOVA PN</t>
  </si>
  <si>
    <t>RNGO</t>
  </si>
  <si>
    <t>FII RIONEGRO</t>
  </si>
  <si>
    <t>RIO NEGRO</t>
  </si>
  <si>
    <t>ROMI</t>
  </si>
  <si>
    <t>INDS ROMI ON</t>
  </si>
  <si>
    <t>ROST</t>
  </si>
  <si>
    <t>ROSS STORES BDR</t>
  </si>
  <si>
    <t>RPAD</t>
  </si>
  <si>
    <t>ALFA HOLDINGS PNA</t>
  </si>
  <si>
    <t>ALFA HOLDINGS PNB</t>
  </si>
  <si>
    <t>ALFA HOLDINGS ON</t>
  </si>
  <si>
    <t>RPMG</t>
  </si>
  <si>
    <t>PETRÓLEO MANGUINHOS ON</t>
  </si>
  <si>
    <t>RSID</t>
  </si>
  <si>
    <t>ROSSI RESID ON</t>
  </si>
  <si>
    <t>RSPD</t>
  </si>
  <si>
    <t>RB CAPITAL DESENVOLVIMENTO RESIDENCIAL III</t>
  </si>
  <si>
    <t>RSUL</t>
  </si>
  <si>
    <t>METALURGICA RIOSULENSE</t>
  </si>
  <si>
    <t>SAAG</t>
  </si>
  <si>
    <t>FII SANT AGE</t>
  </si>
  <si>
    <t>SANTANDER AGÊNCIAS</t>
  </si>
  <si>
    <t>SADI</t>
  </si>
  <si>
    <t>SANTANDER PAPEIS IMOBILIÁRIOS CDI</t>
  </si>
  <si>
    <t>SAIC</t>
  </si>
  <si>
    <t>SIA CORPORATE</t>
  </si>
  <si>
    <t>SANB</t>
  </si>
  <si>
    <t>SANTANDER BRASIL PN</t>
  </si>
  <si>
    <t>SANTANDER BRASIL ON</t>
  </si>
  <si>
    <t>SANTANDER BRASIL UNIT</t>
  </si>
  <si>
    <t>SANC</t>
  </si>
  <si>
    <t>SANCHEZ ENERGY BDR</t>
  </si>
  <si>
    <t>SAPR</t>
  </si>
  <si>
    <t>SANEPAR UNIT</t>
  </si>
  <si>
    <t>SANEPAR ON</t>
  </si>
  <si>
    <t>SANEPAR PN</t>
  </si>
  <si>
    <t>SARE</t>
  </si>
  <si>
    <t>SANTANDER RENDA DE ALUGUEIS</t>
  </si>
  <si>
    <t>SBSP</t>
  </si>
  <si>
    <t>SABESP ON</t>
  </si>
  <si>
    <t>SBUB</t>
  </si>
  <si>
    <t>STARBUCKS BDR</t>
  </si>
  <si>
    <t>SCAR</t>
  </si>
  <si>
    <t>SAO CARLOS ON</t>
  </si>
  <si>
    <t>SCHW</t>
  </si>
  <si>
    <t>CHARLES SCHWAB BDR</t>
  </si>
  <si>
    <t>SCPF</t>
  </si>
  <si>
    <t>FII SCP</t>
  </si>
  <si>
    <t>SCP</t>
  </si>
  <si>
    <t>SDIL</t>
  </si>
  <si>
    <t>FII SDI LOG</t>
  </si>
  <si>
    <t>SDI LOGÍSTICA RIO</t>
  </si>
  <si>
    <t>SDIP</t>
  </si>
  <si>
    <t>SDI PROPERTIES</t>
  </si>
  <si>
    <t>SEDU</t>
  </si>
  <si>
    <t>SOMOS EDUCACAO ON</t>
  </si>
  <si>
    <t>SEER</t>
  </si>
  <si>
    <t>SER EDUCACIONAL ON</t>
  </si>
  <si>
    <t>SER EDUCACIONAL ON TERMO</t>
  </si>
  <si>
    <t>SFND</t>
  </si>
  <si>
    <t>SÃO FERNANDO</t>
  </si>
  <si>
    <t>SGPS</t>
  </si>
  <si>
    <t>SPRINGS ON</t>
  </si>
  <si>
    <t>SHDP</t>
  </si>
  <si>
    <t>SHOPPING PARQUE DOM PEDRO</t>
  </si>
  <si>
    <t>SHOP</t>
  </si>
  <si>
    <t>MULTI SHOPPINGS</t>
  </si>
  <si>
    <t>SHOW</t>
  </si>
  <si>
    <t>TIME FOR FUN ON</t>
  </si>
  <si>
    <t>SHPH</t>
  </si>
  <si>
    <t>FII HIGIENOP</t>
  </si>
  <si>
    <t>SHOPPING PATIO HIGIENOPOLIS</t>
  </si>
  <si>
    <t>SHUL</t>
  </si>
  <si>
    <t>SCHULZ PN</t>
  </si>
  <si>
    <t>Motores, Compressores e Outros</t>
  </si>
  <si>
    <t>SLBG</t>
  </si>
  <si>
    <t>SCHLUMBERGER BDR</t>
  </si>
  <si>
    <t>SLCE</t>
  </si>
  <si>
    <t>SLC AGRICOLA ON</t>
  </si>
  <si>
    <t>SLED</t>
  </si>
  <si>
    <t>SARAIVA ON</t>
  </si>
  <si>
    <t>SARAIVA PN</t>
  </si>
  <si>
    <t>SMAL</t>
  </si>
  <si>
    <t>ISHARES SMAL</t>
  </si>
  <si>
    <t>Índice Small Cap</t>
  </si>
  <si>
    <t>SMLS</t>
  </si>
  <si>
    <t>SMILES ON</t>
  </si>
  <si>
    <t>Programas de Fidelização</t>
  </si>
  <si>
    <t>SMILES PN</t>
  </si>
  <si>
    <t>SMTO</t>
  </si>
  <si>
    <t>SAO MARTINHO ON</t>
  </si>
  <si>
    <t>SNSY</t>
  </si>
  <si>
    <t>SANSUY PNB</t>
  </si>
  <si>
    <t>Materiais Diversos</t>
  </si>
  <si>
    <t>SOND</t>
  </si>
  <si>
    <t>SONDOTECNICA PNA</t>
  </si>
  <si>
    <t>Engenharia Consultiva</t>
  </si>
  <si>
    <t>SONDOTECNICA PNB</t>
  </si>
  <si>
    <t>SPAF</t>
  </si>
  <si>
    <t>SPA FUNDO DE INVESTIMENTO IMOBILIÁRIO</t>
  </si>
  <si>
    <t>SPGI</t>
  </si>
  <si>
    <t>S AND P GLOBAL</t>
  </si>
  <si>
    <t>SPRI</t>
  </si>
  <si>
    <t>SPRINGER ON</t>
  </si>
  <si>
    <t>SPRINGER A PREF</t>
  </si>
  <si>
    <t>SPRINGER B PREF</t>
  </si>
  <si>
    <t>SPRN</t>
  </si>
  <si>
    <t>SPRINT BDR</t>
  </si>
  <si>
    <t>SPTW</t>
  </si>
  <si>
    <t>FII SP DOWNT</t>
  </si>
  <si>
    <t>SP DOWNTOWN</t>
  </si>
  <si>
    <t>SPXI</t>
  </si>
  <si>
    <t>IT NOW SPXI</t>
  </si>
  <si>
    <t>Índice S&amp;P500® Net Total Return</t>
  </si>
  <si>
    <t>SQIA</t>
  </si>
  <si>
    <t>SINQIA ON</t>
  </si>
  <si>
    <t>SSFO</t>
  </si>
  <si>
    <t>SALESFORCE.COM BDR</t>
  </si>
  <si>
    <t>STBP</t>
  </si>
  <si>
    <t>SANTOS BRASIL ON</t>
  </si>
  <si>
    <t>Serviços de Apoio e Armazenagem</t>
  </si>
  <si>
    <t>STRX</t>
  </si>
  <si>
    <t>STARX FII</t>
  </si>
  <si>
    <t>SULA</t>
  </si>
  <si>
    <t>SUL AMERICA UNIT</t>
  </si>
  <si>
    <t>SUL AMERICA PREF</t>
  </si>
  <si>
    <t>SUL AMERICA</t>
  </si>
  <si>
    <t>SUZB</t>
  </si>
  <si>
    <t>SUZANO PAPEL ON</t>
  </si>
  <si>
    <t>TAEE</t>
  </si>
  <si>
    <t>TAESA UNIT</t>
  </si>
  <si>
    <t>TAESA ON</t>
  </si>
  <si>
    <t>TAESA PN</t>
  </si>
  <si>
    <t>TASA</t>
  </si>
  <si>
    <t>TAURUS ARMAS PN</t>
  </si>
  <si>
    <t>Armas e Munições</t>
  </si>
  <si>
    <t>TAURUS ARMAS ON</t>
  </si>
  <si>
    <t>TAURUS ARMAS BÔNUS DE SUBSCRIÇÃO B</t>
  </si>
  <si>
    <t>TBOF</t>
  </si>
  <si>
    <t>FII TBOFFICE</t>
  </si>
  <si>
    <t>TB OFFICE</t>
  </si>
  <si>
    <t>TCNO</t>
  </si>
  <si>
    <t>TECNOSOLO PN</t>
  </si>
  <si>
    <t>TECNOSOLO ON</t>
  </si>
  <si>
    <t>TCPF</t>
  </si>
  <si>
    <t>TREECORP</t>
  </si>
  <si>
    <t>TREECORP REAL ESTATE</t>
  </si>
  <si>
    <t>TCSA</t>
  </si>
  <si>
    <t>TECNISA ON</t>
  </si>
  <si>
    <t>TECN</t>
  </si>
  <si>
    <t>TECHNOS ON</t>
  </si>
  <si>
    <t>TEKA</t>
  </si>
  <si>
    <t>TEKA TECELAGEM</t>
  </si>
  <si>
    <t>TEKA PN</t>
  </si>
  <si>
    <t>TELB</t>
  </si>
  <si>
    <t>TELEBRAS PN</t>
  </si>
  <si>
    <t>TELEBRAS ON</t>
  </si>
  <si>
    <t>TEND</t>
  </si>
  <si>
    <t>TENDA ON</t>
  </si>
  <si>
    <t>TESA</t>
  </si>
  <si>
    <t>TERRA SANTA ON</t>
  </si>
  <si>
    <t>TEXA</t>
  </si>
  <si>
    <t>TEXAS INSTRUMENTS BDR</t>
  </si>
  <si>
    <t>TFOF</t>
  </si>
  <si>
    <t>HEDGE TOP FOFII</t>
  </si>
  <si>
    <t>TGAR</t>
  </si>
  <si>
    <t>FII TG ATIVO</t>
  </si>
  <si>
    <t>TG ATIVO REAL</t>
  </si>
  <si>
    <t>TGMA</t>
  </si>
  <si>
    <t>TEGMA ON</t>
  </si>
  <si>
    <t>TGTB</t>
  </si>
  <si>
    <t>TARGET BDR</t>
  </si>
  <si>
    <t>THRA</t>
  </si>
  <si>
    <t>FII BM THERA</t>
  </si>
  <si>
    <t>CYRELA THERA CORPORATE</t>
  </si>
  <si>
    <t>TIET</t>
  </si>
  <si>
    <t>AES TIETE UNIT</t>
  </si>
  <si>
    <t>AES TIETE ON</t>
  </si>
  <si>
    <t>AES TIETE PN</t>
  </si>
  <si>
    <t>AES TIETE ENERGIA PREF RIGHTS</t>
  </si>
  <si>
    <t>TIFF</t>
  </si>
  <si>
    <t>TIFFANY BDR</t>
  </si>
  <si>
    <t>TIMP</t>
  </si>
  <si>
    <t>TIM ON</t>
  </si>
  <si>
    <t>TKNO</t>
  </si>
  <si>
    <t>TEKNO PREF</t>
  </si>
  <si>
    <t>TMOS</t>
  </si>
  <si>
    <t>THERMO FISHER SCIENTIFIC</t>
  </si>
  <si>
    <t>TORM</t>
  </si>
  <si>
    <t>TOURMALET I</t>
  </si>
  <si>
    <t>TOTS</t>
  </si>
  <si>
    <t>TOTVS ON</t>
  </si>
  <si>
    <t>TOUR</t>
  </si>
  <si>
    <t>TOURMALET II</t>
  </si>
  <si>
    <t>TOYB</t>
  </si>
  <si>
    <t>TECTOY ON</t>
  </si>
  <si>
    <t>TECTOY PN</t>
  </si>
  <si>
    <t>TPIS</t>
  </si>
  <si>
    <t>TRIUNFO ON</t>
  </si>
  <si>
    <t>TRIS</t>
  </si>
  <si>
    <t>TRISUL ON</t>
  </si>
  <si>
    <t>TRNT</t>
  </si>
  <si>
    <t>FII TORRE NO</t>
  </si>
  <si>
    <t>TORRE NORTE</t>
  </si>
  <si>
    <t>TRPL</t>
  </si>
  <si>
    <t>CTEEP ON</t>
  </si>
  <si>
    <t>CTEEP PN</t>
  </si>
  <si>
    <t>TRPN</t>
  </si>
  <si>
    <t>TARPON ON</t>
  </si>
  <si>
    <t>TRVC</t>
  </si>
  <si>
    <t>TRAVELERS COMPANIES BDR</t>
  </si>
  <si>
    <t>TRXF</t>
  </si>
  <si>
    <t>TRX REAL ESTATE</t>
  </si>
  <si>
    <t>TSNC</t>
  </si>
  <si>
    <t>TRANSINC</t>
  </si>
  <si>
    <t>TUPY</t>
  </si>
  <si>
    <t>TUPY ON</t>
  </si>
  <si>
    <t>TWTR</t>
  </si>
  <si>
    <t>TWITTER BDR</t>
  </si>
  <si>
    <t>TXRX</t>
  </si>
  <si>
    <t>TEXTIL RENAUXVIEW PN</t>
  </si>
  <si>
    <t>UBSG</t>
  </si>
  <si>
    <t>UBS BDR</t>
  </si>
  <si>
    <t>UBSR</t>
  </si>
  <si>
    <t>UBS (BR) RECEBÍVEIS IMOBILIÁRIOS</t>
  </si>
  <si>
    <t>UCAS</t>
  </si>
  <si>
    <t>UNICASA ON</t>
  </si>
  <si>
    <t>Móveis</t>
  </si>
  <si>
    <t>UGPA</t>
  </si>
  <si>
    <t>ULTRAPAR ON</t>
  </si>
  <si>
    <t>UNIP</t>
  </si>
  <si>
    <t>UNIPAR PNA</t>
  </si>
  <si>
    <t>UNIPAR ON</t>
  </si>
  <si>
    <t>UNIPAR PNB</t>
  </si>
  <si>
    <t>UPAC</t>
  </si>
  <si>
    <t>UNION PACIFIC BDR</t>
  </si>
  <si>
    <t>UPSS</t>
  </si>
  <si>
    <t>UNITED PARCEL SERVICE BDR</t>
  </si>
  <si>
    <t>USBC</t>
  </si>
  <si>
    <t>U.S. BANCORP BDR</t>
  </si>
  <si>
    <t>USIM</t>
  </si>
  <si>
    <t>USIMINAS PNA</t>
  </si>
  <si>
    <t>USIMINAS ON</t>
  </si>
  <si>
    <t>USIMINAS PNB</t>
  </si>
  <si>
    <t>USSX</t>
  </si>
  <si>
    <t>UNITED STATES STEEL BDR</t>
  </si>
  <si>
    <t>UTEC</t>
  </si>
  <si>
    <t>UNITED TECHNOLOGIESRP BDR</t>
  </si>
  <si>
    <t>VALE</t>
  </si>
  <si>
    <t>VALE ON</t>
  </si>
  <si>
    <t>VERE</t>
  </si>
  <si>
    <t>VEREDA</t>
  </si>
  <si>
    <t>VERZ</t>
  </si>
  <si>
    <t>VERIZON COMMUNICATIONS BDR</t>
  </si>
  <si>
    <t>VGIR</t>
  </si>
  <si>
    <t>VALORA RE III FII</t>
  </si>
  <si>
    <t>VALORA RE III</t>
  </si>
  <si>
    <t>VIGT</t>
  </si>
  <si>
    <t>VINCI ENERGIA</t>
  </si>
  <si>
    <t>VILG</t>
  </si>
  <si>
    <t>VINCI LOGISTICA FII</t>
  </si>
  <si>
    <t>VINCI LOGÍSTICA</t>
  </si>
  <si>
    <t>VINO</t>
  </si>
  <si>
    <t>VINCI OFFICES</t>
  </si>
  <si>
    <t>VISA</t>
  </si>
  <si>
    <t>VISA BDR</t>
  </si>
  <si>
    <t>VISC</t>
  </si>
  <si>
    <t>FII VINCI SC</t>
  </si>
  <si>
    <t>VINCI SHOPPING CENTERS</t>
  </si>
  <si>
    <t>VIVA</t>
  </si>
  <si>
    <t>VIVARA</t>
  </si>
  <si>
    <t>VIVR</t>
  </si>
  <si>
    <t>VIVER ON</t>
  </si>
  <si>
    <t>VIVT</t>
  </si>
  <si>
    <t>TELEFONICA BRASIL PN</t>
  </si>
  <si>
    <t>TELEFONICA BRASIL ON</t>
  </si>
  <si>
    <t>VLID</t>
  </si>
  <si>
    <t>VALID ON</t>
  </si>
  <si>
    <t>VLJS</t>
  </si>
  <si>
    <t>VECTOR QUELUZ LAJES CORPORATIVAS</t>
  </si>
  <si>
    <t>VLOE</t>
  </si>
  <si>
    <t>VALERO ENERGY BDR</t>
  </si>
  <si>
    <t>VLOL</t>
  </si>
  <si>
    <t>FII OLIMPIA</t>
  </si>
  <si>
    <t>VILA OLÍMPIA CORPORATE</t>
  </si>
  <si>
    <t>VOTS</t>
  </si>
  <si>
    <t>VOTORANTIM SECURITIES MASTER</t>
  </si>
  <si>
    <t>VPSI</t>
  </si>
  <si>
    <t>POLO SHOPPING INDAIATUBA</t>
  </si>
  <si>
    <t>VRTA</t>
  </si>
  <si>
    <t>FII FATOR VE</t>
  </si>
  <si>
    <t>FATOR VERITA</t>
  </si>
  <si>
    <t>VSHO</t>
  </si>
  <si>
    <t>FI IMOBILIARIO VOTORANTIM SHOPPING</t>
  </si>
  <si>
    <t>VOTORANTIM SHOPPING</t>
  </si>
  <si>
    <t>VSPT</t>
  </si>
  <si>
    <t>FERROVIA CENTRO ATLANTICA ON</t>
  </si>
  <si>
    <t>VTLT</t>
  </si>
  <si>
    <t>VOTORANTIM LOGÍSTICA</t>
  </si>
  <si>
    <t>VULC</t>
  </si>
  <si>
    <t>VULCABRAS ON</t>
  </si>
  <si>
    <t>VVAR</t>
  </si>
  <si>
    <t>VIA VAREJO ON</t>
  </si>
  <si>
    <t>VVPR</t>
  </si>
  <si>
    <t>V2 PROPERTIES</t>
  </si>
  <si>
    <t>WALM</t>
  </si>
  <si>
    <t>WAL MART STORES BDR</t>
  </si>
  <si>
    <t>WEGE</t>
  </si>
  <si>
    <t>WEG ON</t>
  </si>
  <si>
    <t>WFCO</t>
  </si>
  <si>
    <t>WELLS FARGO BDR</t>
  </si>
  <si>
    <t>WHRL</t>
  </si>
  <si>
    <t>WHIRLPOOL ON</t>
  </si>
  <si>
    <t>WHIRLPOOL PN</t>
  </si>
  <si>
    <t>WIZS</t>
  </si>
  <si>
    <t>WIZ ON</t>
  </si>
  <si>
    <t>WLMM</t>
  </si>
  <si>
    <t>WLM INDUSTRIA E COMERCIO PN</t>
  </si>
  <si>
    <t>WLM INDUSTRIA E COMERCIO ON</t>
  </si>
  <si>
    <t>WPLZ</t>
  </si>
  <si>
    <t>FUNDO INVES</t>
  </si>
  <si>
    <t>SHOPPING WEST PLAZA</t>
  </si>
  <si>
    <t>WSON</t>
  </si>
  <si>
    <t>WILSON SONS DR3</t>
  </si>
  <si>
    <t>WTSP</t>
  </si>
  <si>
    <t>OURINVEST RE I</t>
  </si>
  <si>
    <t>WUNI</t>
  </si>
  <si>
    <t>WESTERN UNION BDR</t>
  </si>
  <si>
    <t>XBOV</t>
  </si>
  <si>
    <t>CAIXAETFXBOV</t>
  </si>
  <si>
    <t>XPCI</t>
  </si>
  <si>
    <t>XP CREDITO</t>
  </si>
  <si>
    <t>XP CRÉDITO IMOBILIÁRIO</t>
  </si>
  <si>
    <t>XPCM</t>
  </si>
  <si>
    <t>FII XP MACAE</t>
  </si>
  <si>
    <t>XP CORPORATE MACAÉ</t>
  </si>
  <si>
    <t>XPHT</t>
  </si>
  <si>
    <t>XP HOTEIS FII</t>
  </si>
  <si>
    <t>XP HOTEIS FDO INV IMOB</t>
  </si>
  <si>
    <t>XP HOTÉIS</t>
  </si>
  <si>
    <t>XPIE</t>
  </si>
  <si>
    <t>XP INFRA</t>
  </si>
  <si>
    <t>XPIN</t>
  </si>
  <si>
    <t>FII XP INDL</t>
  </si>
  <si>
    <t>XP INDUSTRIAL</t>
  </si>
  <si>
    <t>XPLG</t>
  </si>
  <si>
    <t>XP LOG FII</t>
  </si>
  <si>
    <t>XP LOG</t>
  </si>
  <si>
    <t>XPML</t>
  </si>
  <si>
    <t>XP MALLS FII</t>
  </si>
  <si>
    <t>XPOM</t>
  </si>
  <si>
    <t>FIP XP OMEGA I</t>
  </si>
  <si>
    <t>XPPR</t>
  </si>
  <si>
    <t>XP PROP</t>
  </si>
  <si>
    <t>XP PROPERTIES</t>
  </si>
  <si>
    <t>XRXB</t>
  </si>
  <si>
    <t>XEROX BDR</t>
  </si>
  <si>
    <t>XTED</t>
  </si>
  <si>
    <t>FII TRXE COR</t>
  </si>
  <si>
    <t>TRX EDIFÍCIOS CORPORATIVOS</t>
  </si>
  <si>
    <t>YCHY</t>
  </si>
  <si>
    <t>YAGUARA CAPITAL HIGH YIELD</t>
  </si>
  <si>
    <t>YDUQ</t>
  </si>
  <si>
    <t>YDUQS PART 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</si>
</sst>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</font>
    <font>
      <color theme="1"/>
      <name val="Arial"/>
    </font>
    <font>
      <color theme="1"/>
      <name val="Comfortaa"/>
    </font>
    <font/>
    <font>
      <color rgb="FF000000"/>
      <name val="Comfortaa"/>
    </font>
    <font>
      <color rgb="FFFFFFFF"/>
      <name val="Comfortaa"/>
    </font>
    <font>
      <sz val="11.0"/>
      <color rgb="FF000000"/>
      <name val="Comfortaa"/>
    </font>
    <font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39">
    <border/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FF0000"/>
      </bottom>
    </border>
    <border>
      <left style="thick">
        <color rgb="FF000000"/>
      </left>
      <right style="thick">
        <color rgb="FF000000"/>
      </right>
      <top style="thin">
        <color rgb="FFFF0000"/>
      </top>
      <bottom style="thin">
        <color rgb="FFFF0000"/>
      </bottom>
    </border>
    <border>
      <left style="thick">
        <color rgb="FF000000"/>
      </left>
      <right style="thick">
        <color rgb="FF000000"/>
      </right>
      <top style="thin">
        <color rgb="FFFF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right style="thin">
        <color rgb="FFFFFFFF"/>
      </right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right style="thin">
        <color rgb="FFFFFFFF"/>
      </right>
    </border>
    <border>
      <right style="thin">
        <color rgb="FF000000"/>
      </right>
      <bottom style="thin">
        <color rgb="FFFFFFFF"/>
      </bottom>
    </border>
    <border>
      <bottom style="thin">
        <color rgb="FFFFFFFF"/>
      </bottom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3" fontId="2" numFmtId="0" xfId="0" applyAlignment="1" applyBorder="1" applyFill="1" applyFont="1">
      <alignment horizontal="center" readingOrder="0" vertical="center"/>
    </xf>
    <xf borderId="13" fillId="0" fontId="3" numFmtId="0" xfId="0" applyBorder="1" applyFont="1"/>
    <xf borderId="14" fillId="0" fontId="1" numFmtId="0" xfId="0" applyBorder="1" applyFont="1"/>
    <xf borderId="12" fillId="3" fontId="4" numFmtId="0" xfId="0" applyAlignment="1" applyBorder="1" applyFont="1">
      <alignment horizontal="center" readingOrder="0" vertical="center"/>
    </xf>
    <xf borderId="15" fillId="0" fontId="1" numFmtId="0" xfId="0" applyBorder="1" applyFont="1"/>
    <xf borderId="9" fillId="0" fontId="2" numFmtId="0" xfId="0" applyAlignment="1" applyBorder="1" applyFont="1">
      <alignment horizontal="center" readingOrder="0"/>
    </xf>
    <xf borderId="16" fillId="0" fontId="1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1" numFmtId="0" xfId="0" applyBorder="1" applyFont="1"/>
    <xf borderId="9" fillId="4" fontId="2" numFmtId="0" xfId="0" applyAlignment="1" applyBorder="1" applyFill="1" applyFont="1">
      <alignment horizontal="center" readingOrder="0"/>
    </xf>
    <xf borderId="9" fillId="5" fontId="2" numFmtId="10" xfId="0" applyAlignment="1" applyBorder="1" applyFill="1" applyFont="1" applyNumberFormat="1">
      <alignment horizontal="center" readingOrder="0"/>
    </xf>
    <xf borderId="14" fillId="0" fontId="1" numFmtId="0" xfId="0" applyAlignment="1" applyBorder="1" applyFont="1">
      <alignment readingOrder="0"/>
    </xf>
    <xf borderId="20" fillId="6" fontId="5" numFmtId="0" xfId="0" applyAlignment="1" applyBorder="1" applyFill="1" applyFont="1">
      <alignment horizontal="center" readingOrder="0" shrinkToFit="0" vertical="center" wrapText="1"/>
    </xf>
    <xf borderId="9" fillId="7" fontId="2" numFmtId="0" xfId="0" applyAlignment="1" applyBorder="1" applyFill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21" fillId="6" fontId="5" numFmtId="0" xfId="0" applyAlignment="1" applyBorder="1" applyFont="1">
      <alignment readingOrder="0" shrinkToFit="0" vertical="center" wrapText="1"/>
    </xf>
    <xf borderId="9" fillId="5" fontId="2" numFmtId="164" xfId="0" applyAlignment="1" applyBorder="1" applyFont="1" applyNumberFormat="1">
      <alignment horizontal="center" readingOrder="0"/>
    </xf>
    <xf borderId="22" fillId="6" fontId="5" numFmtId="0" xfId="0" applyAlignment="1" applyBorder="1" applyFont="1">
      <alignment horizontal="center" readingOrder="0" shrinkToFit="0" vertical="center" wrapText="1"/>
    </xf>
    <xf borderId="9" fillId="8" fontId="5" numFmtId="0" xfId="0" applyAlignment="1" applyBorder="1" applyFill="1" applyFont="1">
      <alignment horizontal="center" readingOrder="0"/>
    </xf>
    <xf borderId="9" fillId="8" fontId="5" numFmtId="164" xfId="0" applyAlignment="1" applyBorder="1" applyFont="1" applyNumberFormat="1">
      <alignment horizontal="center" readingOrder="0"/>
    </xf>
    <xf borderId="9" fillId="8" fontId="5" numFmtId="164" xfId="0" applyAlignment="1" applyBorder="1" applyFont="1" applyNumberFormat="1">
      <alignment horizontal="center"/>
    </xf>
    <xf borderId="9" fillId="7" fontId="2" numFmtId="0" xfId="0" applyAlignment="1" applyBorder="1" applyFont="1">
      <alignment horizontal="center"/>
    </xf>
    <xf borderId="23" fillId="6" fontId="5" numFmtId="0" xfId="0" applyAlignment="1" applyBorder="1" applyFont="1">
      <alignment horizontal="center" readingOrder="0"/>
    </xf>
    <xf borderId="24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23" fillId="5" fontId="4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vertical="bottom"/>
    </xf>
    <xf borderId="27" fillId="0" fontId="1" numFmtId="0" xfId="0" applyAlignment="1" applyBorder="1" applyFont="1">
      <alignment vertical="bottom"/>
    </xf>
    <xf borderId="28" fillId="0" fontId="1" numFmtId="0" xfId="0" applyAlignment="1" applyBorder="1" applyFont="1">
      <alignment vertical="bottom"/>
    </xf>
    <xf borderId="29" fillId="0" fontId="1" numFmtId="0" xfId="0" applyAlignment="1" applyBorder="1" applyFont="1">
      <alignment vertical="bottom"/>
    </xf>
    <xf borderId="0" fillId="3" fontId="2" numFmtId="0" xfId="0" applyAlignment="1" applyFont="1">
      <alignment horizontal="center" readingOrder="0" vertical="center"/>
    </xf>
    <xf borderId="30" fillId="0" fontId="3" numFmtId="0" xfId="0" applyBorder="1" applyFont="1"/>
    <xf borderId="31" fillId="0" fontId="1" numFmtId="0" xfId="0" applyAlignment="1" applyBorder="1" applyFont="1">
      <alignment vertical="bottom"/>
    </xf>
    <xf borderId="32" fillId="0" fontId="3" numFmtId="0" xfId="0" applyBorder="1" applyFont="1"/>
    <xf borderId="18" fillId="4" fontId="2" numFmtId="0" xfId="0" applyAlignment="1" applyBorder="1" applyFont="1">
      <alignment horizontal="center" vertical="bottom"/>
    </xf>
    <xf borderId="18" fillId="5" fontId="2" numFmtId="10" xfId="0" applyAlignment="1" applyBorder="1" applyFont="1" applyNumberFormat="1">
      <alignment horizontal="center" readingOrder="0" vertical="bottom"/>
    </xf>
    <xf borderId="18" fillId="7" fontId="2" numFmtId="0" xfId="0" applyAlignment="1" applyBorder="1" applyFont="1">
      <alignment horizontal="center" readingOrder="0" vertical="bottom"/>
    </xf>
    <xf borderId="18" fillId="5" fontId="2" numFmtId="164" xfId="0" applyAlignment="1" applyBorder="1" applyFont="1" applyNumberFormat="1">
      <alignment horizontal="center" readingOrder="0" vertical="bottom"/>
    </xf>
    <xf borderId="18" fillId="7" fontId="2" numFmtId="0" xfId="0" applyAlignment="1" applyBorder="1" applyFont="1">
      <alignment horizontal="center" vertical="bottom"/>
    </xf>
    <xf borderId="18" fillId="5" fontId="2" numFmtId="0" xfId="0" applyAlignment="1" applyBorder="1" applyFont="1">
      <alignment horizontal="center" readingOrder="0" vertical="bottom"/>
    </xf>
    <xf borderId="18" fillId="4" fontId="2" numFmtId="0" xfId="0" applyAlignment="1" applyBorder="1" applyFont="1">
      <alignment horizontal="center" readingOrder="0" vertical="bottom"/>
    </xf>
    <xf borderId="18" fillId="8" fontId="5" numFmtId="0" xfId="0" applyAlignment="1" applyBorder="1" applyFont="1">
      <alignment horizontal="center" readingOrder="0" vertical="bottom"/>
    </xf>
    <xf borderId="18" fillId="8" fontId="5" numFmtId="1" xfId="0" applyAlignment="1" applyBorder="1" applyFont="1" applyNumberFormat="1">
      <alignment horizontal="center" vertical="bottom"/>
    </xf>
    <xf borderId="18" fillId="0" fontId="2" numFmtId="0" xfId="0" applyAlignment="1" applyBorder="1" applyFont="1">
      <alignment horizontal="center" readingOrder="0" vertical="bottom"/>
    </xf>
    <xf borderId="18" fillId="7" fontId="5" numFmtId="0" xfId="0" applyAlignment="1" applyBorder="1" applyFont="1">
      <alignment horizontal="center" vertical="bottom"/>
    </xf>
    <xf borderId="18" fillId="7" fontId="5" numFmtId="164" xfId="0" applyAlignment="1" applyBorder="1" applyFont="1" applyNumberFormat="1">
      <alignment horizontal="center" vertical="bottom"/>
    </xf>
    <xf borderId="18" fillId="8" fontId="5" numFmtId="164" xfId="0" applyAlignment="1" applyBorder="1" applyFont="1" applyNumberFormat="1">
      <alignment horizontal="center" vertical="bottom"/>
    </xf>
    <xf borderId="33" fillId="0" fontId="1" numFmtId="0" xfId="0" applyAlignment="1" applyBorder="1" applyFont="1">
      <alignment vertical="bottom"/>
    </xf>
    <xf borderId="34" fillId="0" fontId="1" numFmtId="0" xfId="0" applyAlignment="1" applyBorder="1" applyFont="1">
      <alignment horizontal="center" readingOrder="0" vertical="top"/>
    </xf>
    <xf borderId="35" fillId="0" fontId="3" numFmtId="0" xfId="0" applyBorder="1" applyFont="1"/>
    <xf borderId="36" fillId="0" fontId="1" numFmtId="0" xfId="0" applyAlignment="1" applyBorder="1" applyFont="1">
      <alignment vertical="bottom"/>
    </xf>
    <xf borderId="34" fillId="0" fontId="1" numFmtId="0" xfId="0" applyAlignment="1" applyBorder="1" applyFont="1">
      <alignment horizontal="center" readingOrder="0" shrinkToFit="0" vertical="bottom" wrapText="1"/>
    </xf>
    <xf borderId="37" fillId="0" fontId="1" numFmtId="0" xfId="0" applyBorder="1" applyFont="1"/>
    <xf borderId="1" fillId="2" fontId="5" numFmtId="0" xfId="0" applyAlignment="1" applyBorder="1" applyFont="1">
      <alignment horizontal="right" readingOrder="0"/>
    </xf>
    <xf borderId="1" fillId="5" fontId="2" numFmtId="164" xfId="0" applyAlignment="1" applyBorder="1" applyFont="1" applyNumberFormat="1">
      <alignment horizontal="center" readingOrder="0"/>
    </xf>
    <xf borderId="1" fillId="7" fontId="2" numFmtId="164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readingOrder="0"/>
    </xf>
    <xf borderId="4" fillId="7" fontId="1" numFmtId="0" xfId="0" applyAlignment="1" applyBorder="1" applyFont="1">
      <alignment readingOrder="0"/>
    </xf>
    <xf borderId="4" fillId="7" fontId="1" numFmtId="0" xfId="0" applyBorder="1" applyFont="1"/>
    <xf borderId="9" fillId="7" fontId="6" numFmtId="0" xfId="0" applyAlignment="1" applyBorder="1" applyFont="1">
      <alignment horizontal="center"/>
    </xf>
    <xf borderId="9" fillId="7" fontId="2" numFmtId="2" xfId="0" applyAlignment="1" applyBorder="1" applyFont="1" applyNumberFormat="1">
      <alignment horizontal="center" readingOrder="0" vertical="center"/>
    </xf>
    <xf borderId="8" fillId="7" fontId="2" numFmtId="1" xfId="0" applyAlignment="1" applyBorder="1" applyFont="1" applyNumberFormat="1">
      <alignment horizontal="center" readingOrder="0"/>
    </xf>
    <xf borderId="9" fillId="5" fontId="2" numFmtId="3" xfId="0" applyAlignment="1" applyBorder="1" applyFont="1" applyNumberFormat="1">
      <alignment horizontal="center" readingOrder="0"/>
    </xf>
    <xf borderId="9" fillId="7" fontId="2" numFmtId="10" xfId="0" applyAlignment="1" applyBorder="1" applyFont="1" applyNumberFormat="1">
      <alignment horizontal="center" readingOrder="0"/>
    </xf>
    <xf borderId="4" fillId="7" fontId="2" numFmtId="2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0" fillId="0" fontId="7" numFmtId="2" xfId="0" applyFont="1" applyNumberFormat="1"/>
    <xf borderId="8" fillId="5" fontId="2" numFmtId="3" xfId="0" applyAlignment="1" applyBorder="1" applyFont="1" applyNumberFormat="1">
      <alignment horizontal="center" readingOrder="0"/>
    </xf>
    <xf borderId="9" fillId="7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38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5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B45F06"/>
      </font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Roboto"/>
              </a:defRPr>
            </a:pPr>
            <a:r>
              <a:rPr b="1">
                <a:solidFill>
                  <a:srgbClr val="757575"/>
                </a:solidFill>
                <a:latin typeface="Roboto"/>
              </a:rPr>
              <a:t>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Carteira!$B$11:$B$102</c:f>
            </c:strRef>
          </c:cat>
          <c:val>
            <c:numRef>
              <c:f>Carteira!$K$11:$K$102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2</xdr:row>
      <xdr:rowOff>133350</xdr:rowOff>
    </xdr:from>
    <xdr:ext cx="4762500" cy="4762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266700</xdr:colOff>
      <xdr:row>9</xdr:row>
      <xdr:rowOff>161925</xdr:rowOff>
    </xdr:from>
    <xdr:ext cx="3924300" cy="2428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</xdr:colOff>
      <xdr:row>2</xdr:row>
      <xdr:rowOff>133350</xdr:rowOff>
    </xdr:from>
    <xdr:ext cx="4762500" cy="4762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.57"/>
    <col customWidth="1" min="3" max="3" width="24.14"/>
    <col customWidth="1" min="4" max="4" width="24.71"/>
    <col customWidth="1" min="5" max="5" width="1.43"/>
    <col customWidth="1" min="7" max="7" width="1.86"/>
    <col customWidth="1" min="8" max="8" width="24.29"/>
    <col customWidth="1" min="9" max="9" width="24.57"/>
    <col customWidth="1" min="10" max="10" width="1.86"/>
    <col customWidth="1" min="13" max="13" width="2.14"/>
    <col customWidth="1" min="14" max="14" width="40.29"/>
    <col customWidth="1" min="15" max="15" width="2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ht="25.5" customHeight="1">
      <c r="A9" s="2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3"/>
      <c r="N9" s="3"/>
      <c r="O9" s="3"/>
      <c r="P9" s="2"/>
      <c r="Q9" s="2"/>
    </row>
    <row r="10">
      <c r="A10" s="4"/>
      <c r="B10" s="5"/>
      <c r="C10" s="6"/>
      <c r="D10" s="6"/>
      <c r="E10" s="7"/>
      <c r="F10" s="8"/>
      <c r="G10" s="5"/>
      <c r="H10" s="6"/>
      <c r="I10" s="6"/>
      <c r="J10" s="7"/>
      <c r="K10" s="9"/>
      <c r="L10" s="4"/>
      <c r="M10" s="5"/>
      <c r="N10" s="10"/>
      <c r="O10" s="7"/>
      <c r="P10" s="8"/>
      <c r="Q10" s="9"/>
    </row>
    <row r="11">
      <c r="A11" s="4"/>
      <c r="B11" s="11"/>
      <c r="C11" s="12" t="s">
        <v>0</v>
      </c>
      <c r="D11" s="13"/>
      <c r="E11" s="14"/>
      <c r="F11" s="8"/>
      <c r="G11" s="11"/>
      <c r="H11" s="15" t="s">
        <v>1</v>
      </c>
      <c r="I11" s="13"/>
      <c r="J11" s="14"/>
      <c r="K11" s="9"/>
      <c r="L11" s="4"/>
      <c r="M11" s="16"/>
      <c r="N11" s="17" t="s">
        <v>2</v>
      </c>
      <c r="O11" s="18"/>
      <c r="P11" s="8"/>
      <c r="Q11" s="9"/>
    </row>
    <row r="12">
      <c r="A12" s="4"/>
      <c r="B12" s="11"/>
      <c r="C12" s="19"/>
      <c r="D12" s="20"/>
      <c r="E12" s="14"/>
      <c r="F12" s="8"/>
      <c r="G12" s="11"/>
      <c r="H12" s="19"/>
      <c r="I12" s="20"/>
      <c r="J12" s="14"/>
      <c r="K12" s="9"/>
      <c r="L12" s="4"/>
      <c r="M12" s="16"/>
      <c r="N12" s="21"/>
      <c r="O12" s="18"/>
      <c r="P12" s="8"/>
      <c r="Q12" s="9"/>
    </row>
    <row r="13">
      <c r="A13" s="4"/>
      <c r="B13" s="11"/>
      <c r="C13" s="22" t="s">
        <v>3</v>
      </c>
      <c r="D13" s="23">
        <v>0.008</v>
      </c>
      <c r="E13" s="24"/>
      <c r="F13" s="8"/>
      <c r="G13" s="11"/>
      <c r="H13" s="22" t="s">
        <v>3</v>
      </c>
      <c r="I13" s="23">
        <v>0.01</v>
      </c>
      <c r="J13" s="24"/>
      <c r="K13" s="9"/>
      <c r="L13" s="4"/>
      <c r="M13" s="11"/>
      <c r="N13" s="25" t="s">
        <v>4</v>
      </c>
      <c r="O13" s="14"/>
      <c r="P13" s="8"/>
      <c r="Q13" s="9"/>
    </row>
    <row r="14">
      <c r="A14" s="4"/>
      <c r="B14" s="11"/>
      <c r="C14" s="26" t="s">
        <v>5</v>
      </c>
      <c r="D14" s="27">
        <v>20.0</v>
      </c>
      <c r="E14" s="24"/>
      <c r="F14" s="8"/>
      <c r="G14" s="11"/>
      <c r="H14" s="26" t="s">
        <v>5</v>
      </c>
      <c r="I14" s="27">
        <v>10.0</v>
      </c>
      <c r="J14" s="24"/>
      <c r="K14" s="9"/>
      <c r="L14" s="4"/>
      <c r="M14" s="11"/>
      <c r="N14" s="28" t="s">
        <v>6</v>
      </c>
      <c r="O14" s="14"/>
      <c r="P14" s="8"/>
      <c r="Q14" s="9"/>
    </row>
    <row r="15">
      <c r="A15" s="4"/>
      <c r="B15" s="11"/>
      <c r="C15" s="22" t="s">
        <v>7</v>
      </c>
      <c r="D15" s="29">
        <v>1000.0</v>
      </c>
      <c r="E15" s="24"/>
      <c r="F15" s="8"/>
      <c r="G15" s="11"/>
      <c r="H15" s="22" t="s">
        <v>8</v>
      </c>
      <c r="I15" s="29">
        <v>1000000.0</v>
      </c>
      <c r="J15" s="24"/>
      <c r="K15" s="9"/>
      <c r="L15" s="4"/>
      <c r="M15" s="11"/>
      <c r="N15" s="30" t="s">
        <v>9</v>
      </c>
      <c r="O15" s="14"/>
      <c r="P15" s="8"/>
      <c r="Q15" s="9"/>
    </row>
    <row r="16">
      <c r="A16" s="4"/>
      <c r="B16" s="11"/>
      <c r="C16" s="17" t="s">
        <v>10</v>
      </c>
      <c r="D16" s="29">
        <v>1000.0</v>
      </c>
      <c r="E16" s="24"/>
      <c r="F16" s="8"/>
      <c r="G16" s="11"/>
      <c r="H16" s="31" t="s">
        <v>11</v>
      </c>
      <c r="I16" s="32">
        <f>PMT(I13,I14*12,0,I15)*-1</f>
        <v>4347.09484</v>
      </c>
      <c r="J16" s="24"/>
      <c r="K16" s="9"/>
      <c r="L16" s="4"/>
      <c r="M16" s="16"/>
      <c r="N16" s="3"/>
      <c r="O16" s="18"/>
      <c r="P16" s="8"/>
      <c r="Q16" s="9"/>
    </row>
    <row r="17">
      <c r="A17" s="4"/>
      <c r="B17" s="11"/>
      <c r="C17" s="31" t="s">
        <v>12</v>
      </c>
      <c r="D17" s="33">
        <f>(FV(D13,D14*12,-D16)+D15*POWER(1+D13,D14*12))</f>
        <v>727900.269</v>
      </c>
      <c r="E17" s="14"/>
      <c r="F17" s="8"/>
      <c r="G17" s="11"/>
      <c r="H17" s="26"/>
      <c r="I17" s="34"/>
      <c r="J17" s="14"/>
      <c r="K17" s="9"/>
      <c r="L17" s="4"/>
      <c r="M17" s="11"/>
      <c r="N17" s="35" t="s">
        <v>13</v>
      </c>
      <c r="O17" s="14"/>
      <c r="P17" s="8"/>
      <c r="Q17" s="9"/>
    </row>
    <row r="18">
      <c r="A18" s="4"/>
      <c r="B18" s="36"/>
      <c r="C18" s="37"/>
      <c r="D18" s="37"/>
      <c r="E18" s="38"/>
      <c r="F18" s="8"/>
      <c r="G18" s="36"/>
      <c r="H18" s="37"/>
      <c r="I18" s="37"/>
      <c r="J18" s="38"/>
      <c r="K18" s="9"/>
      <c r="L18" s="4"/>
      <c r="M18" s="16"/>
      <c r="N18" s="3"/>
      <c r="O18" s="18"/>
      <c r="P18" s="8"/>
      <c r="Q18" s="9"/>
    </row>
    <row r="19">
      <c r="A19" s="9"/>
      <c r="B19" s="2"/>
      <c r="C19" s="2"/>
      <c r="D19" s="2"/>
      <c r="E19" s="2"/>
      <c r="F19" s="9"/>
      <c r="G19" s="9"/>
      <c r="H19" s="9"/>
      <c r="I19" s="9"/>
      <c r="J19" s="9"/>
      <c r="K19" s="9"/>
      <c r="L19" s="4"/>
      <c r="M19" s="11"/>
      <c r="N19" s="39" t="s">
        <v>14</v>
      </c>
      <c r="O19" s="14"/>
      <c r="P19" s="8"/>
      <c r="Q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4"/>
      <c r="M20" s="16"/>
      <c r="N20" s="2"/>
      <c r="O20" s="18"/>
      <c r="P20" s="8"/>
      <c r="Q20" s="9"/>
    </row>
    <row r="21">
      <c r="A21" s="9"/>
      <c r="B21" s="40"/>
      <c r="C21" s="41"/>
      <c r="D21" s="41"/>
      <c r="E21" s="42"/>
      <c r="F21" s="9"/>
      <c r="G21" s="40"/>
      <c r="H21" s="41"/>
      <c r="I21" s="41"/>
      <c r="J21" s="42"/>
      <c r="K21" s="9"/>
      <c r="L21" s="4"/>
      <c r="M21" s="16"/>
      <c r="N21" s="9"/>
      <c r="O21" s="18"/>
      <c r="P21" s="8"/>
      <c r="Q21" s="9"/>
    </row>
    <row r="22">
      <c r="A22" s="9"/>
      <c r="B22" s="43"/>
      <c r="C22" s="44" t="s">
        <v>15</v>
      </c>
      <c r="D22" s="45"/>
      <c r="E22" s="46"/>
      <c r="F22" s="9"/>
      <c r="G22" s="43"/>
      <c r="H22" s="44" t="s">
        <v>16</v>
      </c>
      <c r="I22" s="45"/>
      <c r="J22" s="46"/>
      <c r="K22" s="9"/>
      <c r="L22" s="4"/>
      <c r="M22" s="16"/>
      <c r="N22" s="9"/>
      <c r="O22" s="18"/>
      <c r="P22" s="8"/>
      <c r="Q22" s="9"/>
    </row>
    <row r="23">
      <c r="A23" s="9"/>
      <c r="B23" s="43"/>
      <c r="C23" s="47"/>
      <c r="D23" s="20"/>
      <c r="E23" s="46"/>
      <c r="F23" s="9"/>
      <c r="G23" s="43"/>
      <c r="H23" s="47"/>
      <c r="I23" s="20"/>
      <c r="J23" s="46"/>
      <c r="K23" s="9"/>
      <c r="L23" s="4"/>
      <c r="M23" s="16"/>
      <c r="N23" s="9"/>
      <c r="O23" s="18"/>
      <c r="P23" s="8"/>
      <c r="Q23" s="9"/>
    </row>
    <row r="24">
      <c r="A24" s="9"/>
      <c r="B24" s="43"/>
      <c r="C24" s="48" t="s">
        <v>3</v>
      </c>
      <c r="D24" s="49">
        <v>0.008</v>
      </c>
      <c r="E24" s="46"/>
      <c r="F24" s="9"/>
      <c r="G24" s="43"/>
      <c r="H24" s="48" t="s">
        <v>3</v>
      </c>
      <c r="I24" s="49">
        <v>0.008</v>
      </c>
      <c r="J24" s="46"/>
      <c r="K24" s="9"/>
      <c r="L24" s="4"/>
      <c r="M24" s="16"/>
      <c r="N24" s="9"/>
      <c r="O24" s="18"/>
      <c r="P24" s="8"/>
      <c r="Q24" s="9"/>
    </row>
    <row r="25">
      <c r="A25" s="9"/>
      <c r="B25" s="43"/>
      <c r="C25" s="50" t="s">
        <v>7</v>
      </c>
      <c r="D25" s="51">
        <v>1000000.0</v>
      </c>
      <c r="E25" s="46"/>
      <c r="F25" s="9"/>
      <c r="G25" s="43"/>
      <c r="H25" s="52" t="s">
        <v>5</v>
      </c>
      <c r="I25" s="53">
        <v>17.0</v>
      </c>
      <c r="J25" s="46"/>
      <c r="K25" s="9"/>
      <c r="L25" s="4"/>
      <c r="M25" s="16"/>
      <c r="N25" s="9"/>
      <c r="O25" s="18"/>
      <c r="P25" s="8"/>
      <c r="Q25" s="9"/>
    </row>
    <row r="26">
      <c r="A26" s="9"/>
      <c r="B26" s="43"/>
      <c r="C26" s="54" t="s">
        <v>17</v>
      </c>
      <c r="D26" s="51">
        <v>10000.0</v>
      </c>
      <c r="E26" s="46"/>
      <c r="F26" s="9"/>
      <c r="G26" s="43"/>
      <c r="H26" s="48" t="s">
        <v>7</v>
      </c>
      <c r="I26" s="51">
        <v>1000000.0</v>
      </c>
      <c r="J26" s="46"/>
      <c r="K26" s="9"/>
      <c r="L26" s="4"/>
      <c r="M26" s="16"/>
      <c r="N26" s="9"/>
      <c r="O26" s="18"/>
      <c r="P26" s="8"/>
      <c r="Q26" s="9"/>
    </row>
    <row r="27">
      <c r="A27" s="9"/>
      <c r="B27" s="43"/>
      <c r="C27" s="55" t="s">
        <v>18</v>
      </c>
      <c r="D27" s="56">
        <f>NPER(D24,-D26,D25)/12</f>
        <v>16.83194911</v>
      </c>
      <c r="E27" s="46"/>
      <c r="F27" s="9"/>
      <c r="G27" s="43"/>
      <c r="H27" s="57" t="s">
        <v>17</v>
      </c>
      <c r="I27" s="51">
        <v>9000.0</v>
      </c>
      <c r="J27" s="46"/>
      <c r="K27" s="9"/>
      <c r="L27" s="4"/>
      <c r="M27" s="16"/>
      <c r="N27" s="9"/>
      <c r="O27" s="18"/>
      <c r="P27" s="8"/>
      <c r="Q27" s="9"/>
    </row>
    <row r="28">
      <c r="A28" s="9"/>
      <c r="B28" s="43"/>
      <c r="C28" s="58"/>
      <c r="D28" s="59"/>
      <c r="E28" s="46"/>
      <c r="F28" s="9"/>
      <c r="G28" s="43"/>
      <c r="H28" s="55" t="s">
        <v>19</v>
      </c>
      <c r="I28" s="60">
        <f>FV(I24,I25*12,-I27,I26)*-1</f>
        <v>489875.9426</v>
      </c>
      <c r="J28" s="46"/>
      <c r="K28" s="9"/>
      <c r="L28" s="4"/>
      <c r="M28" s="16"/>
      <c r="N28" s="9"/>
      <c r="O28" s="18"/>
      <c r="P28" s="8"/>
      <c r="Q28" s="9"/>
    </row>
    <row r="29">
      <c r="A29" s="9"/>
      <c r="B29" s="61"/>
      <c r="C29" s="62" t="s">
        <v>20</v>
      </c>
      <c r="D29" s="63"/>
      <c r="E29" s="64"/>
      <c r="F29" s="9"/>
      <c r="G29" s="61"/>
      <c r="H29" s="65" t="s">
        <v>21</v>
      </c>
      <c r="I29" s="63"/>
      <c r="J29" s="64"/>
      <c r="K29" s="9"/>
      <c r="L29" s="4"/>
      <c r="M29" s="36"/>
      <c r="N29" s="66"/>
      <c r="O29" s="38"/>
      <c r="P29" s="8"/>
      <c r="Q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"/>
      <c r="N30" s="2"/>
      <c r="O30" s="2"/>
      <c r="P30" s="9"/>
      <c r="Q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</sheetData>
  <mergeCells count="6">
    <mergeCell ref="C11:D12"/>
    <mergeCell ref="H11:I12"/>
    <mergeCell ref="C22:D23"/>
    <mergeCell ref="H22:I23"/>
    <mergeCell ref="C29:D29"/>
    <mergeCell ref="H29:I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2" max="2" width="9.0"/>
    <col customWidth="1" min="3" max="3" width="10.57"/>
    <col customWidth="1" min="4" max="4" width="13.0"/>
    <col customWidth="1" min="5" max="5" width="21.57"/>
    <col customWidth="1" min="6" max="7" width="20.14"/>
    <col customWidth="1" min="8" max="9" width="22.0"/>
    <col customWidth="1" min="10" max="10" width="24.29"/>
    <col customWidth="1" min="11" max="11" width="24.57"/>
    <col customWidth="1" min="12" max="12" width="18.86"/>
    <col customWidth="1" min="14" max="14" width="16.57"/>
    <col customWidth="1" min="15" max="15" width="40.29"/>
    <col customWidth="1" min="16" max="16" width="1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7" t="s">
        <v>22</v>
      </c>
      <c r="Q4" s="68"/>
      <c r="R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7" t="s">
        <v>23</v>
      </c>
      <c r="Q5" s="69">
        <f>SUM(T11:T102)+Q4</f>
        <v>0</v>
      </c>
      <c r="R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67"/>
      <c r="Q6" s="70"/>
      <c r="R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ht="25.5" customHeight="1">
      <c r="A9" s="2"/>
      <c r="B9" s="3"/>
      <c r="C9" s="3"/>
      <c r="D9" s="3"/>
      <c r="E9" s="3"/>
      <c r="F9" s="3"/>
      <c r="G9" s="2"/>
      <c r="H9" s="2"/>
      <c r="I9" s="2"/>
      <c r="J9" s="2"/>
      <c r="K9" s="2"/>
      <c r="L9" s="2"/>
      <c r="M9" s="2"/>
      <c r="N9" s="3"/>
      <c r="O9" s="3"/>
      <c r="P9" s="3"/>
      <c r="Q9" s="2"/>
      <c r="R9" s="2"/>
    </row>
    <row r="10">
      <c r="A10" s="71"/>
      <c r="B10" s="26" t="s">
        <v>24</v>
      </c>
      <c r="C10" s="26" t="s">
        <v>25</v>
      </c>
      <c r="D10" s="26" t="s">
        <v>26</v>
      </c>
      <c r="E10" s="26" t="s">
        <v>27</v>
      </c>
      <c r="F10" s="26" t="s">
        <v>28</v>
      </c>
      <c r="G10" s="26" t="s">
        <v>29</v>
      </c>
      <c r="H10" s="26" t="s">
        <v>30</v>
      </c>
      <c r="I10" s="26" t="s">
        <v>31</v>
      </c>
      <c r="J10" s="26" t="s">
        <v>32</v>
      </c>
      <c r="K10" s="26" t="s">
        <v>33</v>
      </c>
      <c r="L10" s="26" t="s">
        <v>34</v>
      </c>
      <c r="M10" s="17" t="s">
        <v>35</v>
      </c>
      <c r="N10" s="9"/>
      <c r="O10" s="9"/>
      <c r="P10" s="9"/>
      <c r="Q10" s="8"/>
      <c r="R10" s="9"/>
    </row>
    <row r="11">
      <c r="A11" s="72"/>
      <c r="B11" s="27"/>
      <c r="C11" s="73" t="str">
        <f>IFERROR(IF(B11="","",IF(VLOOKUP(LEFT(B11,4),'Base de Ativos'!$A$1:$E$1044,5,0)=1,"FII",IF(OR(RIGHT(B11,2)="35",RIGHT(B11,2)="34"),"BDR",IF(VLOOKUP(LEFT(B11,4),'Base de Ativos'!$A$1:$E$1044,5)=3,"Ação","Exterior")))),"Exterior")</f>
        <v/>
      </c>
      <c r="D11" s="74" t="str">
        <f>IFERROR(__xludf.DUMMYFUNCTION("IF(B11="""","""",IF(C11=""Exterior"",GOOGLEFINANCE(B11)*GOOGLEFINANCE(""USDBRL""),GOOGLEFINANCE(B11)))"),"")</f>
        <v/>
      </c>
      <c r="E11" s="75" t="str">
        <f t="shared" ref="E11:E102" si="1">IF(D11="","",IF(C11="Exterior",FIXED($Q$5*G11/D11,2),ROUND($Q$5*G11/D11,0)))</f>
        <v/>
      </c>
      <c r="F11" s="76"/>
      <c r="G11" s="77" t="str">
        <f t="shared" ref="G11:G102" si="2">IF(F11="","",F11/SUM($F$11:$F$102))</f>
        <v/>
      </c>
      <c r="H11" s="26" t="str">
        <f t="shared" ref="H11:H102" si="3">IF((D11*E11)=0,"",FIXED(E11*D11,2))</f>
        <v/>
      </c>
      <c r="I11" s="27"/>
      <c r="J11" s="77" t="str">
        <f t="shared" ref="J11:J102" si="4">IF(K11="","",K11/SUM($K$11:$K$102))</f>
        <v/>
      </c>
      <c r="K11" s="78" t="str">
        <f t="shared" ref="K11:K102" si="5">IF(I11*D11=0,"",I11*D11)</f>
        <v/>
      </c>
      <c r="L11" s="34" t="str">
        <f t="shared" ref="L11:L102" si="6">IF((E11-I11)&lt;0,0,IF(E11="","",E11-I11))</f>
        <v/>
      </c>
      <c r="M11" s="79" t="str">
        <f t="shared" ref="M11:M44" si="7">IF(L11="","",IF(L11&gt;0,"Comprar","Aguardar"))</f>
        <v/>
      </c>
      <c r="N11" s="9"/>
      <c r="O11" s="17"/>
      <c r="P11" s="9"/>
      <c r="Q11" s="8"/>
      <c r="R11" s="9"/>
      <c r="T11" s="80">
        <f t="shared" ref="T11:T30" si="8">I11*D11</f>
        <v>0</v>
      </c>
    </row>
    <row r="12">
      <c r="A12" s="72"/>
      <c r="B12" s="27"/>
      <c r="C12" s="73" t="str">
        <f>IFERROR(IF(B12="","",IF(VLOOKUP(LEFT(B12,4),'Base de Ativos'!$A$1:$E$1044,5,0)=1,"FII",IF(OR(RIGHT(B12,2)="35",RIGHT(B12,2)="34"),"BDR",IF(VLOOKUP(LEFT(B12,4),'Base de Ativos'!$A$1:$E$1044,5)=3,"Ação","Exterior")))),"Exterior")</f>
        <v/>
      </c>
      <c r="D12" s="74" t="str">
        <f>IFERROR(__xludf.DUMMYFUNCTION("IF(B12="""","""",IF(C12=""Exterior"",GOOGLEFINANCE(B12)*GOOGLEFINANCE(""USDBRL""),GOOGLEFINANCE(B12)))"),"")</f>
        <v/>
      </c>
      <c r="E12" s="75" t="str">
        <f t="shared" si="1"/>
        <v/>
      </c>
      <c r="F12" s="76"/>
      <c r="G12" s="77" t="str">
        <f t="shared" si="2"/>
        <v/>
      </c>
      <c r="H12" s="26" t="str">
        <f t="shared" si="3"/>
        <v/>
      </c>
      <c r="I12" s="27"/>
      <c r="J12" s="77" t="str">
        <f t="shared" si="4"/>
        <v/>
      </c>
      <c r="K12" s="78" t="str">
        <f t="shared" si="5"/>
        <v/>
      </c>
      <c r="L12" s="34" t="str">
        <f t="shared" si="6"/>
        <v/>
      </c>
      <c r="M12" s="79" t="str">
        <f t="shared" si="7"/>
        <v/>
      </c>
      <c r="N12" s="9"/>
      <c r="O12" s="9"/>
      <c r="P12" s="9"/>
      <c r="Q12" s="8"/>
      <c r="R12" s="9"/>
      <c r="T12" s="80">
        <f t="shared" si="8"/>
        <v>0</v>
      </c>
    </row>
    <row r="13">
      <c r="A13" s="72"/>
      <c r="B13" s="27"/>
      <c r="C13" s="73" t="str">
        <f>IFERROR(IF(B13="","",IF(VLOOKUP(LEFT(B13,4),'Base de Ativos'!$A$1:$E$1044,5,0)=1,"FII",IF(OR(RIGHT(B13,2)="35",RIGHT(B13,2)="34"),"BDR",IF(VLOOKUP(LEFT(B13,4),'Base de Ativos'!$A$1:$E$1044,5)=3,"Ação","Exterior")))),"Exterior")</f>
        <v/>
      </c>
      <c r="D13" s="74" t="str">
        <f>IFERROR(__xludf.DUMMYFUNCTION("IF(B13="""","""",IF(C13=""Exterior"",GOOGLEFINANCE(B13)*GOOGLEFINANCE(""USDBRL""),GOOGLEFINANCE(B13)))"),"")</f>
        <v/>
      </c>
      <c r="E13" s="75" t="str">
        <f t="shared" si="1"/>
        <v/>
      </c>
      <c r="F13" s="81"/>
      <c r="G13" s="77" t="str">
        <f t="shared" si="2"/>
        <v/>
      </c>
      <c r="H13" s="26" t="str">
        <f t="shared" si="3"/>
        <v/>
      </c>
      <c r="I13" s="27"/>
      <c r="J13" s="77" t="str">
        <f t="shared" si="4"/>
        <v/>
      </c>
      <c r="K13" s="78" t="str">
        <f t="shared" si="5"/>
        <v/>
      </c>
      <c r="L13" s="34" t="str">
        <f t="shared" si="6"/>
        <v/>
      </c>
      <c r="M13" s="79" t="str">
        <f t="shared" si="7"/>
        <v/>
      </c>
      <c r="N13" s="82"/>
      <c r="O13" s="82"/>
      <c r="P13" s="9"/>
      <c r="Q13" s="8"/>
      <c r="R13" s="9"/>
      <c r="T13" s="80">
        <f t="shared" si="8"/>
        <v>0</v>
      </c>
    </row>
    <row r="14">
      <c r="A14" s="72"/>
      <c r="B14" s="27"/>
      <c r="C14" s="73" t="str">
        <f>IFERROR(IF(B14="","",IF(VLOOKUP(LEFT(B14,4),'Base de Ativos'!$A$1:$E$1044,5,0)=1,"FII",IF(OR(RIGHT(B14,2)="35",RIGHT(B14,2)="34"),"BDR",IF(VLOOKUP(LEFT(B14,4),'Base de Ativos'!$A$1:$E$1044,5)=3,"Ação","Exterior")))),"Exterior")</f>
        <v/>
      </c>
      <c r="D14" s="74" t="str">
        <f>IFERROR(__xludf.DUMMYFUNCTION("IF(B14="""","""",IF(C14=""Exterior"",GOOGLEFINANCE(B14)*GOOGLEFINANCE(""USDBRL""),GOOGLEFINANCE(B14)))"),"")</f>
        <v/>
      </c>
      <c r="E14" s="75" t="str">
        <f t="shared" si="1"/>
        <v/>
      </c>
      <c r="F14" s="81"/>
      <c r="G14" s="77" t="str">
        <f t="shared" si="2"/>
        <v/>
      </c>
      <c r="H14" s="26" t="str">
        <f t="shared" si="3"/>
        <v/>
      </c>
      <c r="I14" s="27"/>
      <c r="J14" s="77" t="str">
        <f t="shared" si="4"/>
        <v/>
      </c>
      <c r="K14" s="78" t="str">
        <f t="shared" si="5"/>
        <v/>
      </c>
      <c r="L14" s="34" t="str">
        <f t="shared" si="6"/>
        <v/>
      </c>
      <c r="M14" s="79" t="str">
        <f t="shared" si="7"/>
        <v/>
      </c>
      <c r="N14" s="82"/>
      <c r="O14" s="82"/>
      <c r="P14" s="9"/>
      <c r="Q14" s="8"/>
      <c r="R14" s="9"/>
      <c r="T14" s="80">
        <f t="shared" si="8"/>
        <v>0</v>
      </c>
    </row>
    <row r="15">
      <c r="A15" s="72"/>
      <c r="B15" s="27"/>
      <c r="C15" s="73" t="str">
        <f>IFERROR(IF(B15="","",IF(VLOOKUP(LEFT(B15,4),'Base de Ativos'!$A$1:$E$1044,5,0)=1,"FII",IF(OR(RIGHT(B15,2)="35",RIGHT(B15,2)="34"),"BDR",IF(VLOOKUP(LEFT(B15,4),'Base de Ativos'!$A$1:$E$1044,5)=3,"Ação","Exterior")))),"Exterior")</f>
        <v/>
      </c>
      <c r="D15" s="74" t="str">
        <f>IFERROR(__xludf.DUMMYFUNCTION("IF(B15="""","""",IF(C15=""Exterior"",GOOGLEFINANCE(B15)*GOOGLEFINANCE(""USDBRL""),GOOGLEFINANCE(B15)))"),"")</f>
        <v/>
      </c>
      <c r="E15" s="75" t="str">
        <f t="shared" si="1"/>
        <v/>
      </c>
      <c r="F15" s="81"/>
      <c r="G15" s="77" t="str">
        <f t="shared" si="2"/>
        <v/>
      </c>
      <c r="H15" s="26" t="str">
        <f t="shared" si="3"/>
        <v/>
      </c>
      <c r="I15" s="27"/>
      <c r="J15" s="77" t="str">
        <f t="shared" si="4"/>
        <v/>
      </c>
      <c r="K15" s="78" t="str">
        <f t="shared" si="5"/>
        <v/>
      </c>
      <c r="L15" s="34" t="str">
        <f t="shared" si="6"/>
        <v/>
      </c>
      <c r="M15" s="79" t="str">
        <f t="shared" si="7"/>
        <v/>
      </c>
      <c r="N15" s="82"/>
      <c r="O15" s="82"/>
      <c r="P15" s="9"/>
      <c r="Q15" s="8"/>
      <c r="R15" s="9"/>
      <c r="T15" s="80">
        <f t="shared" si="8"/>
        <v>0</v>
      </c>
    </row>
    <row r="16">
      <c r="A16" s="72"/>
      <c r="B16" s="27"/>
      <c r="C16" s="73" t="str">
        <f>IFERROR(IF(B16="","",IF(VLOOKUP(LEFT(B16,4),'Base de Ativos'!$A$1:$E$1044,5,0)=1,"FII",IF(OR(RIGHT(B16,2)="35",RIGHT(B16,2)="34"),"BDR",IF(VLOOKUP(LEFT(B16,4),'Base de Ativos'!$A$1:$E$1044,5)=3,"Ação","Exterior")))),"Exterior")</f>
        <v/>
      </c>
      <c r="D16" s="74" t="str">
        <f>IFERROR(__xludf.DUMMYFUNCTION("IF(B16="""","""",IF(C16=""Exterior"",GOOGLEFINANCE(B16)*GOOGLEFINANCE(""USDBRL""),GOOGLEFINANCE(B16)))"),"")</f>
        <v/>
      </c>
      <c r="E16" s="75" t="str">
        <f t="shared" si="1"/>
        <v/>
      </c>
      <c r="F16" s="81"/>
      <c r="G16" s="77" t="str">
        <f t="shared" si="2"/>
        <v/>
      </c>
      <c r="H16" s="26" t="str">
        <f t="shared" si="3"/>
        <v/>
      </c>
      <c r="I16" s="27"/>
      <c r="J16" s="77" t="str">
        <f t="shared" si="4"/>
        <v/>
      </c>
      <c r="K16" s="78" t="str">
        <f t="shared" si="5"/>
        <v/>
      </c>
      <c r="L16" s="34" t="str">
        <f t="shared" si="6"/>
        <v/>
      </c>
      <c r="M16" s="79" t="str">
        <f t="shared" si="7"/>
        <v/>
      </c>
      <c r="N16" s="82"/>
      <c r="O16" s="82"/>
      <c r="P16" s="9"/>
      <c r="Q16" s="8"/>
      <c r="R16" s="9"/>
      <c r="T16" s="80">
        <f t="shared" si="8"/>
        <v>0</v>
      </c>
    </row>
    <row r="17">
      <c r="A17" s="72"/>
      <c r="B17" s="27"/>
      <c r="C17" s="73" t="str">
        <f>IFERROR(IF(B17="","",IF(VLOOKUP(LEFT(B17,4),'Base de Ativos'!$A$1:$E$1044,5,0)=1,"FII",IF(OR(RIGHT(B17,2)="35",RIGHT(B17,2)="34"),"BDR",IF(VLOOKUP(LEFT(B17,4),'Base de Ativos'!$A$1:$E$1044,5)=3,"Ação","Exterior")))),"Exterior")</f>
        <v/>
      </c>
      <c r="D17" s="74" t="str">
        <f>IFERROR(__xludf.DUMMYFUNCTION("IF(B17="""","""",IF(C17=""Exterior"",GOOGLEFINANCE(B17)*GOOGLEFINANCE(""USDBRL""),GOOGLEFINANCE(B17)))"),"")</f>
        <v/>
      </c>
      <c r="E17" s="75" t="str">
        <f t="shared" si="1"/>
        <v/>
      </c>
      <c r="F17" s="81"/>
      <c r="G17" s="77" t="str">
        <f t="shared" si="2"/>
        <v/>
      </c>
      <c r="H17" s="26" t="str">
        <f t="shared" si="3"/>
        <v/>
      </c>
      <c r="I17" s="27"/>
      <c r="J17" s="77" t="str">
        <f t="shared" si="4"/>
        <v/>
      </c>
      <c r="K17" s="78" t="str">
        <f t="shared" si="5"/>
        <v/>
      </c>
      <c r="L17" s="34" t="str">
        <f t="shared" si="6"/>
        <v/>
      </c>
      <c r="M17" s="79" t="str">
        <f t="shared" si="7"/>
        <v/>
      </c>
      <c r="N17" s="82"/>
      <c r="O17" s="82"/>
      <c r="P17" s="9"/>
      <c r="Q17" s="8"/>
      <c r="R17" s="9"/>
      <c r="T17" s="80">
        <f t="shared" si="8"/>
        <v>0</v>
      </c>
    </row>
    <row r="18">
      <c r="A18" s="72"/>
      <c r="B18" s="27"/>
      <c r="C18" s="73" t="str">
        <f>IFERROR(IF(B18="","",IF(VLOOKUP(LEFT(B18,4),'Base de Ativos'!$A$1:$E$1044,5,0)=1,"FII",IF(OR(RIGHT(B18,2)="35",RIGHT(B18,2)="34"),"BDR",IF(VLOOKUP(LEFT(B18,4),'Base de Ativos'!$A$1:$E$1044,5)=3,"Ação","Exterior")))),"Exterior")</f>
        <v/>
      </c>
      <c r="D18" s="74" t="str">
        <f>IFERROR(__xludf.DUMMYFUNCTION("IF(B18="""","""",IF(C18=""Exterior"",GOOGLEFINANCE(B18)*GOOGLEFINANCE(""USDBRL""),GOOGLEFINANCE(B18)))"),"")</f>
        <v/>
      </c>
      <c r="E18" s="75" t="str">
        <f t="shared" si="1"/>
        <v/>
      </c>
      <c r="F18" s="81"/>
      <c r="G18" s="77" t="str">
        <f t="shared" si="2"/>
        <v/>
      </c>
      <c r="H18" s="26" t="str">
        <f t="shared" si="3"/>
        <v/>
      </c>
      <c r="I18" s="27"/>
      <c r="J18" s="77" t="str">
        <f t="shared" si="4"/>
        <v/>
      </c>
      <c r="K18" s="78" t="str">
        <f t="shared" si="5"/>
        <v/>
      </c>
      <c r="L18" s="34" t="str">
        <f t="shared" si="6"/>
        <v/>
      </c>
      <c r="M18" s="79" t="str">
        <f t="shared" si="7"/>
        <v/>
      </c>
      <c r="N18" s="82"/>
      <c r="O18" s="82"/>
      <c r="P18" s="9"/>
      <c r="Q18" s="8"/>
      <c r="R18" s="9"/>
      <c r="T18" s="80">
        <f t="shared" si="8"/>
        <v>0</v>
      </c>
    </row>
    <row r="19">
      <c r="A19" s="82"/>
      <c r="B19" s="27"/>
      <c r="C19" s="73" t="str">
        <f>IFERROR(IF(B19="","",IF(VLOOKUP(LEFT(B19,4),'Base de Ativos'!$A$1:$E$1044,5,0)=1,"FII",IF(OR(RIGHT(B19,2)="35",RIGHT(B19,2)="34"),"BDR",IF(VLOOKUP(LEFT(B19,4),'Base de Ativos'!$A$1:$E$1044,5)=3,"Ação","Exterior")))),"Exterior")</f>
        <v/>
      </c>
      <c r="D19" s="74" t="str">
        <f>IFERROR(__xludf.DUMMYFUNCTION("IF(B19="""","""",IF(C19=""Exterior"",GOOGLEFINANCE(B19)*GOOGLEFINANCE(""USDBRL""),GOOGLEFINANCE(B19)))"),"")</f>
        <v/>
      </c>
      <c r="E19" s="75" t="str">
        <f t="shared" si="1"/>
        <v/>
      </c>
      <c r="F19" s="81"/>
      <c r="G19" s="77" t="str">
        <f t="shared" si="2"/>
        <v/>
      </c>
      <c r="H19" s="26" t="str">
        <f t="shared" si="3"/>
        <v/>
      </c>
      <c r="I19" s="27"/>
      <c r="J19" s="77" t="str">
        <f t="shared" si="4"/>
        <v/>
      </c>
      <c r="K19" s="78" t="str">
        <f t="shared" si="5"/>
        <v/>
      </c>
      <c r="L19" s="34" t="str">
        <f t="shared" si="6"/>
        <v/>
      </c>
      <c r="M19" s="79" t="str">
        <f t="shared" si="7"/>
        <v/>
      </c>
      <c r="N19" s="82"/>
      <c r="O19" s="82"/>
      <c r="P19" s="9"/>
      <c r="Q19" s="8"/>
      <c r="R19" s="9"/>
      <c r="T19" s="80">
        <f t="shared" si="8"/>
        <v>0</v>
      </c>
    </row>
    <row r="20">
      <c r="A20" s="82"/>
      <c r="B20" s="27"/>
      <c r="C20" s="73" t="str">
        <f>IFERROR(IF(B20="","",IF(VLOOKUP(LEFT(B20,4),'Base de Ativos'!$A$1:$E$1044,5,0)=1,"FII",IF(OR(RIGHT(B20,2)="35",RIGHT(B20,2)="34"),"BDR",IF(VLOOKUP(LEFT(B20,4),'Base de Ativos'!$A$1:$E$1044,5)=3,"Ação","Exterior")))),"Exterior")</f>
        <v/>
      </c>
      <c r="D20" s="74" t="str">
        <f>IFERROR(__xludf.DUMMYFUNCTION("IF(B20="""","""",IF(C20=""Exterior"",GOOGLEFINANCE(B20)*GOOGLEFINANCE(""USDBRL""),GOOGLEFINANCE(B20)))"),"")</f>
        <v/>
      </c>
      <c r="E20" s="75" t="str">
        <f t="shared" si="1"/>
        <v/>
      </c>
      <c r="F20" s="81"/>
      <c r="G20" s="77" t="str">
        <f t="shared" si="2"/>
        <v/>
      </c>
      <c r="H20" s="26" t="str">
        <f t="shared" si="3"/>
        <v/>
      </c>
      <c r="I20" s="27"/>
      <c r="J20" s="77" t="str">
        <f t="shared" si="4"/>
        <v/>
      </c>
      <c r="K20" s="78" t="str">
        <f t="shared" si="5"/>
        <v/>
      </c>
      <c r="L20" s="34" t="str">
        <f t="shared" si="6"/>
        <v/>
      </c>
      <c r="M20" s="79" t="str">
        <f t="shared" si="7"/>
        <v/>
      </c>
      <c r="N20" s="82"/>
      <c r="O20" s="82"/>
      <c r="P20" s="9"/>
      <c r="Q20" s="8"/>
      <c r="R20" s="9"/>
      <c r="T20" s="80">
        <f t="shared" si="8"/>
        <v>0</v>
      </c>
    </row>
    <row r="21">
      <c r="A21" s="82"/>
      <c r="B21" s="27"/>
      <c r="C21" s="73" t="str">
        <f>IFERROR(IF(B21="","",IF(VLOOKUP(LEFT(B21,4),'Base de Ativos'!$A$1:$E$1044,5,0)=1,"FII",IF(OR(RIGHT(B21,2)="35",RIGHT(B21,2)="34"),"BDR",IF(VLOOKUP(LEFT(B21,4),'Base de Ativos'!$A$1:$E$1044,5)=3,"Ação","Exterior")))),"Exterior")</f>
        <v/>
      </c>
      <c r="D21" s="74" t="str">
        <f>IFERROR(__xludf.DUMMYFUNCTION("IF(B21="""","""",IF(C21=""Exterior"",GOOGLEFINANCE(B21)*GOOGLEFINANCE(""USDBRL""),GOOGLEFINANCE(B21)))"),"")</f>
        <v/>
      </c>
      <c r="E21" s="75" t="str">
        <f t="shared" si="1"/>
        <v/>
      </c>
      <c r="F21" s="81"/>
      <c r="G21" s="77" t="str">
        <f t="shared" si="2"/>
        <v/>
      </c>
      <c r="H21" s="26" t="str">
        <f t="shared" si="3"/>
        <v/>
      </c>
      <c r="I21" s="27"/>
      <c r="J21" s="77" t="str">
        <f t="shared" si="4"/>
        <v/>
      </c>
      <c r="K21" s="78" t="str">
        <f t="shared" si="5"/>
        <v/>
      </c>
      <c r="L21" s="34" t="str">
        <f t="shared" si="6"/>
        <v/>
      </c>
      <c r="M21" s="79" t="str">
        <f t="shared" si="7"/>
        <v/>
      </c>
      <c r="N21" s="82"/>
      <c r="O21" s="82"/>
      <c r="P21" s="9"/>
      <c r="Q21" s="8"/>
      <c r="R21" s="9"/>
      <c r="T21" s="80">
        <f t="shared" si="8"/>
        <v>0</v>
      </c>
    </row>
    <row r="22">
      <c r="A22" s="82"/>
      <c r="B22" s="27"/>
      <c r="C22" s="73" t="str">
        <f>IFERROR(IF(B22="","",IF(VLOOKUP(LEFT(B22,4),'Base de Ativos'!$A$1:$E$1044,5,0)=1,"FII",IF(OR(RIGHT(B22,2)="35",RIGHT(B22,2)="34"),"BDR",IF(VLOOKUP(LEFT(B22,4),'Base de Ativos'!$A$1:$E$1044,5)=3,"Ação","Exterior")))),"Exterior")</f>
        <v/>
      </c>
      <c r="D22" s="74" t="str">
        <f>IFERROR(__xludf.DUMMYFUNCTION("IF(B22="""","""",IF(C22=""Exterior"",GOOGLEFINANCE(B22)*GOOGLEFINANCE(""USDBRL""),GOOGLEFINANCE(B22)))"),"")</f>
        <v/>
      </c>
      <c r="E22" s="75" t="str">
        <f t="shared" si="1"/>
        <v/>
      </c>
      <c r="F22" s="81"/>
      <c r="G22" s="77" t="str">
        <f t="shared" si="2"/>
        <v/>
      </c>
      <c r="H22" s="26" t="str">
        <f t="shared" si="3"/>
        <v/>
      </c>
      <c r="I22" s="27"/>
      <c r="J22" s="77" t="str">
        <f t="shared" si="4"/>
        <v/>
      </c>
      <c r="K22" s="78" t="str">
        <f t="shared" si="5"/>
        <v/>
      </c>
      <c r="L22" s="34" t="str">
        <f t="shared" si="6"/>
        <v/>
      </c>
      <c r="M22" s="79" t="str">
        <f t="shared" si="7"/>
        <v/>
      </c>
      <c r="N22" s="82"/>
      <c r="O22" s="82"/>
      <c r="P22" s="9"/>
      <c r="Q22" s="8"/>
      <c r="R22" s="9"/>
      <c r="T22" s="80">
        <f t="shared" si="8"/>
        <v>0</v>
      </c>
    </row>
    <row r="23">
      <c r="A23" s="82"/>
      <c r="B23" s="27"/>
      <c r="C23" s="73" t="str">
        <f>IFERROR(IF(B23="","",IF(VLOOKUP(LEFT(B23,4),'Base de Ativos'!$A$1:$E$1044,5,0)=1,"FII",IF(OR(RIGHT(B23,2)="35",RIGHT(B23,2)="34"),"BDR",IF(VLOOKUP(LEFT(B23,4),'Base de Ativos'!$A$1:$E$1044,5)=3,"Ação","Exterior")))),"Exterior")</f>
        <v/>
      </c>
      <c r="D23" s="74" t="str">
        <f>IFERROR(__xludf.DUMMYFUNCTION("IF(B23="""","""",IF(C23=""Exterior"",GOOGLEFINANCE(B23)*GOOGLEFINANCE(""USDBRL""),GOOGLEFINANCE(B23)))"),"")</f>
        <v/>
      </c>
      <c r="E23" s="75" t="str">
        <f t="shared" si="1"/>
        <v/>
      </c>
      <c r="F23" s="81"/>
      <c r="G23" s="77" t="str">
        <f t="shared" si="2"/>
        <v/>
      </c>
      <c r="H23" s="26" t="str">
        <f t="shared" si="3"/>
        <v/>
      </c>
      <c r="I23" s="27"/>
      <c r="J23" s="77" t="str">
        <f t="shared" si="4"/>
        <v/>
      </c>
      <c r="K23" s="78" t="str">
        <f t="shared" si="5"/>
        <v/>
      </c>
      <c r="L23" s="34" t="str">
        <f t="shared" si="6"/>
        <v/>
      </c>
      <c r="M23" s="79" t="str">
        <f t="shared" si="7"/>
        <v/>
      </c>
      <c r="N23" s="82"/>
      <c r="O23" s="82"/>
      <c r="P23" s="9"/>
      <c r="Q23" s="8"/>
      <c r="R23" s="9"/>
      <c r="T23" s="80">
        <f t="shared" si="8"/>
        <v>0</v>
      </c>
    </row>
    <row r="24">
      <c r="A24" s="82"/>
      <c r="B24" s="27"/>
      <c r="C24" s="73" t="str">
        <f>IFERROR(IF(B24="","",IF(VLOOKUP(LEFT(B24,4),'Base de Ativos'!$A$1:$E$1044,5,0)=1,"FII",IF(OR(RIGHT(B24,2)="35",RIGHT(B24,2)="34"),"BDR",IF(VLOOKUP(LEFT(B24,4),'Base de Ativos'!$A$1:$E$1044,5)=3,"Ação","Exterior")))),"Exterior")</f>
        <v/>
      </c>
      <c r="D24" s="74" t="str">
        <f>IFERROR(__xludf.DUMMYFUNCTION("IF(B24="""","""",IF(C24=""Exterior"",GOOGLEFINANCE(B24)*GOOGLEFINANCE(""USDBRL""),GOOGLEFINANCE(B24)))"),"")</f>
        <v/>
      </c>
      <c r="E24" s="75" t="str">
        <f t="shared" si="1"/>
        <v/>
      </c>
      <c r="F24" s="81"/>
      <c r="G24" s="77" t="str">
        <f t="shared" si="2"/>
        <v/>
      </c>
      <c r="H24" s="26" t="str">
        <f t="shared" si="3"/>
        <v/>
      </c>
      <c r="I24" s="27"/>
      <c r="J24" s="77" t="str">
        <f t="shared" si="4"/>
        <v/>
      </c>
      <c r="K24" s="78" t="str">
        <f t="shared" si="5"/>
        <v/>
      </c>
      <c r="L24" s="34" t="str">
        <f t="shared" si="6"/>
        <v/>
      </c>
      <c r="M24" s="79" t="str">
        <f t="shared" si="7"/>
        <v/>
      </c>
      <c r="N24" s="82"/>
      <c r="O24" s="82"/>
      <c r="P24" s="9"/>
      <c r="Q24" s="8"/>
      <c r="R24" s="9"/>
      <c r="T24" s="80">
        <f t="shared" si="8"/>
        <v>0</v>
      </c>
    </row>
    <row r="25">
      <c r="A25" s="82"/>
      <c r="B25" s="27"/>
      <c r="C25" s="73" t="str">
        <f>IFERROR(IF(B25="","",IF(VLOOKUP(LEFT(B25,4),'Base de Ativos'!$A$1:$E$1044,5,0)=1,"FII",IF(OR(RIGHT(B25,2)="35",RIGHT(B25,2)="34"),"BDR",IF(VLOOKUP(LEFT(B25,4),'Base de Ativos'!$A$1:$E$1044,5)=3,"Ação","Exterior")))),"Exterior")</f>
        <v/>
      </c>
      <c r="D25" s="74" t="str">
        <f>IFERROR(__xludf.DUMMYFUNCTION("IF(B25="""","""",IF(C25=""Exterior"",GOOGLEFINANCE(B25)*GOOGLEFINANCE(""USDBRL""),GOOGLEFINANCE(B25)))"),"")</f>
        <v/>
      </c>
      <c r="E25" s="75" t="str">
        <f t="shared" si="1"/>
        <v/>
      </c>
      <c r="F25" s="81"/>
      <c r="G25" s="77" t="str">
        <f t="shared" si="2"/>
        <v/>
      </c>
      <c r="H25" s="26" t="str">
        <f t="shared" si="3"/>
        <v/>
      </c>
      <c r="I25" s="27"/>
      <c r="J25" s="77" t="str">
        <f t="shared" si="4"/>
        <v/>
      </c>
      <c r="K25" s="78" t="str">
        <f t="shared" si="5"/>
        <v/>
      </c>
      <c r="L25" s="34" t="str">
        <f t="shared" si="6"/>
        <v/>
      </c>
      <c r="M25" s="79" t="str">
        <f t="shared" si="7"/>
        <v/>
      </c>
      <c r="N25" s="82"/>
      <c r="O25" s="82"/>
      <c r="P25" s="9"/>
      <c r="Q25" s="8"/>
      <c r="R25" s="9"/>
      <c r="T25" s="80">
        <f t="shared" si="8"/>
        <v>0</v>
      </c>
    </row>
    <row r="26">
      <c r="A26" s="82"/>
      <c r="B26" s="27"/>
      <c r="C26" s="73" t="str">
        <f>IFERROR(IF(B26="","",IF(VLOOKUP(LEFT(B26,4),'Base de Ativos'!$A$1:$E$1044,5,0)=1,"FII",IF(OR(RIGHT(B26,2)="35",RIGHT(B26,2)="34"),"BDR",IF(VLOOKUP(LEFT(B26,4),'Base de Ativos'!$A$1:$E$1044,5)=3,"Ação","Exterior")))),"Exterior")</f>
        <v/>
      </c>
      <c r="D26" s="74" t="str">
        <f>IFERROR(__xludf.DUMMYFUNCTION("IF(B26="""","""",IF(C26=""Exterior"",GOOGLEFINANCE(B26)*GOOGLEFINANCE(""USDBRL""),GOOGLEFINANCE(B26)))"),"")</f>
        <v/>
      </c>
      <c r="E26" s="75" t="str">
        <f t="shared" si="1"/>
        <v/>
      </c>
      <c r="F26" s="81"/>
      <c r="G26" s="77" t="str">
        <f t="shared" si="2"/>
        <v/>
      </c>
      <c r="H26" s="26" t="str">
        <f t="shared" si="3"/>
        <v/>
      </c>
      <c r="I26" s="27"/>
      <c r="J26" s="77" t="str">
        <f t="shared" si="4"/>
        <v/>
      </c>
      <c r="K26" s="78" t="str">
        <f t="shared" si="5"/>
        <v/>
      </c>
      <c r="L26" s="34" t="str">
        <f t="shared" si="6"/>
        <v/>
      </c>
      <c r="M26" s="79" t="str">
        <f t="shared" si="7"/>
        <v/>
      </c>
      <c r="N26" s="82"/>
      <c r="O26" s="82"/>
      <c r="P26" s="9"/>
      <c r="Q26" s="8"/>
      <c r="R26" s="9"/>
      <c r="T26" s="80">
        <f t="shared" si="8"/>
        <v>0</v>
      </c>
    </row>
    <row r="27">
      <c r="A27" s="82"/>
      <c r="B27" s="27"/>
      <c r="C27" s="73" t="str">
        <f>IFERROR(IF(B27="","",IF(VLOOKUP(LEFT(B27,4),'Base de Ativos'!$A$1:$E$1044,5,0)=1,"FII",IF(OR(RIGHT(B27,2)="35",RIGHT(B27,2)="34"),"BDR",IF(VLOOKUP(LEFT(B27,4),'Base de Ativos'!$A$1:$E$1044,5)=3,"Ação","Exterior")))),"Exterior")</f>
        <v/>
      </c>
      <c r="D27" s="74" t="str">
        <f>IFERROR(__xludf.DUMMYFUNCTION("IF(B27="""","""",IF(C27=""Exterior"",GOOGLEFINANCE(B27)*GOOGLEFINANCE(""USDBRL""),GOOGLEFINANCE(B27)))"),"")</f>
        <v/>
      </c>
      <c r="E27" s="75" t="str">
        <f t="shared" si="1"/>
        <v/>
      </c>
      <c r="F27" s="81"/>
      <c r="G27" s="77" t="str">
        <f t="shared" si="2"/>
        <v/>
      </c>
      <c r="H27" s="26" t="str">
        <f t="shared" si="3"/>
        <v/>
      </c>
      <c r="I27" s="27"/>
      <c r="J27" s="77" t="str">
        <f t="shared" si="4"/>
        <v/>
      </c>
      <c r="K27" s="78" t="str">
        <f t="shared" si="5"/>
        <v/>
      </c>
      <c r="L27" s="34" t="str">
        <f t="shared" si="6"/>
        <v/>
      </c>
      <c r="M27" s="79" t="str">
        <f t="shared" si="7"/>
        <v/>
      </c>
      <c r="N27" s="82"/>
      <c r="O27" s="82"/>
      <c r="P27" s="9"/>
      <c r="Q27" s="8"/>
      <c r="R27" s="9"/>
      <c r="T27" s="80">
        <f t="shared" si="8"/>
        <v>0</v>
      </c>
    </row>
    <row r="28">
      <c r="A28" s="82"/>
      <c r="B28" s="27"/>
      <c r="C28" s="73" t="str">
        <f>IFERROR(IF(B28="","",IF(VLOOKUP(LEFT(B28,4),'Base de Ativos'!$A$1:$E$1044,5,0)=1,"FII",IF(OR(RIGHT(B28,2)="35",RIGHT(B28,2)="34"),"BDR",IF(VLOOKUP(LEFT(B28,4),'Base de Ativos'!$A$1:$E$1044,5)=3,"Ação","Exterior")))),"Exterior")</f>
        <v/>
      </c>
      <c r="D28" s="74" t="str">
        <f>IFERROR(__xludf.DUMMYFUNCTION("IF(B28="""","""",IF(C28=""Exterior"",GOOGLEFINANCE(B28)*GOOGLEFINANCE(""USDBRL""),GOOGLEFINANCE(B28)))"),"")</f>
        <v/>
      </c>
      <c r="E28" s="75" t="str">
        <f t="shared" si="1"/>
        <v/>
      </c>
      <c r="F28" s="81"/>
      <c r="G28" s="77" t="str">
        <f t="shared" si="2"/>
        <v/>
      </c>
      <c r="H28" s="26" t="str">
        <f t="shared" si="3"/>
        <v/>
      </c>
      <c r="I28" s="27"/>
      <c r="J28" s="77" t="str">
        <f t="shared" si="4"/>
        <v/>
      </c>
      <c r="K28" s="78" t="str">
        <f t="shared" si="5"/>
        <v/>
      </c>
      <c r="L28" s="34" t="str">
        <f t="shared" si="6"/>
        <v/>
      </c>
      <c r="M28" s="79" t="str">
        <f t="shared" si="7"/>
        <v/>
      </c>
      <c r="N28" s="82"/>
      <c r="O28" s="82"/>
      <c r="P28" s="9"/>
      <c r="Q28" s="8"/>
      <c r="R28" s="9"/>
      <c r="T28" s="80">
        <f t="shared" si="8"/>
        <v>0</v>
      </c>
    </row>
    <row r="29">
      <c r="A29" s="82"/>
      <c r="B29" s="27"/>
      <c r="C29" s="73" t="str">
        <f>IFERROR(IF(B29="","",IF(VLOOKUP(LEFT(B29,4),'Base de Ativos'!$A$1:$E$1044,5,0)=1,"FII",IF(OR(RIGHT(B29,2)="35",RIGHT(B29,2)="34"),"BDR",IF(VLOOKUP(LEFT(B29,4),'Base de Ativos'!$A$1:$E$1044,5)=3,"Ação","Exterior")))),"Exterior")</f>
        <v/>
      </c>
      <c r="D29" s="74" t="str">
        <f>IFERROR(__xludf.DUMMYFUNCTION("IF(B29="""","""",IF(C29=""Exterior"",GOOGLEFINANCE(B29)*GOOGLEFINANCE(""USDBRL""),GOOGLEFINANCE(B29)))"),"")</f>
        <v/>
      </c>
      <c r="E29" s="75" t="str">
        <f t="shared" si="1"/>
        <v/>
      </c>
      <c r="F29" s="81"/>
      <c r="G29" s="77" t="str">
        <f t="shared" si="2"/>
        <v/>
      </c>
      <c r="H29" s="26" t="str">
        <f t="shared" si="3"/>
        <v/>
      </c>
      <c r="I29" s="27"/>
      <c r="J29" s="77" t="str">
        <f t="shared" si="4"/>
        <v/>
      </c>
      <c r="K29" s="78" t="str">
        <f t="shared" si="5"/>
        <v/>
      </c>
      <c r="L29" s="34" t="str">
        <f t="shared" si="6"/>
        <v/>
      </c>
      <c r="M29" s="79" t="str">
        <f t="shared" si="7"/>
        <v/>
      </c>
      <c r="N29" s="82"/>
      <c r="O29" s="82"/>
      <c r="P29" s="9"/>
      <c r="Q29" s="8"/>
      <c r="R29" s="9"/>
      <c r="T29" s="80">
        <f t="shared" si="8"/>
        <v>0</v>
      </c>
    </row>
    <row r="30">
      <c r="A30" s="9"/>
      <c r="B30" s="27"/>
      <c r="C30" s="73" t="str">
        <f>IFERROR(IF(B30="","",IF(VLOOKUP(LEFT(B30,4),'Base de Ativos'!$A$1:$E$1044,5,0)=1,"FII",IF(OR(RIGHT(B30,2)="35",RIGHT(B30,2)="34"),"BDR",IF(VLOOKUP(LEFT(B30,4),'Base de Ativos'!$A$1:$E$1044,5)=3,"Ação","Exterior")))),"Exterior")</f>
        <v/>
      </c>
      <c r="D30" s="74" t="str">
        <f>IFERROR(__xludf.DUMMYFUNCTION("IF(B30="""","""",IF(C30=""Exterior"",GOOGLEFINANCE(B30)*GOOGLEFINANCE(""USDBRL""),GOOGLEFINANCE(B30)))"),"")</f>
        <v/>
      </c>
      <c r="E30" s="75" t="str">
        <f t="shared" si="1"/>
        <v/>
      </c>
      <c r="F30" s="81"/>
      <c r="G30" s="77" t="str">
        <f t="shared" si="2"/>
        <v/>
      </c>
      <c r="H30" s="26" t="str">
        <f t="shared" si="3"/>
        <v/>
      </c>
      <c r="I30" s="27"/>
      <c r="J30" s="77" t="str">
        <f t="shared" si="4"/>
        <v/>
      </c>
      <c r="K30" s="78" t="str">
        <f t="shared" si="5"/>
        <v/>
      </c>
      <c r="L30" s="34" t="str">
        <f t="shared" si="6"/>
        <v/>
      </c>
      <c r="M30" s="79" t="str">
        <f t="shared" si="7"/>
        <v/>
      </c>
      <c r="N30" s="82"/>
      <c r="O30" s="82"/>
      <c r="P30" s="2"/>
      <c r="Q30" s="9"/>
      <c r="R30" s="9"/>
      <c r="T30" s="80">
        <f t="shared" si="8"/>
        <v>0</v>
      </c>
    </row>
    <row r="31">
      <c r="A31" s="9"/>
      <c r="B31" s="27"/>
      <c r="C31" s="73" t="str">
        <f>IFERROR(IF(B31="","",IF(VLOOKUP(LEFT(B31,4),'Base de Ativos'!$A$1:$E$1044,5,0)=1,"FII",IF(OR(RIGHT(B31,2)="35",RIGHT(B31,2)="34"),"BDR",IF(VLOOKUP(LEFT(B31,4),'Base de Ativos'!$A$1:$E$1044,5)=3,"Ação","Exterior")))),"Exterior")</f>
        <v/>
      </c>
      <c r="D31" s="74" t="str">
        <f>IFERROR(__xludf.DUMMYFUNCTION("IF(B31="""","""",IF(C31=""Exterior"",GOOGLEFINANCE(B31)*GOOGLEFINANCE(""USDBRL""),GOOGLEFINANCE(B31)))"),"")</f>
        <v/>
      </c>
      <c r="E31" s="75" t="str">
        <f t="shared" si="1"/>
        <v/>
      </c>
      <c r="F31" s="81"/>
      <c r="G31" s="77" t="str">
        <f t="shared" si="2"/>
        <v/>
      </c>
      <c r="H31" s="26" t="str">
        <f t="shared" si="3"/>
        <v/>
      </c>
      <c r="I31" s="27"/>
      <c r="J31" s="77" t="str">
        <f t="shared" si="4"/>
        <v/>
      </c>
      <c r="K31" s="78" t="str">
        <f t="shared" si="5"/>
        <v/>
      </c>
      <c r="L31" s="34" t="str">
        <f t="shared" si="6"/>
        <v/>
      </c>
      <c r="M31" s="79" t="str">
        <f t="shared" si="7"/>
        <v/>
      </c>
      <c r="N31" s="82"/>
      <c r="O31" s="82"/>
      <c r="P31" s="9"/>
      <c r="Q31" s="9"/>
      <c r="R31" s="9"/>
      <c r="T31" s="80"/>
    </row>
    <row r="32">
      <c r="A32" s="9"/>
      <c r="B32" s="27"/>
      <c r="C32" s="73" t="str">
        <f>IFERROR(IF(B32="","",IF(VLOOKUP(LEFT(B32,4),'Base de Ativos'!$A$1:$E$1044,5,0)=1,"FII",IF(OR(RIGHT(B32,2)="35",RIGHT(B32,2)="34"),"BDR",IF(VLOOKUP(LEFT(B32,4),'Base de Ativos'!$A$1:$E$1044,5)=3,"Ação","Exterior")))),"Exterior")</f>
        <v/>
      </c>
      <c r="D32" s="74" t="str">
        <f>IFERROR(__xludf.DUMMYFUNCTION("IF(B32="""","""",IF(C32=""Exterior"",GOOGLEFINANCE(B32)*GOOGLEFINANCE(""USDBRL""),GOOGLEFINANCE(B32)))"),"")</f>
        <v/>
      </c>
      <c r="E32" s="75" t="str">
        <f t="shared" si="1"/>
        <v/>
      </c>
      <c r="F32" s="81"/>
      <c r="G32" s="77" t="str">
        <f t="shared" si="2"/>
        <v/>
      </c>
      <c r="H32" s="26" t="str">
        <f t="shared" si="3"/>
        <v/>
      </c>
      <c r="I32" s="27"/>
      <c r="J32" s="77" t="str">
        <f t="shared" si="4"/>
        <v/>
      </c>
      <c r="K32" s="78" t="str">
        <f t="shared" si="5"/>
        <v/>
      </c>
      <c r="L32" s="34" t="str">
        <f t="shared" si="6"/>
        <v/>
      </c>
      <c r="M32" s="79" t="str">
        <f t="shared" si="7"/>
        <v/>
      </c>
      <c r="N32" s="82"/>
      <c r="O32" s="82"/>
      <c r="P32" s="9"/>
      <c r="Q32" s="9"/>
      <c r="R32" s="9"/>
      <c r="T32" s="80">
        <f t="shared" ref="T32:T103" si="9">I32*D32</f>
        <v>0</v>
      </c>
    </row>
    <row r="33">
      <c r="A33" s="9"/>
      <c r="B33" s="27"/>
      <c r="C33" s="73" t="str">
        <f>IFERROR(IF(B33="","",IF(VLOOKUP(LEFT(B33,4),'Base de Ativos'!$A$1:$E$1044,5,0)=1,"FII",IF(OR(RIGHT(B33,2)="35",RIGHT(B33,2)="34"),"BDR",IF(VLOOKUP(LEFT(B33,4),'Base de Ativos'!$A$1:$E$1044,5)=3,"Ação","Exterior")))),"Exterior")</f>
        <v/>
      </c>
      <c r="D33" s="74" t="str">
        <f>IFERROR(__xludf.DUMMYFUNCTION("IF(B33="""","""",IF(C33=""Exterior"",GOOGLEFINANCE(B33)*GOOGLEFINANCE(""USDBRL""),GOOGLEFINANCE(B33)))"),"")</f>
        <v/>
      </c>
      <c r="E33" s="75" t="str">
        <f t="shared" si="1"/>
        <v/>
      </c>
      <c r="F33" s="81"/>
      <c r="G33" s="77" t="str">
        <f t="shared" si="2"/>
        <v/>
      </c>
      <c r="H33" s="26" t="str">
        <f t="shared" si="3"/>
        <v/>
      </c>
      <c r="I33" s="27"/>
      <c r="J33" s="77" t="str">
        <f t="shared" si="4"/>
        <v/>
      </c>
      <c r="K33" s="78" t="str">
        <f t="shared" si="5"/>
        <v/>
      </c>
      <c r="L33" s="34" t="str">
        <f t="shared" si="6"/>
        <v/>
      </c>
      <c r="M33" s="79" t="str">
        <f t="shared" si="7"/>
        <v/>
      </c>
      <c r="N33" s="82"/>
      <c r="O33" s="82"/>
      <c r="P33" s="9"/>
      <c r="Q33" s="9"/>
      <c r="R33" s="9"/>
      <c r="T33" s="80">
        <f t="shared" si="9"/>
        <v>0</v>
      </c>
    </row>
    <row r="34">
      <c r="A34" s="9"/>
      <c r="B34" s="27"/>
      <c r="C34" s="73" t="str">
        <f>IFERROR(IF(B34="","",IF(VLOOKUP(LEFT(B34,4),'Base de Ativos'!$A$1:$E$1044,5,0)=1,"FII",IF(OR(RIGHT(B34,2)="35",RIGHT(B34,2)="34"),"BDR",IF(VLOOKUP(LEFT(B34,4),'Base de Ativos'!$A$1:$E$1044,5)=3,"Ação","Exterior")))),"Exterior")</f>
        <v/>
      </c>
      <c r="D34" s="74" t="str">
        <f>IFERROR(__xludf.DUMMYFUNCTION("IF(B34="""","""",IF(C34=""Exterior"",GOOGLEFINANCE(B34)*GOOGLEFINANCE(""USDBRL""),GOOGLEFINANCE(B34)))"),"")</f>
        <v/>
      </c>
      <c r="E34" s="75" t="str">
        <f t="shared" si="1"/>
        <v/>
      </c>
      <c r="F34" s="81"/>
      <c r="G34" s="77" t="str">
        <f t="shared" si="2"/>
        <v/>
      </c>
      <c r="H34" s="26" t="str">
        <f t="shared" si="3"/>
        <v/>
      </c>
      <c r="I34" s="27"/>
      <c r="J34" s="77" t="str">
        <f t="shared" si="4"/>
        <v/>
      </c>
      <c r="K34" s="78" t="str">
        <f t="shared" si="5"/>
        <v/>
      </c>
      <c r="L34" s="34" t="str">
        <f t="shared" si="6"/>
        <v/>
      </c>
      <c r="M34" s="79" t="str">
        <f t="shared" si="7"/>
        <v/>
      </c>
      <c r="N34" s="82"/>
      <c r="O34" s="82"/>
      <c r="P34" s="9"/>
      <c r="Q34" s="9"/>
      <c r="R34" s="9"/>
      <c r="T34" s="80">
        <f t="shared" si="9"/>
        <v>0</v>
      </c>
    </row>
    <row r="35">
      <c r="A35" s="9"/>
      <c r="B35" s="27"/>
      <c r="C35" s="73" t="str">
        <f>IFERROR(IF(B35="","",IF(VLOOKUP(LEFT(B35,4),'Base de Ativos'!$A$1:$E$1044,5,0)=1,"FII",IF(OR(RIGHT(B35,2)="35",RIGHT(B35,2)="34"),"BDR",IF(VLOOKUP(LEFT(B35,4),'Base de Ativos'!$A$1:$E$1044,5)=3,"Ação","Exterior")))),"Exterior")</f>
        <v/>
      </c>
      <c r="D35" s="74" t="str">
        <f>IFERROR(__xludf.DUMMYFUNCTION("IF(B35="""","""",IF(C35=""Exterior"",GOOGLEFINANCE(B35)*GOOGLEFINANCE(""USDBRL""),GOOGLEFINANCE(B35)))"),"")</f>
        <v/>
      </c>
      <c r="E35" s="75" t="str">
        <f t="shared" si="1"/>
        <v/>
      </c>
      <c r="F35" s="81"/>
      <c r="G35" s="77" t="str">
        <f t="shared" si="2"/>
        <v/>
      </c>
      <c r="H35" s="26" t="str">
        <f t="shared" si="3"/>
        <v/>
      </c>
      <c r="I35" s="27"/>
      <c r="J35" s="77" t="str">
        <f t="shared" si="4"/>
        <v/>
      </c>
      <c r="K35" s="78" t="str">
        <f t="shared" si="5"/>
        <v/>
      </c>
      <c r="L35" s="34" t="str">
        <f t="shared" si="6"/>
        <v/>
      </c>
      <c r="M35" s="79" t="str">
        <f t="shared" si="7"/>
        <v/>
      </c>
      <c r="N35" s="82"/>
      <c r="O35" s="82"/>
      <c r="P35" s="9"/>
      <c r="Q35" s="9"/>
      <c r="R35" s="9"/>
      <c r="T35" s="80">
        <f t="shared" si="9"/>
        <v>0</v>
      </c>
    </row>
    <row r="36">
      <c r="A36" s="9"/>
      <c r="B36" s="27"/>
      <c r="C36" s="73" t="str">
        <f>IFERROR(IF(B36="","",IF(VLOOKUP(LEFT(B36,4),'Base de Ativos'!$A$1:$E$1044,5,0)=1,"FII",IF(OR(RIGHT(B36,2)="35",RIGHT(B36,2)="34"),"BDR",IF(VLOOKUP(LEFT(B36,4),'Base de Ativos'!$A$1:$E$1044,5)=3,"Ação","Exterior")))),"Exterior")</f>
        <v/>
      </c>
      <c r="D36" s="74" t="str">
        <f>IFERROR(__xludf.DUMMYFUNCTION("IF(B36="""","""",IF(C36=""Exterior"",GOOGLEFINANCE(B36)*GOOGLEFINANCE(""USDBRL""),GOOGLEFINANCE(B36)))"),"")</f>
        <v/>
      </c>
      <c r="E36" s="75" t="str">
        <f t="shared" si="1"/>
        <v/>
      </c>
      <c r="F36" s="81"/>
      <c r="G36" s="77" t="str">
        <f t="shared" si="2"/>
        <v/>
      </c>
      <c r="H36" s="26" t="str">
        <f t="shared" si="3"/>
        <v/>
      </c>
      <c r="I36" s="27"/>
      <c r="J36" s="77" t="str">
        <f t="shared" si="4"/>
        <v/>
      </c>
      <c r="K36" s="78" t="str">
        <f t="shared" si="5"/>
        <v/>
      </c>
      <c r="L36" s="34" t="str">
        <f t="shared" si="6"/>
        <v/>
      </c>
      <c r="M36" s="79" t="str">
        <f t="shared" si="7"/>
        <v/>
      </c>
      <c r="N36" s="82"/>
      <c r="O36" s="82"/>
      <c r="P36" s="9"/>
      <c r="Q36" s="9"/>
      <c r="R36" s="9"/>
      <c r="T36" s="80">
        <f t="shared" si="9"/>
        <v>0</v>
      </c>
    </row>
    <row r="37">
      <c r="A37" s="9"/>
      <c r="B37" s="27"/>
      <c r="C37" s="73" t="str">
        <f>IFERROR(IF(B37="","",IF(VLOOKUP(LEFT(B37,4),'Base de Ativos'!$A$1:$E$1044,5,0)=1,"FII",IF(OR(RIGHT(B37,2)="35",RIGHT(B37,2)="34"),"BDR",IF(VLOOKUP(LEFT(B37,4),'Base de Ativos'!$A$1:$E$1044,5)=3,"Ação","Exterior")))),"Exterior")</f>
        <v/>
      </c>
      <c r="D37" s="74" t="str">
        <f>IFERROR(__xludf.DUMMYFUNCTION("IF(B37="""","""",IF(C37=""Exterior"",GOOGLEFINANCE(B37)*GOOGLEFINANCE(""USDBRL""),GOOGLEFINANCE(B37)))"),"")</f>
        <v/>
      </c>
      <c r="E37" s="75" t="str">
        <f t="shared" si="1"/>
        <v/>
      </c>
      <c r="F37" s="81"/>
      <c r="G37" s="77" t="str">
        <f t="shared" si="2"/>
        <v/>
      </c>
      <c r="H37" s="26" t="str">
        <f t="shared" si="3"/>
        <v/>
      </c>
      <c r="I37" s="27"/>
      <c r="J37" s="77" t="str">
        <f t="shared" si="4"/>
        <v/>
      </c>
      <c r="K37" s="78" t="str">
        <f t="shared" si="5"/>
        <v/>
      </c>
      <c r="L37" s="34" t="str">
        <f t="shared" si="6"/>
        <v/>
      </c>
      <c r="M37" s="79" t="str">
        <f t="shared" si="7"/>
        <v/>
      </c>
      <c r="N37" s="82"/>
      <c r="O37" s="82"/>
      <c r="P37" s="9"/>
      <c r="Q37" s="9"/>
      <c r="R37" s="9"/>
      <c r="T37" s="80">
        <f t="shared" si="9"/>
        <v>0</v>
      </c>
    </row>
    <row r="38">
      <c r="A38" s="9"/>
      <c r="B38" s="27"/>
      <c r="C38" s="73" t="str">
        <f>IFERROR(IF(B38="","",IF(VLOOKUP(LEFT(B38,4),'Base de Ativos'!$A$1:$E$1044,5,0)=1,"FII",IF(OR(RIGHT(B38,2)="35",RIGHT(B38,2)="34"),"BDR",IF(VLOOKUP(LEFT(B38,4),'Base de Ativos'!$A$1:$E$1044,5)=3,"Ação","Exterior")))),"Exterior")</f>
        <v/>
      </c>
      <c r="D38" s="74" t="str">
        <f>IFERROR(__xludf.DUMMYFUNCTION("IF(B38="""","""",IF(C38=""Exterior"",GOOGLEFINANCE(B38)*GOOGLEFINANCE(""USDBRL""),GOOGLEFINANCE(B38)))"),"")</f>
        <v/>
      </c>
      <c r="E38" s="75" t="str">
        <f t="shared" si="1"/>
        <v/>
      </c>
      <c r="F38" s="81"/>
      <c r="G38" s="77" t="str">
        <f t="shared" si="2"/>
        <v/>
      </c>
      <c r="H38" s="26" t="str">
        <f t="shared" si="3"/>
        <v/>
      </c>
      <c r="I38" s="27"/>
      <c r="J38" s="77" t="str">
        <f t="shared" si="4"/>
        <v/>
      </c>
      <c r="K38" s="78" t="str">
        <f t="shared" si="5"/>
        <v/>
      </c>
      <c r="L38" s="34" t="str">
        <f t="shared" si="6"/>
        <v/>
      </c>
      <c r="M38" s="79" t="str">
        <f t="shared" si="7"/>
        <v/>
      </c>
      <c r="N38" s="82"/>
      <c r="O38" s="82"/>
      <c r="P38" s="9"/>
      <c r="Q38" s="9"/>
      <c r="R38" s="9"/>
      <c r="T38" s="80">
        <f t="shared" si="9"/>
        <v>0</v>
      </c>
    </row>
    <row r="39">
      <c r="A39" s="9"/>
      <c r="B39" s="27"/>
      <c r="C39" s="73" t="str">
        <f>IFERROR(IF(B39="","",IF(VLOOKUP(LEFT(B39,4),'Base de Ativos'!$A$1:$E$1044,5,0)=1,"FII",IF(OR(RIGHT(B39,2)="35",RIGHT(B39,2)="34"),"BDR",IF(VLOOKUP(LEFT(B39,4),'Base de Ativos'!$A$1:$E$1044,5)=3,"Ação","Exterior")))),"Exterior")</f>
        <v/>
      </c>
      <c r="D39" s="74" t="str">
        <f>IFERROR(__xludf.DUMMYFUNCTION("IF(B39="""","""",IF(C39=""Exterior"",GOOGLEFINANCE(B39)*GOOGLEFINANCE(""USDBRL""),GOOGLEFINANCE(B39)))"),"")</f>
        <v/>
      </c>
      <c r="E39" s="75" t="str">
        <f t="shared" si="1"/>
        <v/>
      </c>
      <c r="F39" s="81"/>
      <c r="G39" s="77" t="str">
        <f t="shared" si="2"/>
        <v/>
      </c>
      <c r="H39" s="26" t="str">
        <f t="shared" si="3"/>
        <v/>
      </c>
      <c r="I39" s="27"/>
      <c r="J39" s="77" t="str">
        <f t="shared" si="4"/>
        <v/>
      </c>
      <c r="K39" s="78" t="str">
        <f t="shared" si="5"/>
        <v/>
      </c>
      <c r="L39" s="34" t="str">
        <f t="shared" si="6"/>
        <v/>
      </c>
      <c r="M39" s="79" t="str">
        <f t="shared" si="7"/>
        <v/>
      </c>
      <c r="N39" s="82"/>
      <c r="O39" s="82"/>
      <c r="P39" s="9"/>
      <c r="Q39" s="9"/>
      <c r="R39" s="9"/>
      <c r="T39" s="80">
        <f t="shared" si="9"/>
        <v>0</v>
      </c>
    </row>
    <row r="40">
      <c r="A40" s="9"/>
      <c r="B40" s="27"/>
      <c r="C40" s="73" t="str">
        <f>IFERROR(IF(B40="","",IF(VLOOKUP(LEFT(B40,4),'Base de Ativos'!$A$1:$E$1044,5,0)=1,"FII",IF(OR(RIGHT(B40,2)="35",RIGHT(B40,2)="34"),"BDR",IF(VLOOKUP(LEFT(B40,4),'Base de Ativos'!$A$1:$E$1044,5)=3,"Ação","Exterior")))),"Exterior")</f>
        <v/>
      </c>
      <c r="D40" s="74" t="str">
        <f>IFERROR(__xludf.DUMMYFUNCTION("IF(B40="""","""",IF(C40=""Exterior"",GOOGLEFINANCE(B40)*GOOGLEFINANCE(""USDBRL""),GOOGLEFINANCE(B40)))"),"")</f>
        <v/>
      </c>
      <c r="E40" s="75" t="str">
        <f t="shared" si="1"/>
        <v/>
      </c>
      <c r="F40" s="81"/>
      <c r="G40" s="77" t="str">
        <f t="shared" si="2"/>
        <v/>
      </c>
      <c r="H40" s="26" t="str">
        <f t="shared" si="3"/>
        <v/>
      </c>
      <c r="I40" s="27"/>
      <c r="J40" s="77" t="str">
        <f t="shared" si="4"/>
        <v/>
      </c>
      <c r="K40" s="78" t="str">
        <f t="shared" si="5"/>
        <v/>
      </c>
      <c r="L40" s="34" t="str">
        <f t="shared" si="6"/>
        <v/>
      </c>
      <c r="M40" s="79" t="str">
        <f t="shared" si="7"/>
        <v/>
      </c>
      <c r="N40" s="82"/>
      <c r="O40" s="82"/>
      <c r="P40" s="9"/>
      <c r="Q40" s="9"/>
      <c r="R40" s="9"/>
      <c r="T40" s="80">
        <f t="shared" si="9"/>
        <v>0</v>
      </c>
    </row>
    <row r="41">
      <c r="B41" s="27"/>
      <c r="C41" s="73" t="str">
        <f>IFERROR(IF(B41="","",IF(VLOOKUP(LEFT(B41,4),'Base de Ativos'!$A$1:$E$1044,5,0)=1,"FII",IF(OR(RIGHT(B41,2)="35",RIGHT(B41,2)="34"),"BDR",IF(VLOOKUP(LEFT(B41,4),'Base de Ativos'!$A$1:$E$1044,5)=3,"Ação","Exterior")))),"Exterior")</f>
        <v/>
      </c>
      <c r="D41" s="74" t="str">
        <f>IFERROR(__xludf.DUMMYFUNCTION("IF(B41="""","""",IF(C41=""Exterior"",GOOGLEFINANCE(B41)*GOOGLEFINANCE(""USDBRL""),GOOGLEFINANCE(B41)))"),"")</f>
        <v/>
      </c>
      <c r="E41" s="75" t="str">
        <f t="shared" si="1"/>
        <v/>
      </c>
      <c r="F41" s="81"/>
      <c r="G41" s="77" t="str">
        <f t="shared" si="2"/>
        <v/>
      </c>
      <c r="H41" s="26" t="str">
        <f t="shared" si="3"/>
        <v/>
      </c>
      <c r="I41" s="27"/>
      <c r="J41" s="77" t="str">
        <f t="shared" si="4"/>
        <v/>
      </c>
      <c r="K41" s="78" t="str">
        <f t="shared" si="5"/>
        <v/>
      </c>
      <c r="L41" s="34" t="str">
        <f t="shared" si="6"/>
        <v/>
      </c>
      <c r="M41" s="79" t="str">
        <f t="shared" si="7"/>
        <v/>
      </c>
      <c r="N41" s="82"/>
      <c r="O41" s="82"/>
      <c r="P41" s="9"/>
      <c r="Q41" s="9"/>
      <c r="R41" s="9"/>
      <c r="T41" s="80">
        <f t="shared" si="9"/>
        <v>0</v>
      </c>
    </row>
    <row r="42">
      <c r="B42" s="27"/>
      <c r="C42" s="73" t="str">
        <f>IFERROR(IF(B42="","",IF(VLOOKUP(LEFT(B42,4),'Base de Ativos'!$A$1:$E$1044,5,0)=1,"FII",IF(OR(RIGHT(B42,2)="35",RIGHT(B42,2)="34"),"BDR",IF(VLOOKUP(LEFT(B42,4),'Base de Ativos'!$A$1:$E$1044,5)=3,"Ação","Exterior")))),"Exterior")</f>
        <v/>
      </c>
      <c r="D42" s="74" t="str">
        <f>IFERROR(__xludf.DUMMYFUNCTION("IF(B42="""","""",IF(C42=""Exterior"",GOOGLEFINANCE(B42)*GOOGLEFINANCE(""USDBRL""),GOOGLEFINANCE(B42)))"),"")</f>
        <v/>
      </c>
      <c r="E42" s="75" t="str">
        <f t="shared" si="1"/>
        <v/>
      </c>
      <c r="F42" s="81"/>
      <c r="G42" s="77" t="str">
        <f t="shared" si="2"/>
        <v/>
      </c>
      <c r="H42" s="26" t="str">
        <f t="shared" si="3"/>
        <v/>
      </c>
      <c r="I42" s="27"/>
      <c r="J42" s="77" t="str">
        <f t="shared" si="4"/>
        <v/>
      </c>
      <c r="K42" s="78" t="str">
        <f t="shared" si="5"/>
        <v/>
      </c>
      <c r="L42" s="34" t="str">
        <f t="shared" si="6"/>
        <v/>
      </c>
      <c r="M42" s="79" t="str">
        <f t="shared" si="7"/>
        <v/>
      </c>
      <c r="N42" s="82"/>
      <c r="O42" s="82"/>
      <c r="P42" s="9"/>
      <c r="Q42" s="9"/>
      <c r="R42" s="9"/>
      <c r="T42" s="80">
        <f t="shared" si="9"/>
        <v>0</v>
      </c>
    </row>
    <row r="43">
      <c r="B43" s="27"/>
      <c r="C43" s="73" t="str">
        <f>IFERROR(IF(B43="","",IF(VLOOKUP(LEFT(B43,4),'Base de Ativos'!$A$1:$E$1044,5,0)=1,"FII",IF(OR(RIGHT(B43,2)="35",RIGHT(B43,2)="34"),"BDR",IF(VLOOKUP(LEFT(B43,4),'Base de Ativos'!$A$1:$E$1044,5)=3,"Ação","Exterior")))),"Exterior")</f>
        <v/>
      </c>
      <c r="D43" s="74" t="str">
        <f>IFERROR(__xludf.DUMMYFUNCTION("IF(B43="""","""",IF(C43=""Exterior"",GOOGLEFINANCE(B43)*GOOGLEFINANCE(""USDBRL""),GOOGLEFINANCE(B43)))"),"")</f>
        <v/>
      </c>
      <c r="E43" s="75" t="str">
        <f t="shared" si="1"/>
        <v/>
      </c>
      <c r="F43" s="81"/>
      <c r="G43" s="77" t="str">
        <f t="shared" si="2"/>
        <v/>
      </c>
      <c r="H43" s="26" t="str">
        <f t="shared" si="3"/>
        <v/>
      </c>
      <c r="I43" s="27"/>
      <c r="J43" s="77" t="str">
        <f t="shared" si="4"/>
        <v/>
      </c>
      <c r="K43" s="78" t="str">
        <f t="shared" si="5"/>
        <v/>
      </c>
      <c r="L43" s="34" t="str">
        <f t="shared" si="6"/>
        <v/>
      </c>
      <c r="M43" s="79" t="str">
        <f t="shared" si="7"/>
        <v/>
      </c>
      <c r="N43" s="82"/>
      <c r="O43" s="82"/>
      <c r="P43" s="9"/>
      <c r="Q43" s="9"/>
      <c r="R43" s="9"/>
      <c r="T43" s="80">
        <f t="shared" si="9"/>
        <v>0</v>
      </c>
    </row>
    <row r="44">
      <c r="B44" s="27"/>
      <c r="C44" s="73" t="str">
        <f>IFERROR(IF(B44="","",IF(VLOOKUP(LEFT(B44,4),'Base de Ativos'!$A$1:$E$1044,5,0)=1,"FII",IF(OR(RIGHT(B44,2)="35",RIGHT(B44,2)="34"),"BDR",IF(VLOOKUP(LEFT(B44,4),'Base de Ativos'!$A$1:$E$1044,5)=3,"Ação","Exterior")))),"Exterior")</f>
        <v/>
      </c>
      <c r="D44" s="74" t="str">
        <f>IFERROR(__xludf.DUMMYFUNCTION("IF(B44="""","""",IF(C44=""Exterior"",GOOGLEFINANCE(B44)*GOOGLEFINANCE(""USDBRL""),GOOGLEFINANCE(B44)))"),"")</f>
        <v/>
      </c>
      <c r="E44" s="75" t="str">
        <f t="shared" si="1"/>
        <v/>
      </c>
      <c r="F44" s="81"/>
      <c r="G44" s="77" t="str">
        <f t="shared" si="2"/>
        <v/>
      </c>
      <c r="H44" s="26" t="str">
        <f t="shared" si="3"/>
        <v/>
      </c>
      <c r="I44" s="27"/>
      <c r="J44" s="77" t="str">
        <f t="shared" si="4"/>
        <v/>
      </c>
      <c r="K44" s="78" t="str">
        <f t="shared" si="5"/>
        <v/>
      </c>
      <c r="L44" s="34" t="str">
        <f t="shared" si="6"/>
        <v/>
      </c>
      <c r="M44" s="79" t="str">
        <f t="shared" si="7"/>
        <v/>
      </c>
      <c r="N44" s="82"/>
      <c r="O44" s="82"/>
      <c r="P44" s="9"/>
      <c r="Q44" s="9"/>
      <c r="R44" s="9"/>
      <c r="T44" s="80">
        <f t="shared" si="9"/>
        <v>0</v>
      </c>
    </row>
    <row r="45">
      <c r="B45" s="27"/>
      <c r="C45" s="73" t="str">
        <f>IFERROR(IF(B45="","",IF(VLOOKUP(LEFT(B45,4),'Base de Ativos'!$A$1:$E$1044,5,0)=1,"FII",IF(OR(RIGHT(B45,2)="35",RIGHT(B45,2)="34"),"BDR",IF(VLOOKUP(LEFT(B45,4),'Base de Ativos'!$A$1:$E$1044,5)=3,"Ação","Exterior")))),"Exterior")</f>
        <v/>
      </c>
      <c r="D45" s="74" t="str">
        <f>IFERROR(__xludf.DUMMYFUNCTION("IF(B45="""","""",IF(C45=""Exterior"",GOOGLEFINANCE(B45)*GOOGLEFINANCE(""USDBRL""),GOOGLEFINANCE(B45)))"),"")</f>
        <v/>
      </c>
      <c r="E45" s="75" t="str">
        <f t="shared" si="1"/>
        <v/>
      </c>
      <c r="F45" s="81"/>
      <c r="G45" s="77" t="str">
        <f t="shared" si="2"/>
        <v/>
      </c>
      <c r="H45" s="26" t="str">
        <f t="shared" si="3"/>
        <v/>
      </c>
      <c r="I45" s="27"/>
      <c r="J45" s="77" t="str">
        <f t="shared" si="4"/>
        <v/>
      </c>
      <c r="K45" s="78" t="str">
        <f t="shared" si="5"/>
        <v/>
      </c>
      <c r="L45" s="34" t="str">
        <f t="shared" si="6"/>
        <v/>
      </c>
      <c r="M45" s="79" t="str">
        <f>IF(Q40="FALSO",IF(L45="","",IF(L45&gt;0,"Comprar","Aguardar")),IF(L45="","",IF(L45&gt;0,"Comprar",IF(L45&lt;0,"Vender","Aguardar"))))</f>
        <v/>
      </c>
      <c r="N45" s="82"/>
      <c r="O45" s="82"/>
      <c r="P45" s="9"/>
      <c r="Q45" s="9"/>
      <c r="R45" s="9"/>
      <c r="T45" s="80">
        <f t="shared" si="9"/>
        <v>0</v>
      </c>
    </row>
    <row r="46">
      <c r="B46" s="27"/>
      <c r="C46" s="73" t="str">
        <f>IFERROR(IF(B46="","",IF(VLOOKUP(LEFT(B46,4),'Base de Ativos'!$A$1:$E$1044,5,0)=1,"FII",IF(OR(RIGHT(B46,2)="35",RIGHT(B46,2)="34"),"BDR",IF(VLOOKUP(LEFT(B46,4),'Base de Ativos'!$A$1:$E$1044,5)=3,"Ação","Exterior")))),"Exterior")</f>
        <v/>
      </c>
      <c r="D46" s="74" t="str">
        <f>IFERROR(__xludf.DUMMYFUNCTION("IF(B46="""","""",IF(C46=""Exterior"",GOOGLEFINANCE(B46)*GOOGLEFINANCE(""USDBRL""),GOOGLEFINANCE(B46)))"),"")</f>
        <v/>
      </c>
      <c r="E46" s="75" t="str">
        <f t="shared" si="1"/>
        <v/>
      </c>
      <c r="F46" s="81"/>
      <c r="G46" s="77" t="str">
        <f t="shared" si="2"/>
        <v/>
      </c>
      <c r="H46" s="26" t="str">
        <f t="shared" si="3"/>
        <v/>
      </c>
      <c r="I46" s="27"/>
      <c r="J46" s="77" t="str">
        <f t="shared" si="4"/>
        <v/>
      </c>
      <c r="K46" s="78" t="str">
        <f t="shared" si="5"/>
        <v/>
      </c>
      <c r="L46" s="34" t="str">
        <f t="shared" si="6"/>
        <v/>
      </c>
      <c r="M46" s="79" t="str">
        <f t="shared" ref="M46:M102" si="10">IF(L46="","",IF(L46&gt;0,"Comprar","Aguardar"))</f>
        <v/>
      </c>
      <c r="N46" s="82"/>
      <c r="O46" s="82"/>
      <c r="P46" s="9"/>
      <c r="Q46" s="9"/>
      <c r="R46" s="9"/>
      <c r="T46" s="80">
        <f t="shared" si="9"/>
        <v>0</v>
      </c>
    </row>
    <row r="47">
      <c r="B47" s="27"/>
      <c r="C47" s="73" t="str">
        <f>IFERROR(IF(B47="","",IF(VLOOKUP(LEFT(B47,4),'Base de Ativos'!$A$1:$E$1044,5,0)=1,"FII",IF(OR(RIGHT(B47,2)="35",RIGHT(B47,2)="34"),"BDR",IF(VLOOKUP(LEFT(B47,4),'Base de Ativos'!$A$1:$E$1044,5)=3,"Ação","Exterior")))),"Exterior")</f>
        <v/>
      </c>
      <c r="D47" s="74" t="str">
        <f>IFERROR(__xludf.DUMMYFUNCTION("IF(B47="""","""",IF(C47=""Exterior"",GOOGLEFINANCE(B47)*GOOGLEFINANCE(""USDBRL""),GOOGLEFINANCE(B47)))"),"")</f>
        <v/>
      </c>
      <c r="E47" s="75" t="str">
        <f t="shared" si="1"/>
        <v/>
      </c>
      <c r="F47" s="81"/>
      <c r="G47" s="77" t="str">
        <f t="shared" si="2"/>
        <v/>
      </c>
      <c r="H47" s="26" t="str">
        <f t="shared" si="3"/>
        <v/>
      </c>
      <c r="I47" s="27"/>
      <c r="J47" s="77" t="str">
        <f t="shared" si="4"/>
        <v/>
      </c>
      <c r="K47" s="78" t="str">
        <f t="shared" si="5"/>
        <v/>
      </c>
      <c r="L47" s="34" t="str">
        <f t="shared" si="6"/>
        <v/>
      </c>
      <c r="M47" s="79" t="str">
        <f t="shared" si="10"/>
        <v/>
      </c>
      <c r="N47" s="82"/>
      <c r="O47" s="82"/>
      <c r="P47" s="9"/>
      <c r="Q47" s="9"/>
      <c r="R47" s="9"/>
      <c r="T47" s="80">
        <f t="shared" si="9"/>
        <v>0</v>
      </c>
    </row>
    <row r="48">
      <c r="B48" s="27"/>
      <c r="C48" s="73" t="str">
        <f>IFERROR(IF(B48="","",IF(VLOOKUP(LEFT(B48,4),'Base de Ativos'!$A$1:$E$1044,5,0)=1,"FII",IF(OR(RIGHT(B48,2)="35",RIGHT(B48,2)="34"),"BDR",IF(VLOOKUP(LEFT(B48,4),'Base de Ativos'!$A$1:$E$1044,5)=3,"Ação","Exterior")))),"Exterior")</f>
        <v/>
      </c>
      <c r="D48" s="74" t="str">
        <f>IFERROR(__xludf.DUMMYFUNCTION("IF(B48="""","""",IF(C48=""Exterior"",GOOGLEFINANCE(B48)*GOOGLEFINANCE(""USDBRL""),GOOGLEFINANCE(B48)))"),"")</f>
        <v/>
      </c>
      <c r="E48" s="75" t="str">
        <f t="shared" si="1"/>
        <v/>
      </c>
      <c r="F48" s="81"/>
      <c r="G48" s="77" t="str">
        <f t="shared" si="2"/>
        <v/>
      </c>
      <c r="H48" s="26" t="str">
        <f t="shared" si="3"/>
        <v/>
      </c>
      <c r="I48" s="27"/>
      <c r="J48" s="77" t="str">
        <f t="shared" si="4"/>
        <v/>
      </c>
      <c r="K48" s="78" t="str">
        <f t="shared" si="5"/>
        <v/>
      </c>
      <c r="L48" s="34" t="str">
        <f t="shared" si="6"/>
        <v/>
      </c>
      <c r="M48" s="79" t="str">
        <f t="shared" si="10"/>
        <v/>
      </c>
      <c r="N48" s="82"/>
      <c r="O48" s="82"/>
      <c r="P48" s="9"/>
      <c r="Q48" s="9"/>
      <c r="R48" s="9"/>
      <c r="T48" s="80">
        <f t="shared" si="9"/>
        <v>0</v>
      </c>
    </row>
    <row r="49">
      <c r="B49" s="27"/>
      <c r="C49" s="73" t="str">
        <f>IFERROR(IF(B49="","",IF(VLOOKUP(LEFT(B49,4),'Base de Ativos'!$A$1:$E$1044,5,0)=1,"FII",IF(OR(RIGHT(B49,2)="35",RIGHT(B49,2)="34"),"BDR",IF(VLOOKUP(LEFT(B49,4),'Base de Ativos'!$A$1:$E$1044,5)=3,"Ação","Exterior")))),"Exterior")</f>
        <v/>
      </c>
      <c r="D49" s="74" t="str">
        <f>IFERROR(__xludf.DUMMYFUNCTION("IF(B49="""","""",IF(C49=""Exterior"",GOOGLEFINANCE(B49)*GOOGLEFINANCE(""USDBRL""),GOOGLEFINANCE(B49)))"),"")</f>
        <v/>
      </c>
      <c r="E49" s="75" t="str">
        <f t="shared" si="1"/>
        <v/>
      </c>
      <c r="F49" s="81"/>
      <c r="G49" s="77" t="str">
        <f t="shared" si="2"/>
        <v/>
      </c>
      <c r="H49" s="26" t="str">
        <f t="shared" si="3"/>
        <v/>
      </c>
      <c r="I49" s="27"/>
      <c r="J49" s="77" t="str">
        <f t="shared" si="4"/>
        <v/>
      </c>
      <c r="K49" s="78" t="str">
        <f t="shared" si="5"/>
        <v/>
      </c>
      <c r="L49" s="34" t="str">
        <f t="shared" si="6"/>
        <v/>
      </c>
      <c r="M49" s="79" t="str">
        <f t="shared" si="10"/>
        <v/>
      </c>
      <c r="N49" s="82"/>
      <c r="O49" s="82"/>
      <c r="P49" s="9"/>
      <c r="Q49" s="9"/>
      <c r="R49" s="9"/>
      <c r="T49" s="80">
        <f t="shared" si="9"/>
        <v>0</v>
      </c>
    </row>
    <row r="50">
      <c r="B50" s="27"/>
      <c r="C50" s="73" t="str">
        <f>IFERROR(IF(B50="","",IF(VLOOKUP(LEFT(B50,4),'Base de Ativos'!$A$1:$E$1044,5,0)=1,"FII",IF(OR(RIGHT(B50,2)="35",RIGHT(B50,2)="34"),"BDR",IF(VLOOKUP(LEFT(B50,4),'Base de Ativos'!$A$1:$E$1044,5)=3,"Ação","Exterior")))),"Exterior")</f>
        <v/>
      </c>
      <c r="D50" s="74" t="str">
        <f>IFERROR(__xludf.DUMMYFUNCTION("IF(B50="""","""",IF(C50=""Exterior"",GOOGLEFINANCE(B50)*GOOGLEFINANCE(""USDBRL""),GOOGLEFINANCE(B50)))"),"")</f>
        <v/>
      </c>
      <c r="E50" s="75" t="str">
        <f t="shared" si="1"/>
        <v/>
      </c>
      <c r="F50" s="81"/>
      <c r="G50" s="77" t="str">
        <f t="shared" si="2"/>
        <v/>
      </c>
      <c r="H50" s="26" t="str">
        <f t="shared" si="3"/>
        <v/>
      </c>
      <c r="I50" s="27"/>
      <c r="J50" s="77" t="str">
        <f t="shared" si="4"/>
        <v/>
      </c>
      <c r="K50" s="78" t="str">
        <f t="shared" si="5"/>
        <v/>
      </c>
      <c r="L50" s="34" t="str">
        <f t="shared" si="6"/>
        <v/>
      </c>
      <c r="M50" s="79" t="str">
        <f t="shared" si="10"/>
        <v/>
      </c>
      <c r="N50" s="82"/>
      <c r="O50" s="82"/>
      <c r="P50" s="9"/>
      <c r="Q50" s="9"/>
      <c r="R50" s="9"/>
      <c r="T50" s="80">
        <f t="shared" si="9"/>
        <v>0</v>
      </c>
    </row>
    <row r="51">
      <c r="B51" s="27"/>
      <c r="C51" s="73" t="str">
        <f>IFERROR(IF(B51="","",IF(VLOOKUP(LEFT(B51,4),'Base de Ativos'!$A$1:$E$1044,5,0)=1,"FII",IF(OR(RIGHT(B51,2)="35",RIGHT(B51,2)="34"),"BDR",IF(VLOOKUP(LEFT(B51,4),'Base de Ativos'!$A$1:$E$1044,5)=3,"Ação","Exterior")))),"Exterior")</f>
        <v/>
      </c>
      <c r="D51" s="74" t="str">
        <f>IFERROR(__xludf.DUMMYFUNCTION("IF(B51="""","""",IF(C51=""Exterior"",GOOGLEFINANCE(B51)*GOOGLEFINANCE(""USDBRL""),GOOGLEFINANCE(B51)))"),"")</f>
        <v/>
      </c>
      <c r="E51" s="75" t="str">
        <f t="shared" si="1"/>
        <v/>
      </c>
      <c r="F51" s="81"/>
      <c r="G51" s="77" t="str">
        <f t="shared" si="2"/>
        <v/>
      </c>
      <c r="H51" s="26" t="str">
        <f t="shared" si="3"/>
        <v/>
      </c>
      <c r="I51" s="27"/>
      <c r="J51" s="77" t="str">
        <f t="shared" si="4"/>
        <v/>
      </c>
      <c r="K51" s="78" t="str">
        <f t="shared" si="5"/>
        <v/>
      </c>
      <c r="L51" s="34" t="str">
        <f t="shared" si="6"/>
        <v/>
      </c>
      <c r="M51" s="79" t="str">
        <f t="shared" si="10"/>
        <v/>
      </c>
      <c r="N51" s="82"/>
      <c r="O51" s="82"/>
      <c r="P51" s="9"/>
      <c r="Q51" s="9"/>
      <c r="R51" s="9"/>
      <c r="T51" s="80">
        <f t="shared" si="9"/>
        <v>0</v>
      </c>
    </row>
    <row r="52">
      <c r="B52" s="27"/>
      <c r="C52" s="73" t="str">
        <f>IFERROR(IF(B52="","",IF(VLOOKUP(LEFT(B52,4),'Base de Ativos'!$A$1:$E$1044,5,0)=1,"FII",IF(OR(RIGHT(B52,2)="35",RIGHT(B52,2)="34"),"BDR",IF(VLOOKUP(LEFT(B52,4),'Base de Ativos'!$A$1:$E$1044,5)=3,"Ação","Exterior")))),"Exterior")</f>
        <v/>
      </c>
      <c r="D52" s="74" t="str">
        <f>IFERROR(__xludf.DUMMYFUNCTION("IF(B52="""","""",IF(C52=""Exterior"",GOOGLEFINANCE(B52)*GOOGLEFINANCE(""USDBRL""),GOOGLEFINANCE(B52)))"),"")</f>
        <v/>
      </c>
      <c r="E52" s="75" t="str">
        <f t="shared" si="1"/>
        <v/>
      </c>
      <c r="F52" s="81"/>
      <c r="G52" s="77" t="str">
        <f t="shared" si="2"/>
        <v/>
      </c>
      <c r="H52" s="26" t="str">
        <f t="shared" si="3"/>
        <v/>
      </c>
      <c r="I52" s="27"/>
      <c r="J52" s="77" t="str">
        <f t="shared" si="4"/>
        <v/>
      </c>
      <c r="K52" s="78" t="str">
        <f t="shared" si="5"/>
        <v/>
      </c>
      <c r="L52" s="34" t="str">
        <f t="shared" si="6"/>
        <v/>
      </c>
      <c r="M52" s="79" t="str">
        <f t="shared" si="10"/>
        <v/>
      </c>
      <c r="N52" s="82"/>
      <c r="O52" s="82"/>
      <c r="P52" s="9"/>
      <c r="Q52" s="9"/>
      <c r="R52" s="9"/>
      <c r="T52" s="80">
        <f t="shared" si="9"/>
        <v>0</v>
      </c>
    </row>
    <row r="53">
      <c r="B53" s="27"/>
      <c r="C53" s="73" t="str">
        <f>IFERROR(IF(B53="","",IF(VLOOKUP(LEFT(B53,4),'Base de Ativos'!$A$1:$E$1044,5,0)=1,"FII",IF(OR(RIGHT(B53,2)="35",RIGHT(B53,2)="34"),"BDR",IF(VLOOKUP(LEFT(B53,4),'Base de Ativos'!$A$1:$E$1044,5)=3,"Ação","Exterior")))),"Exterior")</f>
        <v/>
      </c>
      <c r="D53" s="74" t="str">
        <f>IFERROR(__xludf.DUMMYFUNCTION("IF(B53="""","""",IF(C53=""Exterior"",GOOGLEFINANCE(B53)*GOOGLEFINANCE(""USDBRL""),GOOGLEFINANCE(B53)))"),"")</f>
        <v/>
      </c>
      <c r="E53" s="75" t="str">
        <f t="shared" si="1"/>
        <v/>
      </c>
      <c r="F53" s="81"/>
      <c r="G53" s="77" t="str">
        <f t="shared" si="2"/>
        <v/>
      </c>
      <c r="H53" s="26" t="str">
        <f t="shared" si="3"/>
        <v/>
      </c>
      <c r="I53" s="27"/>
      <c r="J53" s="77" t="str">
        <f t="shared" si="4"/>
        <v/>
      </c>
      <c r="K53" s="78" t="str">
        <f t="shared" si="5"/>
        <v/>
      </c>
      <c r="L53" s="34" t="str">
        <f t="shared" si="6"/>
        <v/>
      </c>
      <c r="M53" s="79" t="str">
        <f t="shared" si="10"/>
        <v/>
      </c>
      <c r="N53" s="82"/>
      <c r="O53" s="82"/>
      <c r="P53" s="9"/>
      <c r="Q53" s="9"/>
      <c r="R53" s="9"/>
      <c r="T53" s="80">
        <f t="shared" si="9"/>
        <v>0</v>
      </c>
    </row>
    <row r="54">
      <c r="B54" s="27"/>
      <c r="C54" s="73" t="str">
        <f>IFERROR(IF(B54="","",IF(VLOOKUP(LEFT(B54,4),'Base de Ativos'!$A$1:$E$1044,5,0)=1,"FII",IF(OR(RIGHT(B54,2)="35",RIGHT(B54,2)="34"),"BDR",IF(VLOOKUP(LEFT(B54,4),'Base de Ativos'!$A$1:$E$1044,5)=3,"Ação","Exterior")))),"Exterior")</f>
        <v/>
      </c>
      <c r="D54" s="74" t="str">
        <f>IFERROR(__xludf.DUMMYFUNCTION("IF(B54="""","""",IF(C54=""Exterior"",GOOGLEFINANCE(B54)*GOOGLEFINANCE(""USDBRL""),GOOGLEFINANCE(B54)))"),"")</f>
        <v/>
      </c>
      <c r="E54" s="75" t="str">
        <f t="shared" si="1"/>
        <v/>
      </c>
      <c r="F54" s="81"/>
      <c r="G54" s="77" t="str">
        <f t="shared" si="2"/>
        <v/>
      </c>
      <c r="H54" s="26" t="str">
        <f t="shared" si="3"/>
        <v/>
      </c>
      <c r="I54" s="27"/>
      <c r="J54" s="77" t="str">
        <f t="shared" si="4"/>
        <v/>
      </c>
      <c r="K54" s="78" t="str">
        <f t="shared" si="5"/>
        <v/>
      </c>
      <c r="L54" s="34" t="str">
        <f t="shared" si="6"/>
        <v/>
      </c>
      <c r="M54" s="79" t="str">
        <f t="shared" si="10"/>
        <v/>
      </c>
      <c r="N54" s="82"/>
      <c r="O54" s="82"/>
      <c r="P54" s="9"/>
      <c r="Q54" s="9"/>
      <c r="R54" s="9"/>
      <c r="T54" s="80">
        <f t="shared" si="9"/>
        <v>0</v>
      </c>
    </row>
    <row r="55">
      <c r="B55" s="27"/>
      <c r="C55" s="73" t="str">
        <f>IFERROR(IF(B55="","",IF(VLOOKUP(LEFT(B55,4),'Base de Ativos'!$A$1:$E$1044,5,0)=1,"FII",IF(OR(RIGHT(B55,2)="35",RIGHT(B55,2)="34"),"BDR",IF(VLOOKUP(LEFT(B55,4),'Base de Ativos'!$A$1:$E$1044,5)=3,"Ação","Exterior")))),"Exterior")</f>
        <v/>
      </c>
      <c r="D55" s="74" t="str">
        <f>IFERROR(__xludf.DUMMYFUNCTION("IF(B55="""","""",IF(C55=""Exterior"",GOOGLEFINANCE(B55)*GOOGLEFINANCE(""USDBRL""),GOOGLEFINANCE(B55)))"),"")</f>
        <v/>
      </c>
      <c r="E55" s="75" t="str">
        <f t="shared" si="1"/>
        <v/>
      </c>
      <c r="F55" s="81"/>
      <c r="G55" s="77" t="str">
        <f t="shared" si="2"/>
        <v/>
      </c>
      <c r="H55" s="26" t="str">
        <f t="shared" si="3"/>
        <v/>
      </c>
      <c r="I55" s="27"/>
      <c r="J55" s="77" t="str">
        <f t="shared" si="4"/>
        <v/>
      </c>
      <c r="K55" s="78" t="str">
        <f t="shared" si="5"/>
        <v/>
      </c>
      <c r="L55" s="34" t="str">
        <f t="shared" si="6"/>
        <v/>
      </c>
      <c r="M55" s="79" t="str">
        <f t="shared" si="10"/>
        <v/>
      </c>
      <c r="N55" s="82"/>
      <c r="O55" s="82"/>
      <c r="P55" s="9"/>
      <c r="Q55" s="9"/>
      <c r="R55" s="9"/>
      <c r="T55" s="80">
        <f t="shared" si="9"/>
        <v>0</v>
      </c>
    </row>
    <row r="56">
      <c r="B56" s="27"/>
      <c r="C56" s="73" t="str">
        <f>IFERROR(IF(B56="","",IF(VLOOKUP(LEFT(B56,4),'Base de Ativos'!$A$1:$E$1044,5,0)=1,"FII",IF(OR(RIGHT(B56,2)="35",RIGHT(B56,2)="34"),"BDR",IF(VLOOKUP(LEFT(B56,4),'Base de Ativos'!$A$1:$E$1044,5)=3,"Ação","Exterior")))),"Exterior")</f>
        <v/>
      </c>
      <c r="D56" s="74" t="str">
        <f>IFERROR(__xludf.DUMMYFUNCTION("IF(B56="""","""",IF(C56=""Exterior"",GOOGLEFINANCE(B56)*GOOGLEFINANCE(""USDBRL""),GOOGLEFINANCE(B56)))"),"")</f>
        <v/>
      </c>
      <c r="E56" s="75" t="str">
        <f t="shared" si="1"/>
        <v/>
      </c>
      <c r="F56" s="81"/>
      <c r="G56" s="77" t="str">
        <f t="shared" si="2"/>
        <v/>
      </c>
      <c r="H56" s="26" t="str">
        <f t="shared" si="3"/>
        <v/>
      </c>
      <c r="I56" s="27"/>
      <c r="J56" s="77" t="str">
        <f t="shared" si="4"/>
        <v/>
      </c>
      <c r="K56" s="78" t="str">
        <f t="shared" si="5"/>
        <v/>
      </c>
      <c r="L56" s="34" t="str">
        <f t="shared" si="6"/>
        <v/>
      </c>
      <c r="M56" s="79" t="str">
        <f t="shared" si="10"/>
        <v/>
      </c>
      <c r="N56" s="82"/>
      <c r="O56" s="82"/>
      <c r="P56" s="9"/>
      <c r="Q56" s="9"/>
      <c r="R56" s="9"/>
      <c r="T56" s="80">
        <f t="shared" si="9"/>
        <v>0</v>
      </c>
    </row>
    <row r="57">
      <c r="B57" s="27"/>
      <c r="C57" s="73" t="str">
        <f>IFERROR(IF(B57="","",IF(VLOOKUP(LEFT(B57,4),'Base de Ativos'!$A$1:$E$1044,5,0)=1,"FII",IF(OR(RIGHT(B57,2)="35",RIGHT(B57,2)="34"),"BDR",IF(VLOOKUP(LEFT(B57,4),'Base de Ativos'!$A$1:$E$1044,5)=3,"Ação","Exterior")))),"Exterior")</f>
        <v/>
      </c>
      <c r="D57" s="74" t="str">
        <f>IFERROR(__xludf.DUMMYFUNCTION("IF(B57="""","""",IF(C57=""Exterior"",GOOGLEFINANCE(B57)*GOOGLEFINANCE(""USDBRL""),GOOGLEFINANCE(B57)))"),"")</f>
        <v/>
      </c>
      <c r="E57" s="75" t="str">
        <f t="shared" si="1"/>
        <v/>
      </c>
      <c r="F57" s="81"/>
      <c r="G57" s="77" t="str">
        <f t="shared" si="2"/>
        <v/>
      </c>
      <c r="H57" s="26" t="str">
        <f t="shared" si="3"/>
        <v/>
      </c>
      <c r="I57" s="27"/>
      <c r="J57" s="77" t="str">
        <f t="shared" si="4"/>
        <v/>
      </c>
      <c r="K57" s="78" t="str">
        <f t="shared" si="5"/>
        <v/>
      </c>
      <c r="L57" s="34" t="str">
        <f t="shared" si="6"/>
        <v/>
      </c>
      <c r="M57" s="79" t="str">
        <f t="shared" si="10"/>
        <v/>
      </c>
      <c r="N57" s="82"/>
      <c r="O57" s="82"/>
      <c r="P57" s="9"/>
      <c r="Q57" s="9"/>
      <c r="R57" s="9"/>
      <c r="T57" s="80">
        <f t="shared" si="9"/>
        <v>0</v>
      </c>
    </row>
    <row r="58">
      <c r="B58" s="27"/>
      <c r="C58" s="73" t="str">
        <f>IFERROR(IF(B58="","",IF(VLOOKUP(LEFT(B58,4),'Base de Ativos'!$A$1:$E$1044,5,0)=1,"FII",IF(OR(RIGHT(B58,2)="35",RIGHT(B58,2)="34"),"BDR",IF(VLOOKUP(LEFT(B58,4),'Base de Ativos'!$A$1:$E$1044,5)=3,"Ação","Exterior")))),"Exterior")</f>
        <v/>
      </c>
      <c r="D58" s="74" t="str">
        <f>IFERROR(__xludf.DUMMYFUNCTION("IF(B58="""","""",IF(C58=""Exterior"",GOOGLEFINANCE(B58)*GOOGLEFINANCE(""USDBRL""),GOOGLEFINANCE(B58)))"),"")</f>
        <v/>
      </c>
      <c r="E58" s="75" t="str">
        <f t="shared" si="1"/>
        <v/>
      </c>
      <c r="F58" s="81"/>
      <c r="G58" s="77" t="str">
        <f t="shared" si="2"/>
        <v/>
      </c>
      <c r="H58" s="26" t="str">
        <f t="shared" si="3"/>
        <v/>
      </c>
      <c r="I58" s="27"/>
      <c r="J58" s="77" t="str">
        <f t="shared" si="4"/>
        <v/>
      </c>
      <c r="K58" s="78" t="str">
        <f t="shared" si="5"/>
        <v/>
      </c>
      <c r="L58" s="34" t="str">
        <f t="shared" si="6"/>
        <v/>
      </c>
      <c r="M58" s="79" t="str">
        <f t="shared" si="10"/>
        <v/>
      </c>
      <c r="N58" s="82"/>
      <c r="O58" s="82"/>
      <c r="P58" s="9"/>
      <c r="Q58" s="9"/>
      <c r="R58" s="9"/>
      <c r="T58" s="80">
        <f t="shared" si="9"/>
        <v>0</v>
      </c>
    </row>
    <row r="59">
      <c r="B59" s="27"/>
      <c r="C59" s="73" t="str">
        <f>IFERROR(IF(B59="","",IF(VLOOKUP(LEFT(B59,4),'Base de Ativos'!$A$1:$E$1044,5,0)=1,"FII",IF(OR(RIGHT(B59,2)="35",RIGHT(B59,2)="34"),"BDR",IF(VLOOKUP(LEFT(B59,4),'Base de Ativos'!$A$1:$E$1044,5)=3,"Ação","Exterior")))),"Exterior")</f>
        <v/>
      </c>
      <c r="D59" s="74" t="str">
        <f>IFERROR(__xludf.DUMMYFUNCTION("IF(B59="""","""",IF(C59=""Exterior"",GOOGLEFINANCE(B59)*GOOGLEFINANCE(""USDBRL""),GOOGLEFINANCE(B59)))"),"")</f>
        <v/>
      </c>
      <c r="E59" s="75" t="str">
        <f t="shared" si="1"/>
        <v/>
      </c>
      <c r="F59" s="81"/>
      <c r="G59" s="77" t="str">
        <f t="shared" si="2"/>
        <v/>
      </c>
      <c r="H59" s="26" t="str">
        <f t="shared" si="3"/>
        <v/>
      </c>
      <c r="I59" s="27"/>
      <c r="J59" s="77" t="str">
        <f t="shared" si="4"/>
        <v/>
      </c>
      <c r="K59" s="78" t="str">
        <f t="shared" si="5"/>
        <v/>
      </c>
      <c r="L59" s="34" t="str">
        <f t="shared" si="6"/>
        <v/>
      </c>
      <c r="M59" s="79" t="str">
        <f t="shared" si="10"/>
        <v/>
      </c>
      <c r="N59" s="82"/>
      <c r="O59" s="82"/>
      <c r="P59" s="9"/>
      <c r="Q59" s="9"/>
      <c r="R59" s="9"/>
      <c r="T59" s="80">
        <f t="shared" si="9"/>
        <v>0</v>
      </c>
    </row>
    <row r="60">
      <c r="B60" s="27"/>
      <c r="C60" s="73" t="str">
        <f>IFERROR(IF(B60="","",IF(VLOOKUP(LEFT(B60,4),'Base de Ativos'!$A$1:$E$1044,5,0)=1,"FII",IF(OR(RIGHT(B60,2)="35",RIGHT(B60,2)="34"),"BDR",IF(VLOOKUP(LEFT(B60,4),'Base de Ativos'!$A$1:$E$1044,5)=3,"Ação","Exterior")))),"Exterior")</f>
        <v/>
      </c>
      <c r="D60" s="74" t="str">
        <f>IFERROR(__xludf.DUMMYFUNCTION("IF(B60="""","""",IF(C60=""Exterior"",GOOGLEFINANCE(B60)*GOOGLEFINANCE(""USDBRL""),GOOGLEFINANCE(B60)))"),"")</f>
        <v/>
      </c>
      <c r="E60" s="75" t="str">
        <f t="shared" si="1"/>
        <v/>
      </c>
      <c r="F60" s="81"/>
      <c r="G60" s="77" t="str">
        <f t="shared" si="2"/>
        <v/>
      </c>
      <c r="H60" s="26" t="str">
        <f t="shared" si="3"/>
        <v/>
      </c>
      <c r="I60" s="27"/>
      <c r="J60" s="77" t="str">
        <f t="shared" si="4"/>
        <v/>
      </c>
      <c r="K60" s="78" t="str">
        <f t="shared" si="5"/>
        <v/>
      </c>
      <c r="L60" s="34" t="str">
        <f t="shared" si="6"/>
        <v/>
      </c>
      <c r="M60" s="79" t="str">
        <f t="shared" si="10"/>
        <v/>
      </c>
      <c r="N60" s="82"/>
      <c r="O60" s="82"/>
      <c r="P60" s="9"/>
      <c r="Q60" s="9"/>
      <c r="R60" s="9"/>
      <c r="T60" s="80">
        <f t="shared" si="9"/>
        <v>0</v>
      </c>
    </row>
    <row r="61">
      <c r="B61" s="27"/>
      <c r="C61" s="73" t="str">
        <f>IFERROR(IF(B61="","",IF(VLOOKUP(LEFT(B61,4),'Base de Ativos'!$A$1:$E$1044,5,0)=1,"FII",IF(OR(RIGHT(B61,2)="35",RIGHT(B61,2)="34"),"BDR",IF(VLOOKUP(LEFT(B61,4),'Base de Ativos'!$A$1:$E$1044,5)=3,"Ação","Exterior")))),"Exterior")</f>
        <v/>
      </c>
      <c r="D61" s="74" t="str">
        <f>IFERROR(__xludf.DUMMYFUNCTION("IF(B61="""","""",IF(C61=""Exterior"",GOOGLEFINANCE(B61)*GOOGLEFINANCE(""USDBRL""),GOOGLEFINANCE(B61)))"),"")</f>
        <v/>
      </c>
      <c r="E61" s="75" t="str">
        <f t="shared" si="1"/>
        <v/>
      </c>
      <c r="F61" s="81"/>
      <c r="G61" s="77" t="str">
        <f t="shared" si="2"/>
        <v/>
      </c>
      <c r="H61" s="26" t="str">
        <f t="shared" si="3"/>
        <v/>
      </c>
      <c r="I61" s="27"/>
      <c r="J61" s="77" t="str">
        <f t="shared" si="4"/>
        <v/>
      </c>
      <c r="K61" s="78" t="str">
        <f t="shared" si="5"/>
        <v/>
      </c>
      <c r="L61" s="34" t="str">
        <f t="shared" si="6"/>
        <v/>
      </c>
      <c r="M61" s="79" t="str">
        <f t="shared" si="10"/>
        <v/>
      </c>
      <c r="N61" s="82"/>
      <c r="O61" s="82"/>
      <c r="P61" s="9"/>
      <c r="Q61" s="9"/>
      <c r="R61" s="9"/>
      <c r="T61" s="80">
        <f t="shared" si="9"/>
        <v>0</v>
      </c>
    </row>
    <row r="62">
      <c r="B62" s="27"/>
      <c r="C62" s="73" t="str">
        <f>IFERROR(IF(B62="","",IF(VLOOKUP(LEFT(B62,4),'Base de Ativos'!$A$1:$E$1044,5,0)=1,"FII",IF(OR(RIGHT(B62,2)="35",RIGHT(B62,2)="34"),"BDR",IF(VLOOKUP(LEFT(B62,4),'Base de Ativos'!$A$1:$E$1044,5)=3,"Ação","Exterior")))),"Exterior")</f>
        <v/>
      </c>
      <c r="D62" s="74" t="str">
        <f>IFERROR(__xludf.DUMMYFUNCTION("IF(B62="""","""",IF(C62=""Exterior"",GOOGLEFINANCE(B62)*GOOGLEFINANCE(""USDBRL""),GOOGLEFINANCE(B62)))"),"")</f>
        <v/>
      </c>
      <c r="E62" s="75" t="str">
        <f t="shared" si="1"/>
        <v/>
      </c>
      <c r="F62" s="81"/>
      <c r="G62" s="77" t="str">
        <f t="shared" si="2"/>
        <v/>
      </c>
      <c r="H62" s="26" t="str">
        <f t="shared" si="3"/>
        <v/>
      </c>
      <c r="I62" s="27"/>
      <c r="J62" s="77" t="str">
        <f t="shared" si="4"/>
        <v/>
      </c>
      <c r="K62" s="78" t="str">
        <f t="shared" si="5"/>
        <v/>
      </c>
      <c r="L62" s="34" t="str">
        <f t="shared" si="6"/>
        <v/>
      </c>
      <c r="M62" s="79" t="str">
        <f t="shared" si="10"/>
        <v/>
      </c>
      <c r="N62" s="82"/>
      <c r="O62" s="82"/>
      <c r="P62" s="9"/>
      <c r="Q62" s="9"/>
      <c r="R62" s="9"/>
      <c r="T62" s="80">
        <f t="shared" si="9"/>
        <v>0</v>
      </c>
    </row>
    <row r="63">
      <c r="B63" s="27"/>
      <c r="C63" s="73" t="str">
        <f>IFERROR(IF(B63="","",IF(VLOOKUP(LEFT(B63,4),'Base de Ativos'!$A$1:$E$1044,5,0)=1,"FII",IF(OR(RIGHT(B63,2)="35",RIGHT(B63,2)="34"),"BDR",IF(VLOOKUP(LEFT(B63,4),'Base de Ativos'!$A$1:$E$1044,5)=3,"Ação","Exterior")))),"Exterior")</f>
        <v/>
      </c>
      <c r="D63" s="74" t="str">
        <f>IFERROR(__xludf.DUMMYFUNCTION("IF(B63="""","""",IF(C63=""Exterior"",GOOGLEFINANCE(B63)*GOOGLEFINANCE(""USDBRL""),GOOGLEFINANCE(B63)))"),"")</f>
        <v/>
      </c>
      <c r="E63" s="75" t="str">
        <f t="shared" si="1"/>
        <v/>
      </c>
      <c r="F63" s="81"/>
      <c r="G63" s="77" t="str">
        <f t="shared" si="2"/>
        <v/>
      </c>
      <c r="H63" s="26" t="str">
        <f t="shared" si="3"/>
        <v/>
      </c>
      <c r="I63" s="27"/>
      <c r="J63" s="77" t="str">
        <f t="shared" si="4"/>
        <v/>
      </c>
      <c r="K63" s="78" t="str">
        <f t="shared" si="5"/>
        <v/>
      </c>
      <c r="L63" s="34" t="str">
        <f t="shared" si="6"/>
        <v/>
      </c>
      <c r="M63" s="79" t="str">
        <f t="shared" si="10"/>
        <v/>
      </c>
      <c r="N63" s="82"/>
      <c r="O63" s="82"/>
      <c r="P63" s="9"/>
      <c r="Q63" s="9"/>
      <c r="R63" s="9"/>
      <c r="T63" s="80">
        <f t="shared" si="9"/>
        <v>0</v>
      </c>
    </row>
    <row r="64">
      <c r="B64" s="27"/>
      <c r="C64" s="73" t="str">
        <f>IFERROR(IF(B64="","",IF(VLOOKUP(LEFT(B64,4),'Base de Ativos'!$A$1:$E$1044,5,0)=1,"FII",IF(OR(RIGHT(B64,2)="35",RIGHT(B64,2)="34"),"BDR",IF(VLOOKUP(LEFT(B64,4),'Base de Ativos'!$A$1:$E$1044,5)=3,"Ação","Exterior")))),"Exterior")</f>
        <v/>
      </c>
      <c r="D64" s="74" t="str">
        <f>IFERROR(__xludf.DUMMYFUNCTION("IF(B64="""","""",IF(C64=""Exterior"",GOOGLEFINANCE(B64)*GOOGLEFINANCE(""USDBRL""),GOOGLEFINANCE(B64)))"),"")</f>
        <v/>
      </c>
      <c r="E64" s="75" t="str">
        <f t="shared" si="1"/>
        <v/>
      </c>
      <c r="F64" s="81"/>
      <c r="G64" s="77" t="str">
        <f t="shared" si="2"/>
        <v/>
      </c>
      <c r="H64" s="26" t="str">
        <f t="shared" si="3"/>
        <v/>
      </c>
      <c r="I64" s="27"/>
      <c r="J64" s="77" t="str">
        <f t="shared" si="4"/>
        <v/>
      </c>
      <c r="K64" s="78" t="str">
        <f t="shared" si="5"/>
        <v/>
      </c>
      <c r="L64" s="34" t="str">
        <f t="shared" si="6"/>
        <v/>
      </c>
      <c r="M64" s="79" t="str">
        <f t="shared" si="10"/>
        <v/>
      </c>
      <c r="N64" s="82"/>
      <c r="O64" s="82"/>
      <c r="P64" s="9"/>
      <c r="Q64" s="9"/>
      <c r="R64" s="9"/>
      <c r="T64" s="80">
        <f t="shared" si="9"/>
        <v>0</v>
      </c>
    </row>
    <row r="65">
      <c r="B65" s="27"/>
      <c r="C65" s="73" t="str">
        <f>IFERROR(IF(B65="","",IF(VLOOKUP(LEFT(B65,4),'Base de Ativos'!$A$1:$E$1044,5,0)=1,"FII",IF(OR(RIGHT(B65,2)="35",RIGHT(B65,2)="34"),"BDR",IF(VLOOKUP(LEFT(B65,4),'Base de Ativos'!$A$1:$E$1044,5)=3,"Ação","Exterior")))),"Exterior")</f>
        <v/>
      </c>
      <c r="D65" s="74" t="str">
        <f>IFERROR(__xludf.DUMMYFUNCTION("IF(B65="""","""",IF(C65=""Exterior"",GOOGLEFINANCE(B65)*GOOGLEFINANCE(""USDBRL""),GOOGLEFINANCE(B65)))"),"")</f>
        <v/>
      </c>
      <c r="E65" s="75" t="str">
        <f t="shared" si="1"/>
        <v/>
      </c>
      <c r="F65" s="81"/>
      <c r="G65" s="77" t="str">
        <f t="shared" si="2"/>
        <v/>
      </c>
      <c r="H65" s="26" t="str">
        <f t="shared" si="3"/>
        <v/>
      </c>
      <c r="I65" s="27"/>
      <c r="J65" s="77" t="str">
        <f t="shared" si="4"/>
        <v/>
      </c>
      <c r="K65" s="78" t="str">
        <f t="shared" si="5"/>
        <v/>
      </c>
      <c r="L65" s="34" t="str">
        <f t="shared" si="6"/>
        <v/>
      </c>
      <c r="M65" s="79" t="str">
        <f t="shared" si="10"/>
        <v/>
      </c>
      <c r="N65" s="82"/>
      <c r="O65" s="82"/>
      <c r="P65" s="9"/>
      <c r="Q65" s="9"/>
      <c r="R65" s="9"/>
      <c r="T65" s="80">
        <f t="shared" si="9"/>
        <v>0</v>
      </c>
    </row>
    <row r="66">
      <c r="B66" s="27"/>
      <c r="C66" s="73" t="str">
        <f>IFERROR(IF(B66="","",IF(VLOOKUP(LEFT(B66,4),'Base de Ativos'!$A$1:$E$1044,5,0)=1,"FII",IF(OR(RIGHT(B66,2)="35",RIGHT(B66,2)="34"),"BDR",IF(VLOOKUP(LEFT(B66,4),'Base de Ativos'!$A$1:$E$1044,5)=3,"Ação","Exterior")))),"Exterior")</f>
        <v/>
      </c>
      <c r="D66" s="74" t="str">
        <f>IFERROR(__xludf.DUMMYFUNCTION("IF(B66="""","""",IF(C66=""Exterior"",GOOGLEFINANCE(B66)*GOOGLEFINANCE(""USDBRL""),GOOGLEFINANCE(B66)))"),"")</f>
        <v/>
      </c>
      <c r="E66" s="75" t="str">
        <f t="shared" si="1"/>
        <v/>
      </c>
      <c r="F66" s="81"/>
      <c r="G66" s="77" t="str">
        <f t="shared" si="2"/>
        <v/>
      </c>
      <c r="H66" s="26" t="str">
        <f t="shared" si="3"/>
        <v/>
      </c>
      <c r="I66" s="27"/>
      <c r="J66" s="77" t="str">
        <f t="shared" si="4"/>
        <v/>
      </c>
      <c r="K66" s="78" t="str">
        <f t="shared" si="5"/>
        <v/>
      </c>
      <c r="L66" s="34" t="str">
        <f t="shared" si="6"/>
        <v/>
      </c>
      <c r="M66" s="79" t="str">
        <f t="shared" si="10"/>
        <v/>
      </c>
      <c r="N66" s="82"/>
      <c r="O66" s="82"/>
      <c r="P66" s="9"/>
      <c r="Q66" s="9"/>
      <c r="R66" s="9"/>
      <c r="T66" s="80">
        <f t="shared" si="9"/>
        <v>0</v>
      </c>
    </row>
    <row r="67">
      <c r="B67" s="27"/>
      <c r="C67" s="73" t="str">
        <f>IFERROR(IF(B67="","",IF(VLOOKUP(LEFT(B67,4),'Base de Ativos'!$A$1:$E$1044,5,0)=1,"FII",IF(OR(RIGHT(B67,2)="35",RIGHT(B67,2)="34"),"BDR",IF(VLOOKUP(LEFT(B67,4),'Base de Ativos'!$A$1:$E$1044,5)=3,"Ação","Exterior")))),"Exterior")</f>
        <v/>
      </c>
      <c r="D67" s="74" t="str">
        <f>IFERROR(__xludf.DUMMYFUNCTION("IF(B67="""","""",IF(C67=""Exterior"",GOOGLEFINANCE(B67)*GOOGLEFINANCE(""USDBRL""),GOOGLEFINANCE(B67)))"),"")</f>
        <v/>
      </c>
      <c r="E67" s="75" t="str">
        <f t="shared" si="1"/>
        <v/>
      </c>
      <c r="F67" s="81"/>
      <c r="G67" s="77" t="str">
        <f t="shared" si="2"/>
        <v/>
      </c>
      <c r="H67" s="26" t="str">
        <f t="shared" si="3"/>
        <v/>
      </c>
      <c r="I67" s="27"/>
      <c r="J67" s="77" t="str">
        <f t="shared" si="4"/>
        <v/>
      </c>
      <c r="K67" s="78" t="str">
        <f t="shared" si="5"/>
        <v/>
      </c>
      <c r="L67" s="34" t="str">
        <f t="shared" si="6"/>
        <v/>
      </c>
      <c r="M67" s="79" t="str">
        <f t="shared" si="10"/>
        <v/>
      </c>
      <c r="N67" s="82"/>
      <c r="O67" s="82"/>
      <c r="P67" s="9"/>
      <c r="Q67" s="9"/>
      <c r="R67" s="9"/>
      <c r="T67" s="80">
        <f t="shared" si="9"/>
        <v>0</v>
      </c>
    </row>
    <row r="68">
      <c r="B68" s="27"/>
      <c r="C68" s="73" t="str">
        <f>IFERROR(IF(B68="","",IF(VLOOKUP(LEFT(B68,4),'Base de Ativos'!$A$1:$E$1044,5,0)=1,"FII",IF(OR(RIGHT(B68,2)="35",RIGHT(B68,2)="34"),"BDR",IF(VLOOKUP(LEFT(B68,4),'Base de Ativos'!$A$1:$E$1044,5)=3,"Ação","Exterior")))),"Exterior")</f>
        <v/>
      </c>
      <c r="D68" s="74" t="str">
        <f>IFERROR(__xludf.DUMMYFUNCTION("IF(B68="""","""",IF(C68=""Exterior"",GOOGLEFINANCE(B68)*GOOGLEFINANCE(""USDBRL""),GOOGLEFINANCE(B68)))"),"")</f>
        <v/>
      </c>
      <c r="E68" s="75" t="str">
        <f t="shared" si="1"/>
        <v/>
      </c>
      <c r="F68" s="81"/>
      <c r="G68" s="77" t="str">
        <f t="shared" si="2"/>
        <v/>
      </c>
      <c r="H68" s="26" t="str">
        <f t="shared" si="3"/>
        <v/>
      </c>
      <c r="I68" s="27"/>
      <c r="J68" s="77" t="str">
        <f t="shared" si="4"/>
        <v/>
      </c>
      <c r="K68" s="78" t="str">
        <f t="shared" si="5"/>
        <v/>
      </c>
      <c r="L68" s="34" t="str">
        <f t="shared" si="6"/>
        <v/>
      </c>
      <c r="M68" s="79" t="str">
        <f t="shared" si="10"/>
        <v/>
      </c>
      <c r="N68" s="82"/>
      <c r="O68" s="82"/>
      <c r="P68" s="9"/>
      <c r="Q68" s="9"/>
      <c r="R68" s="9"/>
      <c r="T68" s="80">
        <f t="shared" si="9"/>
        <v>0</v>
      </c>
    </row>
    <row r="69">
      <c r="B69" s="27"/>
      <c r="C69" s="73" t="str">
        <f>IFERROR(IF(B69="","",IF(VLOOKUP(LEFT(B69,4),'Base de Ativos'!$A$1:$E$1044,5,0)=1,"FII",IF(OR(RIGHT(B69,2)="35",RIGHT(B69,2)="34"),"BDR",IF(VLOOKUP(LEFT(B69,4),'Base de Ativos'!$A$1:$E$1044,5)=3,"Ação","Exterior")))),"Exterior")</f>
        <v/>
      </c>
      <c r="D69" s="74" t="str">
        <f>IFERROR(__xludf.DUMMYFUNCTION("IF(B69="""","""",IF(C69=""Exterior"",GOOGLEFINANCE(B69)*GOOGLEFINANCE(""USDBRL""),GOOGLEFINANCE(B69)))"),"")</f>
        <v/>
      </c>
      <c r="E69" s="75" t="str">
        <f t="shared" si="1"/>
        <v/>
      </c>
      <c r="F69" s="81"/>
      <c r="G69" s="77" t="str">
        <f t="shared" si="2"/>
        <v/>
      </c>
      <c r="H69" s="26" t="str">
        <f t="shared" si="3"/>
        <v/>
      </c>
      <c r="I69" s="27"/>
      <c r="J69" s="77" t="str">
        <f t="shared" si="4"/>
        <v/>
      </c>
      <c r="K69" s="78" t="str">
        <f t="shared" si="5"/>
        <v/>
      </c>
      <c r="L69" s="34" t="str">
        <f t="shared" si="6"/>
        <v/>
      </c>
      <c r="M69" s="79" t="str">
        <f t="shared" si="10"/>
        <v/>
      </c>
      <c r="N69" s="82"/>
      <c r="O69" s="82"/>
      <c r="P69" s="9"/>
      <c r="Q69" s="9"/>
      <c r="R69" s="9"/>
      <c r="T69" s="80">
        <f t="shared" si="9"/>
        <v>0</v>
      </c>
    </row>
    <row r="70">
      <c r="B70" s="27"/>
      <c r="C70" s="73" t="str">
        <f>IFERROR(IF(B70="","",IF(VLOOKUP(LEFT(B70,4),'Base de Ativos'!$A$1:$E$1044,5,0)=1,"FII",IF(OR(RIGHT(B70,2)="35",RIGHT(B70,2)="34"),"BDR",IF(VLOOKUP(LEFT(B70,4),'Base de Ativos'!$A$1:$E$1044,5)=3,"Ação","Exterior")))),"Exterior")</f>
        <v/>
      </c>
      <c r="D70" s="74" t="str">
        <f>IFERROR(__xludf.DUMMYFUNCTION("IF(B70="""","""",IF(C70=""Exterior"",GOOGLEFINANCE(B70)*GOOGLEFINANCE(""USDBRL""),GOOGLEFINANCE(B70)))"),"")</f>
        <v/>
      </c>
      <c r="E70" s="75" t="str">
        <f t="shared" si="1"/>
        <v/>
      </c>
      <c r="F70" s="81"/>
      <c r="G70" s="77" t="str">
        <f t="shared" si="2"/>
        <v/>
      </c>
      <c r="H70" s="26" t="str">
        <f t="shared" si="3"/>
        <v/>
      </c>
      <c r="I70" s="27"/>
      <c r="J70" s="77" t="str">
        <f t="shared" si="4"/>
        <v/>
      </c>
      <c r="K70" s="78" t="str">
        <f t="shared" si="5"/>
        <v/>
      </c>
      <c r="L70" s="34" t="str">
        <f t="shared" si="6"/>
        <v/>
      </c>
      <c r="M70" s="79" t="str">
        <f t="shared" si="10"/>
        <v/>
      </c>
      <c r="N70" s="82"/>
      <c r="O70" s="82"/>
      <c r="P70" s="9"/>
      <c r="Q70" s="9"/>
      <c r="R70" s="9"/>
      <c r="T70" s="80">
        <f t="shared" si="9"/>
        <v>0</v>
      </c>
    </row>
    <row r="71">
      <c r="B71" s="27"/>
      <c r="C71" s="73" t="str">
        <f>IFERROR(IF(B71="","",IF(VLOOKUP(LEFT(B71,4),'Base de Ativos'!$A$1:$E$1044,5,0)=1,"FII",IF(OR(RIGHT(B71,2)="35",RIGHT(B71,2)="34"),"BDR",IF(VLOOKUP(LEFT(B71,4),'Base de Ativos'!$A$1:$E$1044,5)=3,"Ação","Exterior")))),"Exterior")</f>
        <v/>
      </c>
      <c r="D71" s="74" t="str">
        <f>IFERROR(__xludf.DUMMYFUNCTION("IF(B71="""","""",IF(C71=""Exterior"",GOOGLEFINANCE(B71)*GOOGLEFINANCE(""USDBRL""),GOOGLEFINANCE(B71)))"),"")</f>
        <v/>
      </c>
      <c r="E71" s="75" t="str">
        <f t="shared" si="1"/>
        <v/>
      </c>
      <c r="F71" s="81"/>
      <c r="G71" s="77" t="str">
        <f t="shared" si="2"/>
        <v/>
      </c>
      <c r="H71" s="26" t="str">
        <f t="shared" si="3"/>
        <v/>
      </c>
      <c r="I71" s="27"/>
      <c r="J71" s="77" t="str">
        <f t="shared" si="4"/>
        <v/>
      </c>
      <c r="K71" s="78" t="str">
        <f t="shared" si="5"/>
        <v/>
      </c>
      <c r="L71" s="34" t="str">
        <f t="shared" si="6"/>
        <v/>
      </c>
      <c r="M71" s="79" t="str">
        <f t="shared" si="10"/>
        <v/>
      </c>
      <c r="N71" s="82"/>
      <c r="O71" s="82"/>
      <c r="P71" s="9"/>
      <c r="Q71" s="9"/>
      <c r="R71" s="9"/>
      <c r="T71" s="80">
        <f t="shared" si="9"/>
        <v>0</v>
      </c>
    </row>
    <row r="72">
      <c r="B72" s="27"/>
      <c r="C72" s="73" t="str">
        <f>IFERROR(IF(B72="","",IF(VLOOKUP(LEFT(B72,4),'Base de Ativos'!$A$1:$E$1044,5,0)=1,"FII",IF(OR(RIGHT(B72,2)="35",RIGHT(B72,2)="34"),"BDR",IF(VLOOKUP(LEFT(B72,4),'Base de Ativos'!$A$1:$E$1044,5)=3,"Ação","Exterior")))),"Exterior")</f>
        <v/>
      </c>
      <c r="D72" s="74" t="str">
        <f>IFERROR(__xludf.DUMMYFUNCTION("IF(B72="""","""",IF(C72=""Exterior"",GOOGLEFINANCE(B72)*GOOGLEFINANCE(""USDBRL""),GOOGLEFINANCE(B72)))"),"")</f>
        <v/>
      </c>
      <c r="E72" s="75" t="str">
        <f t="shared" si="1"/>
        <v/>
      </c>
      <c r="F72" s="81"/>
      <c r="G72" s="77" t="str">
        <f t="shared" si="2"/>
        <v/>
      </c>
      <c r="H72" s="26" t="str">
        <f t="shared" si="3"/>
        <v/>
      </c>
      <c r="I72" s="27"/>
      <c r="J72" s="77" t="str">
        <f t="shared" si="4"/>
        <v/>
      </c>
      <c r="K72" s="78" t="str">
        <f t="shared" si="5"/>
        <v/>
      </c>
      <c r="L72" s="34" t="str">
        <f t="shared" si="6"/>
        <v/>
      </c>
      <c r="M72" s="79" t="str">
        <f t="shared" si="10"/>
        <v/>
      </c>
      <c r="N72" s="82"/>
      <c r="O72" s="82"/>
      <c r="P72" s="9"/>
      <c r="Q72" s="9"/>
      <c r="R72" s="9"/>
      <c r="T72" s="80">
        <f t="shared" si="9"/>
        <v>0</v>
      </c>
    </row>
    <row r="73">
      <c r="B73" s="27"/>
      <c r="C73" s="73" t="str">
        <f>IFERROR(IF(B73="","",IF(VLOOKUP(LEFT(B73,4),'Base de Ativos'!$A$1:$E$1044,5,0)=1,"FII",IF(OR(RIGHT(B73,2)="35",RIGHT(B73,2)="34"),"BDR",IF(VLOOKUP(LEFT(B73,4),'Base de Ativos'!$A$1:$E$1044,5)=3,"Ação","Exterior")))),"Exterior")</f>
        <v/>
      </c>
      <c r="D73" s="74" t="str">
        <f>IFERROR(__xludf.DUMMYFUNCTION("IF(B73="""","""",IF(C73=""Exterior"",GOOGLEFINANCE(B73)*GOOGLEFINANCE(""USDBRL""),GOOGLEFINANCE(B73)))"),"")</f>
        <v/>
      </c>
      <c r="E73" s="75" t="str">
        <f t="shared" si="1"/>
        <v/>
      </c>
      <c r="F73" s="81"/>
      <c r="G73" s="77" t="str">
        <f t="shared" si="2"/>
        <v/>
      </c>
      <c r="H73" s="26" t="str">
        <f t="shared" si="3"/>
        <v/>
      </c>
      <c r="I73" s="27"/>
      <c r="J73" s="77" t="str">
        <f t="shared" si="4"/>
        <v/>
      </c>
      <c r="K73" s="78" t="str">
        <f t="shared" si="5"/>
        <v/>
      </c>
      <c r="L73" s="34" t="str">
        <f t="shared" si="6"/>
        <v/>
      </c>
      <c r="M73" s="79" t="str">
        <f t="shared" si="10"/>
        <v/>
      </c>
      <c r="N73" s="82"/>
      <c r="O73" s="82"/>
      <c r="P73" s="9"/>
      <c r="Q73" s="9"/>
      <c r="R73" s="9"/>
      <c r="T73" s="80">
        <f t="shared" si="9"/>
        <v>0</v>
      </c>
    </row>
    <row r="74">
      <c r="B74" s="27"/>
      <c r="C74" s="73" t="str">
        <f>IFERROR(IF(B74="","",IF(VLOOKUP(LEFT(B74,4),'Base de Ativos'!$A$1:$E$1044,5,0)=1,"FII",IF(OR(RIGHT(B74,2)="35",RIGHT(B74,2)="34"),"BDR",IF(VLOOKUP(LEFT(B74,4),'Base de Ativos'!$A$1:$E$1044,5)=3,"Ação","Exterior")))),"Exterior")</f>
        <v/>
      </c>
      <c r="D74" s="74" t="str">
        <f>IFERROR(__xludf.DUMMYFUNCTION("IF(B74="""","""",IF(C74=""Exterior"",GOOGLEFINANCE(B74)*GOOGLEFINANCE(""USDBRL""),GOOGLEFINANCE(B74)))"),"")</f>
        <v/>
      </c>
      <c r="E74" s="75" t="str">
        <f t="shared" si="1"/>
        <v/>
      </c>
      <c r="F74" s="81"/>
      <c r="G74" s="77" t="str">
        <f t="shared" si="2"/>
        <v/>
      </c>
      <c r="H74" s="26" t="str">
        <f t="shared" si="3"/>
        <v/>
      </c>
      <c r="I74" s="27"/>
      <c r="J74" s="77" t="str">
        <f t="shared" si="4"/>
        <v/>
      </c>
      <c r="K74" s="78" t="str">
        <f t="shared" si="5"/>
        <v/>
      </c>
      <c r="L74" s="34" t="str">
        <f t="shared" si="6"/>
        <v/>
      </c>
      <c r="M74" s="79" t="str">
        <f t="shared" si="10"/>
        <v/>
      </c>
      <c r="N74" s="82"/>
      <c r="O74" s="82"/>
      <c r="P74" s="9"/>
      <c r="Q74" s="9"/>
      <c r="R74" s="9"/>
      <c r="T74" s="80">
        <f t="shared" si="9"/>
        <v>0</v>
      </c>
    </row>
    <row r="75">
      <c r="B75" s="27"/>
      <c r="C75" s="73" t="str">
        <f>IFERROR(IF(B75="","",IF(VLOOKUP(LEFT(B75,4),'Base de Ativos'!$A$1:$E$1044,5,0)=1,"FII",IF(OR(RIGHT(B75,2)="35",RIGHT(B75,2)="34"),"BDR",IF(VLOOKUP(LEFT(B75,4),'Base de Ativos'!$A$1:$E$1044,5)=3,"Ação","Exterior")))),"Exterior")</f>
        <v/>
      </c>
      <c r="D75" s="74" t="str">
        <f>IFERROR(__xludf.DUMMYFUNCTION("IF(B75="""","""",IF(C75=""Exterior"",GOOGLEFINANCE(B75)*GOOGLEFINANCE(""USDBRL""),GOOGLEFINANCE(B75)))"),"")</f>
        <v/>
      </c>
      <c r="E75" s="75" t="str">
        <f t="shared" si="1"/>
        <v/>
      </c>
      <c r="F75" s="81"/>
      <c r="G75" s="77" t="str">
        <f t="shared" si="2"/>
        <v/>
      </c>
      <c r="H75" s="26" t="str">
        <f t="shared" si="3"/>
        <v/>
      </c>
      <c r="I75" s="27"/>
      <c r="J75" s="77" t="str">
        <f t="shared" si="4"/>
        <v/>
      </c>
      <c r="K75" s="78" t="str">
        <f t="shared" si="5"/>
        <v/>
      </c>
      <c r="L75" s="34" t="str">
        <f t="shared" si="6"/>
        <v/>
      </c>
      <c r="M75" s="79" t="str">
        <f t="shared" si="10"/>
        <v/>
      </c>
      <c r="N75" s="82"/>
      <c r="O75" s="82"/>
      <c r="P75" s="9"/>
      <c r="Q75" s="9"/>
      <c r="R75" s="9"/>
      <c r="T75" s="80">
        <f t="shared" si="9"/>
        <v>0</v>
      </c>
    </row>
    <row r="76">
      <c r="B76" s="27"/>
      <c r="C76" s="73" t="str">
        <f>IFERROR(IF(B76="","",IF(VLOOKUP(LEFT(B76,4),'Base de Ativos'!$A$1:$E$1044,5,0)=1,"FII",IF(OR(RIGHT(B76,2)="35",RIGHT(B76,2)="34"),"BDR",IF(VLOOKUP(LEFT(B76,4),'Base de Ativos'!$A$1:$E$1044,5)=3,"Ação","Exterior")))),"Exterior")</f>
        <v/>
      </c>
      <c r="D76" s="74" t="str">
        <f>IFERROR(__xludf.DUMMYFUNCTION("IF(B76="""","""",IF(C76=""Exterior"",GOOGLEFINANCE(B76)*GOOGLEFINANCE(""USDBRL""),GOOGLEFINANCE(B76)))"),"")</f>
        <v/>
      </c>
      <c r="E76" s="75" t="str">
        <f t="shared" si="1"/>
        <v/>
      </c>
      <c r="F76" s="81"/>
      <c r="G76" s="77" t="str">
        <f t="shared" si="2"/>
        <v/>
      </c>
      <c r="H76" s="26" t="str">
        <f t="shared" si="3"/>
        <v/>
      </c>
      <c r="I76" s="27"/>
      <c r="J76" s="77" t="str">
        <f t="shared" si="4"/>
        <v/>
      </c>
      <c r="K76" s="78" t="str">
        <f t="shared" si="5"/>
        <v/>
      </c>
      <c r="L76" s="34" t="str">
        <f t="shared" si="6"/>
        <v/>
      </c>
      <c r="M76" s="79" t="str">
        <f t="shared" si="10"/>
        <v/>
      </c>
      <c r="N76" s="82"/>
      <c r="O76" s="82"/>
      <c r="P76" s="9"/>
      <c r="Q76" s="9"/>
      <c r="R76" s="9"/>
      <c r="T76" s="80">
        <f t="shared" si="9"/>
        <v>0</v>
      </c>
    </row>
    <row r="77">
      <c r="B77" s="27"/>
      <c r="C77" s="73" t="str">
        <f>IFERROR(IF(B77="","",IF(VLOOKUP(LEFT(B77,4),'Base de Ativos'!$A$1:$E$1044,5,0)=1,"FII",IF(OR(RIGHT(B77,2)="35",RIGHT(B77,2)="34"),"BDR",IF(VLOOKUP(LEFT(B77,4),'Base de Ativos'!$A$1:$E$1044,5)=3,"Ação","Exterior")))),"Exterior")</f>
        <v/>
      </c>
      <c r="D77" s="74" t="str">
        <f>IFERROR(__xludf.DUMMYFUNCTION("IF(B77="""","""",IF(C77=""Exterior"",GOOGLEFINANCE(B77)*GOOGLEFINANCE(""USDBRL""),GOOGLEFINANCE(B77)))"),"")</f>
        <v/>
      </c>
      <c r="E77" s="75" t="str">
        <f t="shared" si="1"/>
        <v/>
      </c>
      <c r="F77" s="81"/>
      <c r="G77" s="77" t="str">
        <f t="shared" si="2"/>
        <v/>
      </c>
      <c r="H77" s="26" t="str">
        <f t="shared" si="3"/>
        <v/>
      </c>
      <c r="I77" s="27"/>
      <c r="J77" s="77" t="str">
        <f t="shared" si="4"/>
        <v/>
      </c>
      <c r="K77" s="78" t="str">
        <f t="shared" si="5"/>
        <v/>
      </c>
      <c r="L77" s="34" t="str">
        <f t="shared" si="6"/>
        <v/>
      </c>
      <c r="M77" s="79" t="str">
        <f t="shared" si="10"/>
        <v/>
      </c>
      <c r="N77" s="82"/>
      <c r="O77" s="82"/>
      <c r="P77" s="9"/>
      <c r="Q77" s="9"/>
      <c r="R77" s="9"/>
      <c r="T77" s="80">
        <f t="shared" si="9"/>
        <v>0</v>
      </c>
    </row>
    <row r="78">
      <c r="B78" s="27"/>
      <c r="C78" s="73" t="str">
        <f>IFERROR(IF(B78="","",IF(VLOOKUP(LEFT(B78,4),'Base de Ativos'!$A$1:$E$1044,5,0)=1,"FII",IF(OR(RIGHT(B78,2)="35",RIGHT(B78,2)="34"),"BDR",IF(VLOOKUP(LEFT(B78,4),'Base de Ativos'!$A$1:$E$1044,5)=3,"Ação","Exterior")))),"Exterior")</f>
        <v/>
      </c>
      <c r="D78" s="74" t="str">
        <f>IFERROR(__xludf.DUMMYFUNCTION("IF(B78="""","""",IF(C78=""Exterior"",GOOGLEFINANCE(B78)*GOOGLEFINANCE(""USDBRL""),GOOGLEFINANCE(B78)))"),"")</f>
        <v/>
      </c>
      <c r="E78" s="75" t="str">
        <f t="shared" si="1"/>
        <v/>
      </c>
      <c r="F78" s="81"/>
      <c r="G78" s="77" t="str">
        <f t="shared" si="2"/>
        <v/>
      </c>
      <c r="H78" s="26" t="str">
        <f t="shared" si="3"/>
        <v/>
      </c>
      <c r="I78" s="27"/>
      <c r="J78" s="77" t="str">
        <f t="shared" si="4"/>
        <v/>
      </c>
      <c r="K78" s="78" t="str">
        <f t="shared" si="5"/>
        <v/>
      </c>
      <c r="L78" s="34" t="str">
        <f t="shared" si="6"/>
        <v/>
      </c>
      <c r="M78" s="79" t="str">
        <f t="shared" si="10"/>
        <v/>
      </c>
      <c r="N78" s="82"/>
      <c r="O78" s="82"/>
      <c r="P78" s="9"/>
      <c r="Q78" s="9"/>
      <c r="R78" s="9"/>
      <c r="T78" s="80">
        <f t="shared" si="9"/>
        <v>0</v>
      </c>
    </row>
    <row r="79">
      <c r="B79" s="27"/>
      <c r="C79" s="73" t="str">
        <f>IFERROR(IF(B79="","",IF(VLOOKUP(LEFT(B79,4),'Base de Ativos'!$A$1:$E$1044,5,0)=1,"FII",IF(OR(RIGHT(B79,2)="35",RIGHT(B79,2)="34"),"BDR",IF(VLOOKUP(LEFT(B79,4),'Base de Ativos'!$A$1:$E$1044,5)=3,"Ação","Exterior")))),"Exterior")</f>
        <v/>
      </c>
      <c r="D79" s="74" t="str">
        <f>IFERROR(__xludf.DUMMYFUNCTION("IF(B79="""","""",IF(C79=""Exterior"",GOOGLEFINANCE(B79)*GOOGLEFINANCE(""USDBRL""),GOOGLEFINANCE(B79)))"),"")</f>
        <v/>
      </c>
      <c r="E79" s="75" t="str">
        <f t="shared" si="1"/>
        <v/>
      </c>
      <c r="F79" s="81"/>
      <c r="G79" s="77" t="str">
        <f t="shared" si="2"/>
        <v/>
      </c>
      <c r="H79" s="26" t="str">
        <f t="shared" si="3"/>
        <v/>
      </c>
      <c r="I79" s="27"/>
      <c r="J79" s="77" t="str">
        <f t="shared" si="4"/>
        <v/>
      </c>
      <c r="K79" s="78" t="str">
        <f t="shared" si="5"/>
        <v/>
      </c>
      <c r="L79" s="34" t="str">
        <f t="shared" si="6"/>
        <v/>
      </c>
      <c r="M79" s="79" t="str">
        <f t="shared" si="10"/>
        <v/>
      </c>
      <c r="N79" s="82"/>
      <c r="O79" s="82"/>
      <c r="P79" s="9"/>
      <c r="Q79" s="9"/>
      <c r="R79" s="9"/>
      <c r="T79" s="80">
        <f t="shared" si="9"/>
        <v>0</v>
      </c>
    </row>
    <row r="80">
      <c r="B80" s="27"/>
      <c r="C80" s="73" t="str">
        <f>IFERROR(IF(B80="","",IF(VLOOKUP(LEFT(B80,4),'Base de Ativos'!$A$1:$E$1044,5,0)=1,"FII",IF(OR(RIGHT(B80,2)="35",RIGHT(B80,2)="34"),"BDR",IF(VLOOKUP(LEFT(B80,4),'Base de Ativos'!$A$1:$E$1044,5)=3,"Ação","Exterior")))),"Exterior")</f>
        <v/>
      </c>
      <c r="D80" s="74" t="str">
        <f>IFERROR(__xludf.DUMMYFUNCTION("IF(B80="""","""",IF(C80=""Exterior"",GOOGLEFINANCE(B80)*GOOGLEFINANCE(""USDBRL""),GOOGLEFINANCE(B80)))"),"")</f>
        <v/>
      </c>
      <c r="E80" s="75" t="str">
        <f t="shared" si="1"/>
        <v/>
      </c>
      <c r="F80" s="81"/>
      <c r="G80" s="77" t="str">
        <f t="shared" si="2"/>
        <v/>
      </c>
      <c r="H80" s="26" t="str">
        <f t="shared" si="3"/>
        <v/>
      </c>
      <c r="I80" s="27"/>
      <c r="J80" s="77" t="str">
        <f t="shared" si="4"/>
        <v/>
      </c>
      <c r="K80" s="78" t="str">
        <f t="shared" si="5"/>
        <v/>
      </c>
      <c r="L80" s="34" t="str">
        <f t="shared" si="6"/>
        <v/>
      </c>
      <c r="M80" s="79" t="str">
        <f t="shared" si="10"/>
        <v/>
      </c>
      <c r="N80" s="82"/>
      <c r="O80" s="82"/>
      <c r="P80" s="9"/>
      <c r="Q80" s="9"/>
      <c r="R80" s="9"/>
      <c r="T80" s="80">
        <f t="shared" si="9"/>
        <v>0</v>
      </c>
    </row>
    <row r="81">
      <c r="B81" s="27"/>
      <c r="C81" s="73" t="str">
        <f>IFERROR(IF(B81="","",IF(VLOOKUP(LEFT(B81,4),'Base de Ativos'!$A$1:$E$1044,5,0)=1,"FII",IF(OR(RIGHT(B81,2)="35",RIGHT(B81,2)="34"),"BDR",IF(VLOOKUP(LEFT(B81,4),'Base de Ativos'!$A$1:$E$1044,5)=3,"Ação","Exterior")))),"Exterior")</f>
        <v/>
      </c>
      <c r="D81" s="74" t="str">
        <f>IFERROR(__xludf.DUMMYFUNCTION("IF(B81="""","""",IF(C81=""Exterior"",GOOGLEFINANCE(B81)*GOOGLEFINANCE(""USDBRL""),GOOGLEFINANCE(B81)))"),"")</f>
        <v/>
      </c>
      <c r="E81" s="75" t="str">
        <f t="shared" si="1"/>
        <v/>
      </c>
      <c r="F81" s="81"/>
      <c r="G81" s="77" t="str">
        <f t="shared" si="2"/>
        <v/>
      </c>
      <c r="H81" s="26" t="str">
        <f t="shared" si="3"/>
        <v/>
      </c>
      <c r="I81" s="27"/>
      <c r="J81" s="77" t="str">
        <f t="shared" si="4"/>
        <v/>
      </c>
      <c r="K81" s="78" t="str">
        <f t="shared" si="5"/>
        <v/>
      </c>
      <c r="L81" s="34" t="str">
        <f t="shared" si="6"/>
        <v/>
      </c>
      <c r="M81" s="79" t="str">
        <f t="shared" si="10"/>
        <v/>
      </c>
      <c r="N81" s="82"/>
      <c r="O81" s="82"/>
      <c r="P81" s="9"/>
      <c r="Q81" s="9"/>
      <c r="R81" s="9"/>
      <c r="T81" s="80">
        <f t="shared" si="9"/>
        <v>0</v>
      </c>
    </row>
    <row r="82">
      <c r="B82" s="27"/>
      <c r="C82" s="73" t="str">
        <f>IFERROR(IF(B82="","",IF(VLOOKUP(LEFT(B82,4),'Base de Ativos'!$A$1:$E$1044,5,0)=1,"FII",IF(OR(RIGHT(B82,2)="35",RIGHT(B82,2)="34"),"BDR",IF(VLOOKUP(LEFT(B82,4),'Base de Ativos'!$A$1:$E$1044,5)=3,"Ação","Exterior")))),"Exterior")</f>
        <v/>
      </c>
      <c r="D82" s="74" t="str">
        <f>IFERROR(__xludf.DUMMYFUNCTION("IF(B82="""","""",IF(C82=""Exterior"",GOOGLEFINANCE(B82)*GOOGLEFINANCE(""USDBRL""),GOOGLEFINANCE(B82)))"),"")</f>
        <v/>
      </c>
      <c r="E82" s="75" t="str">
        <f t="shared" si="1"/>
        <v/>
      </c>
      <c r="F82" s="81"/>
      <c r="G82" s="77" t="str">
        <f t="shared" si="2"/>
        <v/>
      </c>
      <c r="H82" s="26" t="str">
        <f t="shared" si="3"/>
        <v/>
      </c>
      <c r="I82" s="27"/>
      <c r="J82" s="77" t="str">
        <f t="shared" si="4"/>
        <v/>
      </c>
      <c r="K82" s="78" t="str">
        <f t="shared" si="5"/>
        <v/>
      </c>
      <c r="L82" s="34" t="str">
        <f t="shared" si="6"/>
        <v/>
      </c>
      <c r="M82" s="79" t="str">
        <f t="shared" si="10"/>
        <v/>
      </c>
      <c r="N82" s="82"/>
      <c r="O82" s="82"/>
      <c r="P82" s="9"/>
      <c r="Q82" s="9"/>
      <c r="R82" s="9"/>
      <c r="T82" s="80">
        <f t="shared" si="9"/>
        <v>0</v>
      </c>
    </row>
    <row r="83">
      <c r="B83" s="27"/>
      <c r="C83" s="73" t="str">
        <f>IFERROR(IF(B83="","",IF(VLOOKUP(LEFT(B83,4),'Base de Ativos'!$A$1:$E$1044,5,0)=1,"FII",IF(OR(RIGHT(B83,2)="35",RIGHT(B83,2)="34"),"BDR",IF(VLOOKUP(LEFT(B83,4),'Base de Ativos'!$A$1:$E$1044,5)=3,"Ação","Exterior")))),"Exterior")</f>
        <v/>
      </c>
      <c r="D83" s="74" t="str">
        <f>IFERROR(__xludf.DUMMYFUNCTION("IF(B83="""","""",IF(C83=""Exterior"",GOOGLEFINANCE(B83)*GOOGLEFINANCE(""USDBRL""),GOOGLEFINANCE(B83)))"),"")</f>
        <v/>
      </c>
      <c r="E83" s="75" t="str">
        <f t="shared" si="1"/>
        <v/>
      </c>
      <c r="F83" s="81"/>
      <c r="G83" s="77" t="str">
        <f t="shared" si="2"/>
        <v/>
      </c>
      <c r="H83" s="26" t="str">
        <f t="shared" si="3"/>
        <v/>
      </c>
      <c r="I83" s="27"/>
      <c r="J83" s="77" t="str">
        <f t="shared" si="4"/>
        <v/>
      </c>
      <c r="K83" s="78" t="str">
        <f t="shared" si="5"/>
        <v/>
      </c>
      <c r="L83" s="34" t="str">
        <f t="shared" si="6"/>
        <v/>
      </c>
      <c r="M83" s="79" t="str">
        <f t="shared" si="10"/>
        <v/>
      </c>
      <c r="N83" s="82"/>
      <c r="O83" s="82"/>
      <c r="P83" s="9"/>
      <c r="Q83" s="9"/>
      <c r="R83" s="9"/>
      <c r="T83" s="80">
        <f t="shared" si="9"/>
        <v>0</v>
      </c>
    </row>
    <row r="84">
      <c r="B84" s="27"/>
      <c r="C84" s="73" t="str">
        <f>IFERROR(IF(B84="","",IF(VLOOKUP(LEFT(B84,4),'Base de Ativos'!$A$1:$E$1044,5,0)=1,"FII",IF(OR(RIGHT(B84,2)="35",RIGHT(B84,2)="34"),"BDR",IF(VLOOKUP(LEFT(B84,4),'Base de Ativos'!$A$1:$E$1044,5)=3,"Ação","Exterior")))),"Exterior")</f>
        <v/>
      </c>
      <c r="D84" s="74" t="str">
        <f>IFERROR(__xludf.DUMMYFUNCTION("IF(B84="""","""",IF(C84=""Exterior"",GOOGLEFINANCE(B84)*GOOGLEFINANCE(""USDBRL""),GOOGLEFINANCE(B84)))"),"")</f>
        <v/>
      </c>
      <c r="E84" s="75" t="str">
        <f t="shared" si="1"/>
        <v/>
      </c>
      <c r="F84" s="81"/>
      <c r="G84" s="77" t="str">
        <f t="shared" si="2"/>
        <v/>
      </c>
      <c r="H84" s="26" t="str">
        <f t="shared" si="3"/>
        <v/>
      </c>
      <c r="I84" s="27"/>
      <c r="J84" s="77" t="str">
        <f t="shared" si="4"/>
        <v/>
      </c>
      <c r="K84" s="78" t="str">
        <f t="shared" si="5"/>
        <v/>
      </c>
      <c r="L84" s="34" t="str">
        <f t="shared" si="6"/>
        <v/>
      </c>
      <c r="M84" s="79" t="str">
        <f t="shared" si="10"/>
        <v/>
      </c>
      <c r="N84" s="82"/>
      <c r="O84" s="82"/>
      <c r="P84" s="9"/>
      <c r="Q84" s="9"/>
      <c r="R84" s="9"/>
      <c r="T84" s="80">
        <f t="shared" si="9"/>
        <v>0</v>
      </c>
    </row>
    <row r="85">
      <c r="B85" s="27"/>
      <c r="C85" s="73" t="str">
        <f>IFERROR(IF(B85="","",IF(VLOOKUP(LEFT(B85,4),'Base de Ativos'!$A$1:$E$1044,5,0)=1,"FII",IF(OR(RIGHT(B85,2)="35",RIGHT(B85,2)="34"),"BDR",IF(VLOOKUP(LEFT(B85,4),'Base de Ativos'!$A$1:$E$1044,5)=3,"Ação","Exterior")))),"Exterior")</f>
        <v/>
      </c>
      <c r="D85" s="74" t="str">
        <f>IFERROR(__xludf.DUMMYFUNCTION("IF(B85="""","""",IF(C85=""Exterior"",GOOGLEFINANCE(B85)*GOOGLEFINANCE(""USDBRL""),GOOGLEFINANCE(B85)))"),"")</f>
        <v/>
      </c>
      <c r="E85" s="75" t="str">
        <f t="shared" si="1"/>
        <v/>
      </c>
      <c r="F85" s="81"/>
      <c r="G85" s="77" t="str">
        <f t="shared" si="2"/>
        <v/>
      </c>
      <c r="H85" s="26" t="str">
        <f t="shared" si="3"/>
        <v/>
      </c>
      <c r="I85" s="27"/>
      <c r="J85" s="77" t="str">
        <f t="shared" si="4"/>
        <v/>
      </c>
      <c r="K85" s="78" t="str">
        <f t="shared" si="5"/>
        <v/>
      </c>
      <c r="L85" s="34" t="str">
        <f t="shared" si="6"/>
        <v/>
      </c>
      <c r="M85" s="79" t="str">
        <f t="shared" si="10"/>
        <v/>
      </c>
      <c r="N85" s="82"/>
      <c r="O85" s="82"/>
      <c r="P85" s="9"/>
      <c r="Q85" s="9"/>
      <c r="R85" s="9"/>
      <c r="T85" s="80">
        <f t="shared" si="9"/>
        <v>0</v>
      </c>
    </row>
    <row r="86">
      <c r="B86" s="27"/>
      <c r="C86" s="73" t="str">
        <f>IFERROR(IF(B86="","",IF(VLOOKUP(LEFT(B86,4),'Base de Ativos'!$A$1:$E$1044,5,0)=1,"FII",IF(OR(RIGHT(B86,2)="35",RIGHT(B86,2)="34"),"BDR",IF(VLOOKUP(LEFT(B86,4),'Base de Ativos'!$A$1:$E$1044,5)=3,"Ação","Exterior")))),"Exterior")</f>
        <v/>
      </c>
      <c r="D86" s="74" t="str">
        <f>IFERROR(__xludf.DUMMYFUNCTION("IF(B86="""","""",IF(C86=""Exterior"",GOOGLEFINANCE(B86)*GOOGLEFINANCE(""USDBRL""),GOOGLEFINANCE(B86)))"),"")</f>
        <v/>
      </c>
      <c r="E86" s="75" t="str">
        <f t="shared" si="1"/>
        <v/>
      </c>
      <c r="F86" s="81"/>
      <c r="G86" s="77" t="str">
        <f t="shared" si="2"/>
        <v/>
      </c>
      <c r="H86" s="26" t="str">
        <f t="shared" si="3"/>
        <v/>
      </c>
      <c r="I86" s="27"/>
      <c r="J86" s="77" t="str">
        <f t="shared" si="4"/>
        <v/>
      </c>
      <c r="K86" s="78" t="str">
        <f t="shared" si="5"/>
        <v/>
      </c>
      <c r="L86" s="34" t="str">
        <f t="shared" si="6"/>
        <v/>
      </c>
      <c r="M86" s="79" t="str">
        <f t="shared" si="10"/>
        <v/>
      </c>
      <c r="N86" s="82"/>
      <c r="O86" s="82"/>
      <c r="P86" s="9"/>
      <c r="Q86" s="9"/>
      <c r="R86" s="9"/>
      <c r="T86" s="80">
        <f t="shared" si="9"/>
        <v>0</v>
      </c>
    </row>
    <row r="87">
      <c r="B87" s="27"/>
      <c r="C87" s="73" t="str">
        <f>IFERROR(IF(B87="","",IF(VLOOKUP(LEFT(B87,4),'Base de Ativos'!$A$1:$E$1044,5,0)=1,"FII",IF(OR(RIGHT(B87,2)="35",RIGHT(B87,2)="34"),"BDR",IF(VLOOKUP(LEFT(B87,4),'Base de Ativos'!$A$1:$E$1044,5)=3,"Ação","Exterior")))),"Exterior")</f>
        <v/>
      </c>
      <c r="D87" s="74" t="str">
        <f>IFERROR(__xludf.DUMMYFUNCTION("IF(B87="""","""",IF(C87=""Exterior"",GOOGLEFINANCE(B87)*GOOGLEFINANCE(""USDBRL""),GOOGLEFINANCE(B87)))"),"")</f>
        <v/>
      </c>
      <c r="E87" s="75" t="str">
        <f t="shared" si="1"/>
        <v/>
      </c>
      <c r="F87" s="81"/>
      <c r="G87" s="77" t="str">
        <f t="shared" si="2"/>
        <v/>
      </c>
      <c r="H87" s="26" t="str">
        <f t="shared" si="3"/>
        <v/>
      </c>
      <c r="I87" s="27"/>
      <c r="J87" s="77" t="str">
        <f t="shared" si="4"/>
        <v/>
      </c>
      <c r="K87" s="78" t="str">
        <f t="shared" si="5"/>
        <v/>
      </c>
      <c r="L87" s="34" t="str">
        <f t="shared" si="6"/>
        <v/>
      </c>
      <c r="M87" s="79" t="str">
        <f t="shared" si="10"/>
        <v/>
      </c>
      <c r="N87" s="82"/>
      <c r="O87" s="82"/>
      <c r="P87" s="9"/>
      <c r="Q87" s="9"/>
      <c r="R87" s="9"/>
      <c r="T87" s="80">
        <f t="shared" si="9"/>
        <v>0</v>
      </c>
    </row>
    <row r="88">
      <c r="B88" s="27"/>
      <c r="C88" s="73" t="str">
        <f>IFERROR(IF(B88="","",IF(VLOOKUP(LEFT(B88,4),'Base de Ativos'!$A$1:$E$1044,5,0)=1,"FII",IF(OR(RIGHT(B88,2)="35",RIGHT(B88,2)="34"),"BDR",IF(VLOOKUP(LEFT(B88,4),'Base de Ativos'!$A$1:$E$1044,5)=3,"Ação","Exterior")))),"Exterior")</f>
        <v/>
      </c>
      <c r="D88" s="74" t="str">
        <f>IFERROR(__xludf.DUMMYFUNCTION("IF(B88="""","""",IF(C88=""Exterior"",GOOGLEFINANCE(B88)*GOOGLEFINANCE(""USDBRL""),GOOGLEFINANCE(B88)))"),"")</f>
        <v/>
      </c>
      <c r="E88" s="75" t="str">
        <f t="shared" si="1"/>
        <v/>
      </c>
      <c r="F88" s="81"/>
      <c r="G88" s="77" t="str">
        <f t="shared" si="2"/>
        <v/>
      </c>
      <c r="H88" s="26" t="str">
        <f t="shared" si="3"/>
        <v/>
      </c>
      <c r="I88" s="27"/>
      <c r="J88" s="77" t="str">
        <f t="shared" si="4"/>
        <v/>
      </c>
      <c r="K88" s="78" t="str">
        <f t="shared" si="5"/>
        <v/>
      </c>
      <c r="L88" s="34" t="str">
        <f t="shared" si="6"/>
        <v/>
      </c>
      <c r="M88" s="79" t="str">
        <f t="shared" si="10"/>
        <v/>
      </c>
      <c r="N88" s="82"/>
      <c r="O88" s="82"/>
      <c r="P88" s="9"/>
      <c r="Q88" s="9"/>
      <c r="R88" s="9"/>
      <c r="T88" s="80">
        <f t="shared" si="9"/>
        <v>0</v>
      </c>
    </row>
    <row r="89">
      <c r="B89" s="27"/>
      <c r="C89" s="73" t="str">
        <f>IFERROR(IF(B89="","",IF(VLOOKUP(LEFT(B89,4),'Base de Ativos'!$A$1:$E$1044,5,0)=1,"FII",IF(OR(RIGHT(B89,2)="35",RIGHT(B89,2)="34"),"BDR",IF(VLOOKUP(LEFT(B89,4),'Base de Ativos'!$A$1:$E$1044,5)=3,"Ação","Exterior")))),"Exterior")</f>
        <v/>
      </c>
      <c r="D89" s="74" t="str">
        <f>IFERROR(__xludf.DUMMYFUNCTION("IF(B89="""","""",IF(C89=""Exterior"",GOOGLEFINANCE(B89)*GOOGLEFINANCE(""USDBRL""),GOOGLEFINANCE(B89)))"),"")</f>
        <v/>
      </c>
      <c r="E89" s="75" t="str">
        <f t="shared" si="1"/>
        <v/>
      </c>
      <c r="F89" s="81"/>
      <c r="G89" s="77" t="str">
        <f t="shared" si="2"/>
        <v/>
      </c>
      <c r="H89" s="26" t="str">
        <f t="shared" si="3"/>
        <v/>
      </c>
      <c r="I89" s="27"/>
      <c r="J89" s="77" t="str">
        <f t="shared" si="4"/>
        <v/>
      </c>
      <c r="K89" s="78" t="str">
        <f t="shared" si="5"/>
        <v/>
      </c>
      <c r="L89" s="34" t="str">
        <f t="shared" si="6"/>
        <v/>
      </c>
      <c r="M89" s="79" t="str">
        <f t="shared" si="10"/>
        <v/>
      </c>
      <c r="N89" s="82"/>
      <c r="O89" s="82"/>
      <c r="P89" s="9"/>
      <c r="Q89" s="9"/>
      <c r="R89" s="9"/>
      <c r="T89" s="80">
        <f t="shared" si="9"/>
        <v>0</v>
      </c>
    </row>
    <row r="90">
      <c r="B90" s="27"/>
      <c r="C90" s="73" t="str">
        <f>IFERROR(IF(B90="","",IF(VLOOKUP(LEFT(B90,4),'Base de Ativos'!$A$1:$E$1044,5,0)=1,"FII",IF(OR(RIGHT(B90,2)="35",RIGHT(B90,2)="34"),"BDR",IF(VLOOKUP(LEFT(B90,4),'Base de Ativos'!$A$1:$E$1044,5)=3,"Ação","Exterior")))),"Exterior")</f>
        <v/>
      </c>
      <c r="D90" s="74" t="str">
        <f>IFERROR(__xludf.DUMMYFUNCTION("IF(B90="""","""",IF(C90=""Exterior"",GOOGLEFINANCE(B90)*GOOGLEFINANCE(""USDBRL""),GOOGLEFINANCE(B90)))"),"")</f>
        <v/>
      </c>
      <c r="E90" s="75" t="str">
        <f t="shared" si="1"/>
        <v/>
      </c>
      <c r="F90" s="81"/>
      <c r="G90" s="77" t="str">
        <f t="shared" si="2"/>
        <v/>
      </c>
      <c r="H90" s="26" t="str">
        <f t="shared" si="3"/>
        <v/>
      </c>
      <c r="I90" s="27"/>
      <c r="J90" s="77" t="str">
        <f t="shared" si="4"/>
        <v/>
      </c>
      <c r="K90" s="78" t="str">
        <f t="shared" si="5"/>
        <v/>
      </c>
      <c r="L90" s="34" t="str">
        <f t="shared" si="6"/>
        <v/>
      </c>
      <c r="M90" s="79" t="str">
        <f t="shared" si="10"/>
        <v/>
      </c>
      <c r="N90" s="82"/>
      <c r="O90" s="82"/>
      <c r="P90" s="9"/>
      <c r="Q90" s="9"/>
      <c r="R90" s="9"/>
      <c r="T90" s="80">
        <f t="shared" si="9"/>
        <v>0</v>
      </c>
    </row>
    <row r="91">
      <c r="B91" s="27"/>
      <c r="C91" s="73" t="str">
        <f>IFERROR(IF(B91="","",IF(VLOOKUP(LEFT(B91,4),'Base de Ativos'!$A$1:$E$1044,5,0)=1,"FII",IF(OR(RIGHT(B91,2)="35",RIGHT(B91,2)="34"),"BDR",IF(VLOOKUP(LEFT(B91,4),'Base de Ativos'!$A$1:$E$1044,5)=3,"Ação","Exterior")))),"Exterior")</f>
        <v/>
      </c>
      <c r="D91" s="74" t="str">
        <f>IFERROR(__xludf.DUMMYFUNCTION("IF(B91="""","""",IF(C91=""Exterior"",GOOGLEFINANCE(B91)*GOOGLEFINANCE(""USDBRL""),GOOGLEFINANCE(B91)))"),"")</f>
        <v/>
      </c>
      <c r="E91" s="75" t="str">
        <f t="shared" si="1"/>
        <v/>
      </c>
      <c r="F91" s="81"/>
      <c r="G91" s="77" t="str">
        <f t="shared" si="2"/>
        <v/>
      </c>
      <c r="H91" s="26" t="str">
        <f t="shared" si="3"/>
        <v/>
      </c>
      <c r="I91" s="27"/>
      <c r="J91" s="77" t="str">
        <f t="shared" si="4"/>
        <v/>
      </c>
      <c r="K91" s="78" t="str">
        <f t="shared" si="5"/>
        <v/>
      </c>
      <c r="L91" s="34" t="str">
        <f t="shared" si="6"/>
        <v/>
      </c>
      <c r="M91" s="79" t="str">
        <f t="shared" si="10"/>
        <v/>
      </c>
      <c r="N91" s="82"/>
      <c r="O91" s="82"/>
      <c r="P91" s="9"/>
      <c r="Q91" s="9"/>
      <c r="R91" s="9"/>
      <c r="T91" s="80">
        <f t="shared" si="9"/>
        <v>0</v>
      </c>
    </row>
    <row r="92">
      <c r="B92" s="27"/>
      <c r="C92" s="73" t="str">
        <f>IFERROR(IF(B92="","",IF(VLOOKUP(LEFT(B92,4),'Base de Ativos'!$A$1:$E$1044,5,0)=1,"FII",IF(OR(RIGHT(B92,2)="35",RIGHT(B92,2)="34"),"BDR",IF(VLOOKUP(LEFT(B92,4),'Base de Ativos'!$A$1:$E$1044,5)=3,"Ação","Exterior")))),"Exterior")</f>
        <v/>
      </c>
      <c r="D92" s="74" t="str">
        <f>IFERROR(__xludf.DUMMYFUNCTION("IF(B92="""","""",IF(C92=""Exterior"",GOOGLEFINANCE(B92)*GOOGLEFINANCE(""USDBRL""),GOOGLEFINANCE(B92)))"),"")</f>
        <v/>
      </c>
      <c r="E92" s="75" t="str">
        <f t="shared" si="1"/>
        <v/>
      </c>
      <c r="F92" s="81"/>
      <c r="G92" s="77" t="str">
        <f t="shared" si="2"/>
        <v/>
      </c>
      <c r="H92" s="26" t="str">
        <f t="shared" si="3"/>
        <v/>
      </c>
      <c r="I92" s="27"/>
      <c r="J92" s="77" t="str">
        <f t="shared" si="4"/>
        <v/>
      </c>
      <c r="K92" s="78" t="str">
        <f t="shared" si="5"/>
        <v/>
      </c>
      <c r="L92" s="34" t="str">
        <f t="shared" si="6"/>
        <v/>
      </c>
      <c r="M92" s="79" t="str">
        <f t="shared" si="10"/>
        <v/>
      </c>
      <c r="N92" s="82"/>
      <c r="O92" s="82"/>
      <c r="P92" s="9"/>
      <c r="Q92" s="9"/>
      <c r="R92" s="9"/>
      <c r="T92" s="80">
        <f t="shared" si="9"/>
        <v>0</v>
      </c>
    </row>
    <row r="93">
      <c r="B93" s="27"/>
      <c r="C93" s="73" t="str">
        <f>IFERROR(IF(B93="","",IF(VLOOKUP(LEFT(B93,4),'Base de Ativos'!$A$1:$E$1044,5,0)=1,"FII",IF(OR(RIGHT(B93,2)="35",RIGHT(B93,2)="34"),"BDR",IF(VLOOKUP(LEFT(B93,4),'Base de Ativos'!$A$1:$E$1044,5)=3,"Ação","Exterior")))),"Exterior")</f>
        <v/>
      </c>
      <c r="D93" s="74" t="str">
        <f>IFERROR(__xludf.DUMMYFUNCTION("IF(B93="""","""",IF(C93=""Exterior"",GOOGLEFINANCE(B93)*GOOGLEFINANCE(""USDBRL""),GOOGLEFINANCE(B93)))"),"")</f>
        <v/>
      </c>
      <c r="E93" s="75" t="str">
        <f t="shared" si="1"/>
        <v/>
      </c>
      <c r="F93" s="81"/>
      <c r="G93" s="77" t="str">
        <f t="shared" si="2"/>
        <v/>
      </c>
      <c r="H93" s="26" t="str">
        <f t="shared" si="3"/>
        <v/>
      </c>
      <c r="I93" s="27"/>
      <c r="J93" s="77" t="str">
        <f t="shared" si="4"/>
        <v/>
      </c>
      <c r="K93" s="78" t="str">
        <f t="shared" si="5"/>
        <v/>
      </c>
      <c r="L93" s="34" t="str">
        <f t="shared" si="6"/>
        <v/>
      </c>
      <c r="M93" s="79" t="str">
        <f t="shared" si="10"/>
        <v/>
      </c>
      <c r="N93" s="82"/>
      <c r="O93" s="82"/>
      <c r="P93" s="9"/>
      <c r="Q93" s="9"/>
      <c r="R93" s="9"/>
      <c r="T93" s="80">
        <f t="shared" si="9"/>
        <v>0</v>
      </c>
    </row>
    <row r="94">
      <c r="B94" s="27"/>
      <c r="C94" s="73" t="str">
        <f>IFERROR(IF(B94="","",IF(VLOOKUP(LEFT(B94,4),'Base de Ativos'!$A$1:$E$1044,5,0)=1,"FII",IF(OR(RIGHT(B94,2)="35",RIGHT(B94,2)="34"),"BDR",IF(VLOOKUP(LEFT(B94,4),'Base de Ativos'!$A$1:$E$1044,5)=3,"Ação","Exterior")))),"Exterior")</f>
        <v/>
      </c>
      <c r="D94" s="74" t="str">
        <f>IFERROR(__xludf.DUMMYFUNCTION("IF(B94="""","""",IF(C94=""Exterior"",GOOGLEFINANCE(B94)*GOOGLEFINANCE(""USDBRL""),GOOGLEFINANCE(B94)))"),"")</f>
        <v/>
      </c>
      <c r="E94" s="75" t="str">
        <f t="shared" si="1"/>
        <v/>
      </c>
      <c r="F94" s="81"/>
      <c r="G94" s="77" t="str">
        <f t="shared" si="2"/>
        <v/>
      </c>
      <c r="H94" s="26" t="str">
        <f t="shared" si="3"/>
        <v/>
      </c>
      <c r="I94" s="27"/>
      <c r="J94" s="77" t="str">
        <f t="shared" si="4"/>
        <v/>
      </c>
      <c r="K94" s="78" t="str">
        <f t="shared" si="5"/>
        <v/>
      </c>
      <c r="L94" s="34" t="str">
        <f t="shared" si="6"/>
        <v/>
      </c>
      <c r="M94" s="79" t="str">
        <f t="shared" si="10"/>
        <v/>
      </c>
      <c r="N94" s="82"/>
      <c r="O94" s="82"/>
      <c r="P94" s="9"/>
      <c r="Q94" s="9"/>
      <c r="R94" s="9"/>
      <c r="T94" s="80">
        <f t="shared" si="9"/>
        <v>0</v>
      </c>
    </row>
    <row r="95">
      <c r="B95" s="27"/>
      <c r="C95" s="73" t="str">
        <f>IFERROR(IF(B95="","",IF(VLOOKUP(LEFT(B95,4),'Base de Ativos'!$A$1:$E$1044,5,0)=1,"FII",IF(OR(RIGHT(B95,2)="35",RIGHT(B95,2)="34"),"BDR",IF(VLOOKUP(LEFT(B95,4),'Base de Ativos'!$A$1:$E$1044,5)=3,"Ação","Exterior")))),"Exterior")</f>
        <v/>
      </c>
      <c r="D95" s="74" t="str">
        <f>IFERROR(__xludf.DUMMYFUNCTION("IF(B95="""","""",IF(C95=""Exterior"",GOOGLEFINANCE(B95)*GOOGLEFINANCE(""USDBRL""),GOOGLEFINANCE(B95)))"),"")</f>
        <v/>
      </c>
      <c r="E95" s="75" t="str">
        <f t="shared" si="1"/>
        <v/>
      </c>
      <c r="F95" s="81"/>
      <c r="G95" s="77" t="str">
        <f t="shared" si="2"/>
        <v/>
      </c>
      <c r="H95" s="26" t="str">
        <f t="shared" si="3"/>
        <v/>
      </c>
      <c r="I95" s="27"/>
      <c r="J95" s="77" t="str">
        <f t="shared" si="4"/>
        <v/>
      </c>
      <c r="K95" s="78" t="str">
        <f t="shared" si="5"/>
        <v/>
      </c>
      <c r="L95" s="34" t="str">
        <f t="shared" si="6"/>
        <v/>
      </c>
      <c r="M95" s="79" t="str">
        <f t="shared" si="10"/>
        <v/>
      </c>
      <c r="N95" s="82"/>
      <c r="O95" s="82"/>
      <c r="P95" s="9"/>
      <c r="Q95" s="9"/>
      <c r="R95" s="9"/>
      <c r="T95" s="80">
        <f t="shared" si="9"/>
        <v>0</v>
      </c>
    </row>
    <row r="96">
      <c r="B96" s="27"/>
      <c r="C96" s="73" t="str">
        <f>IFERROR(IF(B96="","",IF(VLOOKUP(LEFT(B96,4),'Base de Ativos'!$A$1:$E$1044,5,0)=1,"FII",IF(OR(RIGHT(B96,2)="35",RIGHT(B96,2)="34"),"BDR",IF(VLOOKUP(LEFT(B96,4),'Base de Ativos'!$A$1:$E$1044,5)=3,"Ação","Exterior")))),"Exterior")</f>
        <v/>
      </c>
      <c r="D96" s="74" t="str">
        <f>IFERROR(__xludf.DUMMYFUNCTION("IF(B96="""","""",IF(C96=""Exterior"",GOOGLEFINANCE(B96)*GOOGLEFINANCE(""USDBRL""),GOOGLEFINANCE(B96)))"),"")</f>
        <v/>
      </c>
      <c r="E96" s="75" t="str">
        <f t="shared" si="1"/>
        <v/>
      </c>
      <c r="F96" s="81"/>
      <c r="G96" s="77" t="str">
        <f t="shared" si="2"/>
        <v/>
      </c>
      <c r="H96" s="26" t="str">
        <f t="shared" si="3"/>
        <v/>
      </c>
      <c r="I96" s="27"/>
      <c r="J96" s="77" t="str">
        <f t="shared" si="4"/>
        <v/>
      </c>
      <c r="K96" s="78" t="str">
        <f t="shared" si="5"/>
        <v/>
      </c>
      <c r="L96" s="34" t="str">
        <f t="shared" si="6"/>
        <v/>
      </c>
      <c r="M96" s="79" t="str">
        <f t="shared" si="10"/>
        <v/>
      </c>
      <c r="N96" s="82"/>
      <c r="O96" s="82"/>
      <c r="P96" s="9"/>
      <c r="Q96" s="9"/>
      <c r="R96" s="9"/>
      <c r="T96" s="80">
        <f t="shared" si="9"/>
        <v>0</v>
      </c>
    </row>
    <row r="97">
      <c r="B97" s="27"/>
      <c r="C97" s="73" t="str">
        <f>IFERROR(IF(B97="","",IF(VLOOKUP(LEFT(B97,4),'Base de Ativos'!$A$1:$E$1044,5,0)=1,"FII",IF(OR(RIGHT(B97,2)="35",RIGHT(B97,2)="34"),"BDR",IF(VLOOKUP(LEFT(B97,4),'Base de Ativos'!$A$1:$E$1044,5)=3,"Ação","Exterior")))),"Exterior")</f>
        <v/>
      </c>
      <c r="D97" s="74" t="str">
        <f>IFERROR(__xludf.DUMMYFUNCTION("IF(B97="""","""",IF(C97=""Exterior"",GOOGLEFINANCE(B97)*GOOGLEFINANCE(""USDBRL""),GOOGLEFINANCE(B97)))"),"")</f>
        <v/>
      </c>
      <c r="E97" s="75" t="str">
        <f t="shared" si="1"/>
        <v/>
      </c>
      <c r="F97" s="81"/>
      <c r="G97" s="77" t="str">
        <f t="shared" si="2"/>
        <v/>
      </c>
      <c r="H97" s="26" t="str">
        <f t="shared" si="3"/>
        <v/>
      </c>
      <c r="I97" s="27"/>
      <c r="J97" s="77" t="str">
        <f t="shared" si="4"/>
        <v/>
      </c>
      <c r="K97" s="78" t="str">
        <f t="shared" si="5"/>
        <v/>
      </c>
      <c r="L97" s="34" t="str">
        <f t="shared" si="6"/>
        <v/>
      </c>
      <c r="M97" s="79" t="str">
        <f t="shared" si="10"/>
        <v/>
      </c>
      <c r="N97" s="82"/>
      <c r="O97" s="82"/>
      <c r="P97" s="9"/>
      <c r="Q97" s="9"/>
      <c r="R97" s="9"/>
      <c r="T97" s="80">
        <f t="shared" si="9"/>
        <v>0</v>
      </c>
    </row>
    <row r="98">
      <c r="B98" s="27"/>
      <c r="C98" s="73" t="str">
        <f>IFERROR(IF(B98="","",IF(VLOOKUP(LEFT(B98,4),'Base de Ativos'!$A$1:$E$1044,5,0)=1,"FII",IF(OR(RIGHT(B98,2)="35",RIGHT(B98,2)="34"),"BDR",IF(VLOOKUP(LEFT(B98,4),'Base de Ativos'!$A$1:$E$1044,5)=3,"Ação","Exterior")))),"Exterior")</f>
        <v/>
      </c>
      <c r="D98" s="74" t="str">
        <f>IFERROR(__xludf.DUMMYFUNCTION("IF(B98="""","""",IF(C98=""Exterior"",GOOGLEFINANCE(B98)*GOOGLEFINANCE(""USDBRL""),GOOGLEFINANCE(B98)))"),"")</f>
        <v/>
      </c>
      <c r="E98" s="75" t="str">
        <f t="shared" si="1"/>
        <v/>
      </c>
      <c r="F98" s="81"/>
      <c r="G98" s="77" t="str">
        <f t="shared" si="2"/>
        <v/>
      </c>
      <c r="H98" s="26" t="str">
        <f t="shared" si="3"/>
        <v/>
      </c>
      <c r="I98" s="27"/>
      <c r="J98" s="77" t="str">
        <f t="shared" si="4"/>
        <v/>
      </c>
      <c r="K98" s="78" t="str">
        <f t="shared" si="5"/>
        <v/>
      </c>
      <c r="L98" s="34" t="str">
        <f t="shared" si="6"/>
        <v/>
      </c>
      <c r="M98" s="79" t="str">
        <f t="shared" si="10"/>
        <v/>
      </c>
      <c r="N98" s="82"/>
      <c r="O98" s="82"/>
      <c r="P98" s="9"/>
      <c r="Q98" s="9"/>
      <c r="R98" s="9"/>
      <c r="T98" s="80">
        <f t="shared" si="9"/>
        <v>0</v>
      </c>
    </row>
    <row r="99">
      <c r="B99" s="27"/>
      <c r="C99" s="73" t="str">
        <f>IFERROR(IF(B99="","",IF(VLOOKUP(LEFT(B99,4),'Base de Ativos'!$A$1:$E$1044,5,0)=1,"FII",IF(OR(RIGHT(B99,2)="35",RIGHT(B99,2)="34"),"BDR",IF(VLOOKUP(LEFT(B99,4),'Base de Ativos'!$A$1:$E$1044,5)=3,"Ação","Exterior")))),"Exterior")</f>
        <v/>
      </c>
      <c r="D99" s="74" t="str">
        <f>IFERROR(__xludf.DUMMYFUNCTION("IF(B99="""","""",IF(C99=""Exterior"",GOOGLEFINANCE(B99)*GOOGLEFINANCE(""USDBRL""),GOOGLEFINANCE(B99)))"),"")</f>
        <v/>
      </c>
      <c r="E99" s="75" t="str">
        <f t="shared" si="1"/>
        <v/>
      </c>
      <c r="F99" s="81"/>
      <c r="G99" s="77" t="str">
        <f t="shared" si="2"/>
        <v/>
      </c>
      <c r="H99" s="26" t="str">
        <f t="shared" si="3"/>
        <v/>
      </c>
      <c r="I99" s="27"/>
      <c r="J99" s="77" t="str">
        <f t="shared" si="4"/>
        <v/>
      </c>
      <c r="K99" s="78" t="str">
        <f t="shared" si="5"/>
        <v/>
      </c>
      <c r="L99" s="34" t="str">
        <f t="shared" si="6"/>
        <v/>
      </c>
      <c r="M99" s="79" t="str">
        <f t="shared" si="10"/>
        <v/>
      </c>
      <c r="N99" s="82"/>
      <c r="O99" s="82"/>
      <c r="P99" s="9"/>
      <c r="Q99" s="9"/>
      <c r="R99" s="9"/>
      <c r="T99" s="80">
        <f t="shared" si="9"/>
        <v>0</v>
      </c>
    </row>
    <row r="100">
      <c r="B100" s="27"/>
      <c r="C100" s="73" t="str">
        <f>IFERROR(IF(B100="","",IF(VLOOKUP(LEFT(B100,4),'Base de Ativos'!$A$1:$E$1044,5,0)=1,"FII",IF(OR(RIGHT(B100,2)="35",RIGHT(B100,2)="34"),"BDR",IF(VLOOKUP(LEFT(B100,4),'Base de Ativos'!$A$1:$E$1044,5)=3,"Ação","Exterior")))),"Exterior")</f>
        <v/>
      </c>
      <c r="D100" s="74" t="str">
        <f>IFERROR(__xludf.DUMMYFUNCTION("IF(B100="""","""",IF(C100=""Exterior"",GOOGLEFINANCE(B100)*GOOGLEFINANCE(""USDBRL""),GOOGLEFINANCE(B100)))"),"")</f>
        <v/>
      </c>
      <c r="E100" s="75" t="str">
        <f t="shared" si="1"/>
        <v/>
      </c>
      <c r="F100" s="81"/>
      <c r="G100" s="77" t="str">
        <f t="shared" si="2"/>
        <v/>
      </c>
      <c r="H100" s="26" t="str">
        <f t="shared" si="3"/>
        <v/>
      </c>
      <c r="I100" s="27"/>
      <c r="J100" s="77" t="str">
        <f t="shared" si="4"/>
        <v/>
      </c>
      <c r="K100" s="78" t="str">
        <f t="shared" si="5"/>
        <v/>
      </c>
      <c r="L100" s="34" t="str">
        <f t="shared" si="6"/>
        <v/>
      </c>
      <c r="M100" s="79" t="str">
        <f t="shared" si="10"/>
        <v/>
      </c>
      <c r="N100" s="82"/>
      <c r="O100" s="82"/>
      <c r="P100" s="9"/>
      <c r="Q100" s="9"/>
      <c r="R100" s="9"/>
      <c r="T100" s="80">
        <f t="shared" si="9"/>
        <v>0</v>
      </c>
    </row>
    <row r="101">
      <c r="B101" s="27"/>
      <c r="C101" s="73" t="str">
        <f>IFERROR(IF(B101="","",IF(VLOOKUP(LEFT(B101,4),'Base de Ativos'!$A$1:$E$1044,5,0)=1,"FII",IF(OR(RIGHT(B101,2)="35",RIGHT(B101,2)="34"),"BDR",IF(VLOOKUP(LEFT(B101,4),'Base de Ativos'!$A$1:$E$1044,5)=3,"Ação","Exterior")))),"Exterior")</f>
        <v/>
      </c>
      <c r="D101" s="74" t="str">
        <f>IFERROR(__xludf.DUMMYFUNCTION("IF(B101="""","""",IF(C101=""Exterior"",GOOGLEFINANCE(B101)*GOOGLEFINANCE(""USDBRL""),GOOGLEFINANCE(B101)))"),"")</f>
        <v/>
      </c>
      <c r="E101" s="75" t="str">
        <f t="shared" si="1"/>
        <v/>
      </c>
      <c r="F101" s="81"/>
      <c r="G101" s="77" t="str">
        <f t="shared" si="2"/>
        <v/>
      </c>
      <c r="H101" s="26" t="str">
        <f t="shared" si="3"/>
        <v/>
      </c>
      <c r="I101" s="27"/>
      <c r="J101" s="77" t="str">
        <f t="shared" si="4"/>
        <v/>
      </c>
      <c r="K101" s="78" t="str">
        <f t="shared" si="5"/>
        <v/>
      </c>
      <c r="L101" s="34" t="str">
        <f t="shared" si="6"/>
        <v/>
      </c>
      <c r="M101" s="79" t="str">
        <f t="shared" si="10"/>
        <v/>
      </c>
      <c r="N101" s="82"/>
      <c r="O101" s="82"/>
      <c r="P101" s="9"/>
      <c r="Q101" s="9"/>
      <c r="R101" s="9"/>
      <c r="T101" s="80">
        <f t="shared" si="9"/>
        <v>0</v>
      </c>
    </row>
    <row r="102">
      <c r="B102" s="27"/>
      <c r="C102" s="73" t="str">
        <f>IFERROR(IF(B102="","",IF(VLOOKUP(LEFT(B102,4),'Base de Ativos'!$A$1:$E$1044,5,0)=1,"FII",IF(OR(RIGHT(B102,2)="35",RIGHT(B102,2)="34"),"BDR",IF(VLOOKUP(LEFT(B102,4),'Base de Ativos'!$A$1:$E$1044,5)=3,"Ação","Exterior")))),"Exterior")</f>
        <v/>
      </c>
      <c r="D102" s="74" t="str">
        <f>IFERROR(__xludf.DUMMYFUNCTION("IF(B102="""","""",IF(C102=""Exterior"",GOOGLEFINANCE(B102)*GOOGLEFINANCE(""USDBRL""),GOOGLEFINANCE(B102)))"),"")</f>
        <v/>
      </c>
      <c r="E102" s="75" t="str">
        <f t="shared" si="1"/>
        <v/>
      </c>
      <c r="F102" s="81"/>
      <c r="G102" s="77" t="str">
        <f t="shared" si="2"/>
        <v/>
      </c>
      <c r="H102" s="26" t="str">
        <f t="shared" si="3"/>
        <v/>
      </c>
      <c r="I102" s="27"/>
      <c r="J102" s="77" t="str">
        <f t="shared" si="4"/>
        <v/>
      </c>
      <c r="K102" s="78" t="str">
        <f t="shared" si="5"/>
        <v/>
      </c>
      <c r="L102" s="34" t="str">
        <f t="shared" si="6"/>
        <v/>
      </c>
      <c r="M102" s="79" t="str">
        <f t="shared" si="10"/>
        <v/>
      </c>
      <c r="N102" s="82"/>
      <c r="O102" s="82"/>
      <c r="P102" s="9"/>
      <c r="Q102" s="9"/>
      <c r="R102" s="9"/>
      <c r="T102" s="80">
        <f t="shared" si="9"/>
        <v>0</v>
      </c>
    </row>
    <row r="103">
      <c r="T103" s="80">
        <f t="shared" si="9"/>
        <v>0</v>
      </c>
    </row>
  </sheetData>
  <autoFilter ref="$B$10:$L$102">
    <sortState ref="B10:L102">
      <sortCondition ref="L10:L102"/>
      <sortCondition descending="1" ref="C10:C102"/>
      <sortCondition ref="K10:K102"/>
      <sortCondition descending="1" ref="F10:F102"/>
    </sortState>
  </autoFilter>
  <conditionalFormatting sqref="M11:M102">
    <cfRule type="cellIs" dxfId="0" priority="1" operator="equal">
      <formula>"Comprar"</formula>
    </cfRule>
  </conditionalFormatting>
  <conditionalFormatting sqref="M11:M102">
    <cfRule type="cellIs" dxfId="1" priority="2" operator="equal">
      <formula>"Aguardar"</formula>
    </cfRule>
  </conditionalFormatting>
  <conditionalFormatting sqref="C11:C102">
    <cfRule type="cellIs" dxfId="2" priority="3" operator="equal">
      <formula>"Ação"</formula>
    </cfRule>
  </conditionalFormatting>
  <conditionalFormatting sqref="C11:C102">
    <cfRule type="cellIs" dxfId="3" priority="4" operator="equal">
      <formula>"FII"</formula>
    </cfRule>
  </conditionalFormatting>
  <conditionalFormatting sqref="C11:C102">
    <cfRule type="cellIs" dxfId="4" priority="5" operator="equal">
      <formula>"Exterior"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6.86"/>
    <col customWidth="1" min="3" max="4" width="48.71"/>
  </cols>
  <sheetData>
    <row r="1">
      <c r="A1" s="83" t="s">
        <v>36</v>
      </c>
      <c r="B1" s="83" t="s">
        <v>37</v>
      </c>
      <c r="C1" s="83" t="s">
        <v>38</v>
      </c>
      <c r="D1" s="83" t="s">
        <v>39</v>
      </c>
      <c r="E1" s="84">
        <f t="shared" ref="E1:E1044" si="1">IF(C1="Fundos Imobiliários",1,IF(RIGHT(B1,3)="BDR",2,3))</f>
        <v>2</v>
      </c>
    </row>
    <row r="2">
      <c r="A2" s="83" t="s">
        <v>40</v>
      </c>
      <c r="B2" s="83" t="s">
        <v>41</v>
      </c>
      <c r="C2" s="83" t="s">
        <v>42</v>
      </c>
      <c r="D2" s="83" t="s">
        <v>42</v>
      </c>
      <c r="E2" s="84">
        <f t="shared" si="1"/>
        <v>3</v>
      </c>
    </row>
    <row r="3">
      <c r="A3" s="83" t="s">
        <v>43</v>
      </c>
      <c r="B3" s="83" t="s">
        <v>44</v>
      </c>
      <c r="C3" s="83" t="s">
        <v>45</v>
      </c>
      <c r="D3" s="83" t="s">
        <v>45</v>
      </c>
      <c r="E3" s="84">
        <f t="shared" si="1"/>
        <v>2</v>
      </c>
      <c r="G3" s="85">
        <v>1.0</v>
      </c>
      <c r="H3" s="85">
        <v>2.0</v>
      </c>
      <c r="I3" s="85">
        <v>3.0</v>
      </c>
    </row>
    <row r="4">
      <c r="A4" s="83" t="s">
        <v>46</v>
      </c>
      <c r="B4" s="83" t="s">
        <v>47</v>
      </c>
      <c r="C4" s="83" t="s">
        <v>48</v>
      </c>
      <c r="D4" s="83" t="s">
        <v>48</v>
      </c>
      <c r="E4" s="84">
        <f t="shared" si="1"/>
        <v>2</v>
      </c>
      <c r="G4" s="85" t="s">
        <v>49</v>
      </c>
      <c r="H4" s="85" t="s">
        <v>50</v>
      </c>
      <c r="I4" s="85" t="s">
        <v>51</v>
      </c>
    </row>
    <row r="5">
      <c r="A5" s="83" t="s">
        <v>52</v>
      </c>
      <c r="B5" s="83" t="s">
        <v>53</v>
      </c>
      <c r="C5" s="83" t="s">
        <v>54</v>
      </c>
      <c r="D5" s="83" t="s">
        <v>55</v>
      </c>
      <c r="E5" s="84">
        <f t="shared" si="1"/>
        <v>3</v>
      </c>
    </row>
    <row r="6">
      <c r="A6" s="83" t="s">
        <v>52</v>
      </c>
      <c r="B6" s="83" t="s">
        <v>56</v>
      </c>
      <c r="C6" s="83" t="s">
        <v>54</v>
      </c>
      <c r="D6" s="83" t="s">
        <v>55</v>
      </c>
      <c r="E6" s="84">
        <f t="shared" si="1"/>
        <v>3</v>
      </c>
    </row>
    <row r="7">
      <c r="A7" s="83" t="s">
        <v>57</v>
      </c>
      <c r="B7" s="83" t="s">
        <v>58</v>
      </c>
      <c r="C7" s="83" t="s">
        <v>59</v>
      </c>
      <c r="D7" s="83" t="s">
        <v>60</v>
      </c>
      <c r="E7" s="84">
        <f t="shared" si="1"/>
        <v>1</v>
      </c>
    </row>
    <row r="8">
      <c r="A8" s="83" t="s">
        <v>57</v>
      </c>
      <c r="B8" s="83" t="s">
        <v>58</v>
      </c>
      <c r="C8" s="83" t="s">
        <v>59</v>
      </c>
      <c r="D8" s="83" t="s">
        <v>60</v>
      </c>
      <c r="E8" s="84">
        <f t="shared" si="1"/>
        <v>1</v>
      </c>
    </row>
    <row r="9">
      <c r="A9" s="83" t="s">
        <v>57</v>
      </c>
      <c r="B9" s="83" t="s">
        <v>61</v>
      </c>
      <c r="C9" s="83" t="s">
        <v>59</v>
      </c>
      <c r="D9" s="83" t="s">
        <v>60</v>
      </c>
      <c r="E9" s="84">
        <f t="shared" si="1"/>
        <v>1</v>
      </c>
    </row>
    <row r="10">
      <c r="A10" s="83" t="s">
        <v>62</v>
      </c>
      <c r="B10" s="83" t="s">
        <v>63</v>
      </c>
      <c r="C10" s="83" t="s">
        <v>64</v>
      </c>
      <c r="D10" s="83" t="s">
        <v>65</v>
      </c>
      <c r="E10" s="84">
        <f t="shared" si="1"/>
        <v>3</v>
      </c>
    </row>
    <row r="11">
      <c r="A11" s="83" t="s">
        <v>66</v>
      </c>
      <c r="B11" s="83" t="s">
        <v>67</v>
      </c>
      <c r="C11" s="83" t="s">
        <v>48</v>
      </c>
      <c r="D11" s="83" t="s">
        <v>48</v>
      </c>
      <c r="E11" s="84">
        <f t="shared" si="1"/>
        <v>2</v>
      </c>
    </row>
    <row r="12">
      <c r="A12" s="83" t="s">
        <v>68</v>
      </c>
      <c r="B12" s="83" t="s">
        <v>69</v>
      </c>
      <c r="C12" s="83" t="s">
        <v>70</v>
      </c>
      <c r="D12" s="83" t="s">
        <v>70</v>
      </c>
      <c r="E12" s="84">
        <f t="shared" si="1"/>
        <v>2</v>
      </c>
    </row>
    <row r="13">
      <c r="A13" s="83" t="s">
        <v>71</v>
      </c>
      <c r="B13" s="83" t="s">
        <v>72</v>
      </c>
      <c r="C13" s="83" t="s">
        <v>42</v>
      </c>
      <c r="D13" s="83" t="s">
        <v>42</v>
      </c>
      <c r="E13" s="84">
        <f t="shared" si="1"/>
        <v>3</v>
      </c>
    </row>
    <row r="14">
      <c r="A14" s="83" t="s">
        <v>73</v>
      </c>
      <c r="B14" s="83" t="s">
        <v>74</v>
      </c>
      <c r="C14" s="83" t="s">
        <v>75</v>
      </c>
      <c r="D14" s="83" t="s">
        <v>75</v>
      </c>
      <c r="E14" s="84">
        <f t="shared" si="1"/>
        <v>3</v>
      </c>
    </row>
    <row r="15">
      <c r="A15" s="83" t="s">
        <v>76</v>
      </c>
      <c r="B15" s="83" t="s">
        <v>77</v>
      </c>
      <c r="C15" s="83" t="s">
        <v>78</v>
      </c>
      <c r="D15" s="83" t="s">
        <v>79</v>
      </c>
      <c r="E15" s="84">
        <f t="shared" si="1"/>
        <v>3</v>
      </c>
    </row>
    <row r="16">
      <c r="A16" s="83" t="s">
        <v>80</v>
      </c>
      <c r="B16" s="83" t="s">
        <v>81</v>
      </c>
      <c r="C16" s="83" t="s">
        <v>82</v>
      </c>
      <c r="D16" s="83" t="s">
        <v>83</v>
      </c>
      <c r="E16" s="84">
        <f t="shared" si="1"/>
        <v>3</v>
      </c>
    </row>
    <row r="17">
      <c r="A17" s="83" t="s">
        <v>84</v>
      </c>
      <c r="B17" s="83" t="s">
        <v>85</v>
      </c>
      <c r="C17" s="83" t="s">
        <v>86</v>
      </c>
      <c r="D17" s="83" t="s">
        <v>87</v>
      </c>
      <c r="E17" s="84">
        <f t="shared" si="1"/>
        <v>2</v>
      </c>
    </row>
    <row r="18">
      <c r="A18" s="83" t="s">
        <v>88</v>
      </c>
      <c r="B18" s="83" t="s">
        <v>89</v>
      </c>
      <c r="C18" s="83" t="s">
        <v>59</v>
      </c>
      <c r="D18" s="83" t="s">
        <v>90</v>
      </c>
      <c r="E18" s="84">
        <f t="shared" si="1"/>
        <v>1</v>
      </c>
    </row>
    <row r="19">
      <c r="A19" s="83" t="s">
        <v>88</v>
      </c>
      <c r="B19" s="83" t="s">
        <v>91</v>
      </c>
      <c r="C19" s="83" t="s">
        <v>59</v>
      </c>
      <c r="D19" s="83" t="s">
        <v>90</v>
      </c>
      <c r="E19" s="84">
        <f t="shared" si="1"/>
        <v>1</v>
      </c>
    </row>
    <row r="20">
      <c r="A20" s="83" t="s">
        <v>92</v>
      </c>
      <c r="B20" s="83" t="s">
        <v>93</v>
      </c>
      <c r="C20" s="83" t="s">
        <v>94</v>
      </c>
      <c r="D20" s="83" t="s">
        <v>95</v>
      </c>
      <c r="E20" s="84">
        <f t="shared" si="1"/>
        <v>3</v>
      </c>
    </row>
    <row r="21">
      <c r="A21" s="83" t="s">
        <v>92</v>
      </c>
      <c r="B21" s="83" t="s">
        <v>96</v>
      </c>
      <c r="C21" s="83" t="s">
        <v>94</v>
      </c>
      <c r="D21" s="83" t="s">
        <v>95</v>
      </c>
      <c r="E21" s="84">
        <f t="shared" si="1"/>
        <v>3</v>
      </c>
    </row>
    <row r="22">
      <c r="A22" s="83" t="s">
        <v>97</v>
      </c>
      <c r="B22" s="83" t="s">
        <v>98</v>
      </c>
      <c r="C22" s="83" t="s">
        <v>99</v>
      </c>
      <c r="D22" s="83" t="s">
        <v>99</v>
      </c>
      <c r="E22" s="84">
        <f t="shared" si="1"/>
        <v>3</v>
      </c>
    </row>
    <row r="23">
      <c r="A23" s="83" t="s">
        <v>100</v>
      </c>
      <c r="B23" s="83" t="s">
        <v>101</v>
      </c>
      <c r="C23" s="83" t="s">
        <v>75</v>
      </c>
      <c r="D23" s="83" t="s">
        <v>75</v>
      </c>
      <c r="E23" s="84">
        <f t="shared" si="1"/>
        <v>3</v>
      </c>
    </row>
    <row r="24">
      <c r="A24" s="83" t="s">
        <v>100</v>
      </c>
      <c r="B24" s="83" t="s">
        <v>102</v>
      </c>
      <c r="C24" s="83" t="s">
        <v>75</v>
      </c>
      <c r="D24" s="83" t="s">
        <v>75</v>
      </c>
      <c r="E24" s="84">
        <f t="shared" si="1"/>
        <v>3</v>
      </c>
    </row>
    <row r="25">
      <c r="A25" s="83" t="s">
        <v>100</v>
      </c>
      <c r="B25" s="83" t="s">
        <v>103</v>
      </c>
      <c r="C25" s="83" t="s">
        <v>75</v>
      </c>
      <c r="D25" s="83" t="s">
        <v>75</v>
      </c>
      <c r="E25" s="84">
        <f t="shared" si="1"/>
        <v>3</v>
      </c>
    </row>
    <row r="26">
      <c r="A26" s="83" t="s">
        <v>104</v>
      </c>
      <c r="B26" s="83" t="s">
        <v>105</v>
      </c>
      <c r="C26" s="83" t="s">
        <v>59</v>
      </c>
      <c r="D26" s="83" t="s">
        <v>106</v>
      </c>
      <c r="E26" s="84">
        <f t="shared" si="1"/>
        <v>1</v>
      </c>
    </row>
    <row r="27">
      <c r="A27" s="83" t="s">
        <v>104</v>
      </c>
      <c r="B27" s="83" t="s">
        <v>107</v>
      </c>
      <c r="C27" s="83" t="s">
        <v>59</v>
      </c>
      <c r="D27" s="83" t="s">
        <v>106</v>
      </c>
      <c r="E27" s="84">
        <f t="shared" si="1"/>
        <v>1</v>
      </c>
    </row>
    <row r="28">
      <c r="A28" s="83" t="s">
        <v>108</v>
      </c>
      <c r="B28" s="83" t="s">
        <v>109</v>
      </c>
      <c r="C28" s="83" t="s">
        <v>110</v>
      </c>
      <c r="D28" s="83" t="s">
        <v>94</v>
      </c>
      <c r="E28" s="84">
        <f t="shared" si="1"/>
        <v>3</v>
      </c>
    </row>
    <row r="29">
      <c r="A29" s="83" t="s">
        <v>111</v>
      </c>
      <c r="B29" s="83" t="s">
        <v>112</v>
      </c>
      <c r="C29" s="83" t="s">
        <v>48</v>
      </c>
      <c r="D29" s="83" t="s">
        <v>48</v>
      </c>
      <c r="E29" s="84">
        <f t="shared" si="1"/>
        <v>2</v>
      </c>
    </row>
    <row r="30">
      <c r="A30" s="83" t="s">
        <v>113</v>
      </c>
      <c r="B30" s="83" t="s">
        <v>114</v>
      </c>
      <c r="C30" s="83" t="s">
        <v>110</v>
      </c>
      <c r="D30" s="83" t="s">
        <v>115</v>
      </c>
      <c r="E30" s="84">
        <f t="shared" si="1"/>
        <v>2</v>
      </c>
    </row>
    <row r="31">
      <c r="A31" s="83" t="s">
        <v>116</v>
      </c>
      <c r="B31" s="83" t="s">
        <v>117</v>
      </c>
      <c r="C31" s="83" t="s">
        <v>59</v>
      </c>
      <c r="D31" s="83" t="s">
        <v>60</v>
      </c>
      <c r="E31" s="84">
        <f t="shared" si="1"/>
        <v>1</v>
      </c>
    </row>
    <row r="32">
      <c r="A32" s="83" t="s">
        <v>116</v>
      </c>
      <c r="B32" s="83" t="s">
        <v>118</v>
      </c>
      <c r="C32" s="83" t="s">
        <v>59</v>
      </c>
      <c r="D32" s="83" t="s">
        <v>60</v>
      </c>
      <c r="E32" s="84">
        <f t="shared" si="1"/>
        <v>1</v>
      </c>
    </row>
    <row r="33">
      <c r="A33" s="83" t="s">
        <v>119</v>
      </c>
      <c r="B33" s="83" t="s">
        <v>120</v>
      </c>
      <c r="C33" s="83" t="s">
        <v>121</v>
      </c>
      <c r="D33" s="83" t="s">
        <v>122</v>
      </c>
      <c r="E33" s="84">
        <f t="shared" si="1"/>
        <v>3</v>
      </c>
    </row>
    <row r="34">
      <c r="A34" s="83" t="s">
        <v>119</v>
      </c>
      <c r="B34" s="83" t="s">
        <v>123</v>
      </c>
      <c r="C34" s="83" t="s">
        <v>121</v>
      </c>
      <c r="D34" s="83" t="s">
        <v>122</v>
      </c>
      <c r="E34" s="84">
        <f t="shared" si="1"/>
        <v>3</v>
      </c>
    </row>
    <row r="35">
      <c r="A35" s="83" t="s">
        <v>124</v>
      </c>
      <c r="B35" s="83" t="s">
        <v>125</v>
      </c>
      <c r="C35" s="83" t="s">
        <v>86</v>
      </c>
      <c r="D35" s="83" t="s">
        <v>126</v>
      </c>
      <c r="E35" s="84">
        <f t="shared" si="1"/>
        <v>3</v>
      </c>
    </row>
    <row r="36">
      <c r="A36" s="83" t="s">
        <v>127</v>
      </c>
      <c r="B36" s="83" t="s">
        <v>128</v>
      </c>
      <c r="C36" s="83" t="s">
        <v>59</v>
      </c>
      <c r="D36" s="83" t="s">
        <v>129</v>
      </c>
      <c r="E36" s="84">
        <f t="shared" si="1"/>
        <v>1</v>
      </c>
    </row>
    <row r="37">
      <c r="A37" s="83" t="s">
        <v>127</v>
      </c>
      <c r="B37" s="83" t="s">
        <v>128</v>
      </c>
      <c r="C37" s="83" t="s">
        <v>59</v>
      </c>
      <c r="D37" s="83" t="s">
        <v>129</v>
      </c>
      <c r="E37" s="84">
        <f t="shared" si="1"/>
        <v>1</v>
      </c>
    </row>
    <row r="38">
      <c r="A38" s="83" t="s">
        <v>130</v>
      </c>
      <c r="B38" s="83" t="s">
        <v>131</v>
      </c>
      <c r="C38" s="83" t="s">
        <v>59</v>
      </c>
      <c r="D38" s="83" t="s">
        <v>132</v>
      </c>
      <c r="E38" s="84">
        <f t="shared" si="1"/>
        <v>1</v>
      </c>
    </row>
    <row r="39">
      <c r="A39" s="83" t="s">
        <v>130</v>
      </c>
      <c r="B39" s="83" t="s">
        <v>131</v>
      </c>
      <c r="C39" s="83" t="s">
        <v>59</v>
      </c>
      <c r="D39" s="83" t="s">
        <v>132</v>
      </c>
      <c r="E39" s="84">
        <f t="shared" si="1"/>
        <v>1</v>
      </c>
    </row>
    <row r="40">
      <c r="A40" s="83" t="s">
        <v>133</v>
      </c>
      <c r="B40" s="83" t="s">
        <v>134</v>
      </c>
      <c r="C40" s="83" t="s">
        <v>135</v>
      </c>
      <c r="D40" s="83" t="s">
        <v>136</v>
      </c>
      <c r="E40" s="84">
        <f t="shared" si="1"/>
        <v>2</v>
      </c>
    </row>
    <row r="41">
      <c r="A41" s="83" t="s">
        <v>137</v>
      </c>
      <c r="B41" s="83" t="s">
        <v>138</v>
      </c>
      <c r="E41" s="84">
        <f t="shared" si="1"/>
        <v>2</v>
      </c>
    </row>
    <row r="42">
      <c r="A42" s="83" t="s">
        <v>139</v>
      </c>
      <c r="B42" s="83" t="s">
        <v>140</v>
      </c>
      <c r="C42" s="83" t="s">
        <v>59</v>
      </c>
      <c r="D42" s="83" t="s">
        <v>141</v>
      </c>
      <c r="E42" s="84">
        <f t="shared" si="1"/>
        <v>1</v>
      </c>
    </row>
    <row r="43">
      <c r="A43" s="83" t="s">
        <v>139</v>
      </c>
      <c r="B43" s="83" t="s">
        <v>142</v>
      </c>
      <c r="C43" s="83" t="s">
        <v>59</v>
      </c>
      <c r="D43" s="83" t="s">
        <v>141</v>
      </c>
      <c r="E43" s="84">
        <f t="shared" si="1"/>
        <v>1</v>
      </c>
    </row>
    <row r="44">
      <c r="A44" s="83" t="s">
        <v>143</v>
      </c>
      <c r="B44" s="83" t="s">
        <v>144</v>
      </c>
      <c r="C44" s="83" t="s">
        <v>110</v>
      </c>
      <c r="D44" s="83" t="s">
        <v>94</v>
      </c>
      <c r="E44" s="84">
        <f t="shared" si="1"/>
        <v>3</v>
      </c>
    </row>
    <row r="45">
      <c r="A45" s="83" t="s">
        <v>145</v>
      </c>
      <c r="B45" s="83" t="s">
        <v>146</v>
      </c>
      <c r="C45" s="83" t="s">
        <v>59</v>
      </c>
      <c r="D45" s="83" t="s">
        <v>90</v>
      </c>
      <c r="E45" s="84">
        <f t="shared" si="1"/>
        <v>1</v>
      </c>
    </row>
    <row r="46">
      <c r="A46" s="83" t="s">
        <v>145</v>
      </c>
      <c r="B46" s="83" t="s">
        <v>146</v>
      </c>
      <c r="C46" s="83" t="s">
        <v>59</v>
      </c>
      <c r="D46" s="83" t="s">
        <v>90</v>
      </c>
      <c r="E46" s="84">
        <f t="shared" si="1"/>
        <v>1</v>
      </c>
    </row>
    <row r="47">
      <c r="A47" s="83" t="s">
        <v>147</v>
      </c>
      <c r="B47" s="83" t="s">
        <v>148</v>
      </c>
      <c r="C47" s="83" t="s">
        <v>149</v>
      </c>
      <c r="D47" s="83" t="s">
        <v>149</v>
      </c>
      <c r="E47" s="84">
        <f t="shared" si="1"/>
        <v>3</v>
      </c>
    </row>
    <row r="48">
      <c r="A48" s="83" t="s">
        <v>150</v>
      </c>
      <c r="B48" s="83" t="s">
        <v>151</v>
      </c>
      <c r="C48" s="83" t="s">
        <v>59</v>
      </c>
      <c r="D48" s="83" t="s">
        <v>60</v>
      </c>
      <c r="E48" s="84">
        <f t="shared" si="1"/>
        <v>1</v>
      </c>
    </row>
    <row r="49">
      <c r="A49" s="83" t="s">
        <v>150</v>
      </c>
      <c r="B49" s="83" t="s">
        <v>152</v>
      </c>
      <c r="C49" s="83" t="s">
        <v>59</v>
      </c>
      <c r="D49" s="83" t="s">
        <v>60</v>
      </c>
      <c r="E49" s="84">
        <f t="shared" si="1"/>
        <v>1</v>
      </c>
    </row>
    <row r="50">
      <c r="A50" s="83" t="s">
        <v>153</v>
      </c>
      <c r="B50" s="83" t="s">
        <v>154</v>
      </c>
      <c r="C50" s="83" t="s">
        <v>155</v>
      </c>
      <c r="D50" s="83" t="s">
        <v>155</v>
      </c>
      <c r="E50" s="84">
        <f t="shared" si="1"/>
        <v>2</v>
      </c>
    </row>
    <row r="51">
      <c r="A51" s="83" t="s">
        <v>156</v>
      </c>
      <c r="B51" s="83" t="s">
        <v>157</v>
      </c>
      <c r="C51" s="83" t="s">
        <v>158</v>
      </c>
      <c r="D51" s="83" t="s">
        <v>159</v>
      </c>
      <c r="E51" s="84">
        <f t="shared" si="1"/>
        <v>2</v>
      </c>
    </row>
    <row r="52">
      <c r="A52" s="83" t="s">
        <v>160</v>
      </c>
      <c r="B52" s="83" t="s">
        <v>161</v>
      </c>
      <c r="C52" s="83" t="s">
        <v>54</v>
      </c>
      <c r="D52" s="83" t="s">
        <v>162</v>
      </c>
      <c r="E52" s="84">
        <f t="shared" si="1"/>
        <v>2</v>
      </c>
    </row>
    <row r="53">
      <c r="A53" s="83" t="s">
        <v>163</v>
      </c>
      <c r="B53" s="83" t="s">
        <v>164</v>
      </c>
      <c r="C53" s="83" t="s">
        <v>165</v>
      </c>
      <c r="D53" s="83" t="s">
        <v>166</v>
      </c>
      <c r="E53" s="84">
        <f t="shared" si="1"/>
        <v>3</v>
      </c>
    </row>
    <row r="54">
      <c r="A54" s="83" t="s">
        <v>163</v>
      </c>
      <c r="B54" s="83" t="s">
        <v>167</v>
      </c>
      <c r="C54" s="83" t="s">
        <v>165</v>
      </c>
      <c r="D54" s="83" t="s">
        <v>166</v>
      </c>
      <c r="E54" s="84">
        <f t="shared" si="1"/>
        <v>3</v>
      </c>
    </row>
    <row r="55">
      <c r="A55" s="83" t="s">
        <v>168</v>
      </c>
      <c r="B55" s="83" t="s">
        <v>169</v>
      </c>
      <c r="C55" s="83" t="s">
        <v>38</v>
      </c>
      <c r="D55" s="83" t="s">
        <v>39</v>
      </c>
      <c r="E55" s="84">
        <f t="shared" si="1"/>
        <v>3</v>
      </c>
    </row>
    <row r="56">
      <c r="A56" s="83" t="s">
        <v>170</v>
      </c>
      <c r="B56" s="83" t="s">
        <v>171</v>
      </c>
      <c r="C56" s="83" t="s">
        <v>54</v>
      </c>
      <c r="D56" s="83" t="s">
        <v>162</v>
      </c>
      <c r="E56" s="84">
        <f t="shared" si="1"/>
        <v>3</v>
      </c>
    </row>
    <row r="57">
      <c r="A57" s="83" t="s">
        <v>172</v>
      </c>
      <c r="B57" s="83" t="s">
        <v>173</v>
      </c>
      <c r="C57" s="83" t="s">
        <v>121</v>
      </c>
      <c r="D57" s="83" t="s">
        <v>122</v>
      </c>
      <c r="E57" s="84">
        <f t="shared" si="1"/>
        <v>3</v>
      </c>
    </row>
    <row r="58">
      <c r="A58" s="83" t="s">
        <v>174</v>
      </c>
      <c r="B58" s="83" t="s">
        <v>175</v>
      </c>
      <c r="C58" s="83" t="s">
        <v>176</v>
      </c>
      <c r="D58" s="83" t="s">
        <v>176</v>
      </c>
      <c r="E58" s="84">
        <f t="shared" si="1"/>
        <v>3</v>
      </c>
    </row>
    <row r="59">
      <c r="A59" s="83" t="s">
        <v>174</v>
      </c>
      <c r="B59" s="83" t="s">
        <v>177</v>
      </c>
      <c r="C59" s="83" t="s">
        <v>176</v>
      </c>
      <c r="D59" s="83" t="s">
        <v>176</v>
      </c>
      <c r="E59" s="84">
        <f t="shared" si="1"/>
        <v>3</v>
      </c>
    </row>
    <row r="60">
      <c r="A60" s="83" t="s">
        <v>178</v>
      </c>
      <c r="B60" s="83" t="s">
        <v>179</v>
      </c>
      <c r="C60" s="83" t="s">
        <v>59</v>
      </c>
      <c r="D60" s="83" t="s">
        <v>141</v>
      </c>
      <c r="E60" s="84">
        <f t="shared" si="1"/>
        <v>1</v>
      </c>
    </row>
    <row r="61">
      <c r="A61" s="83" t="s">
        <v>178</v>
      </c>
      <c r="B61" s="83" t="s">
        <v>179</v>
      </c>
      <c r="C61" s="83" t="s">
        <v>59</v>
      </c>
      <c r="D61" s="83" t="s">
        <v>141</v>
      </c>
      <c r="E61" s="84">
        <f t="shared" si="1"/>
        <v>1</v>
      </c>
    </row>
    <row r="62">
      <c r="A62" s="83" t="s">
        <v>180</v>
      </c>
      <c r="B62" s="83" t="s">
        <v>181</v>
      </c>
      <c r="C62" s="83" t="s">
        <v>182</v>
      </c>
      <c r="D62" s="83" t="s">
        <v>183</v>
      </c>
      <c r="E62" s="84">
        <f t="shared" si="1"/>
        <v>3</v>
      </c>
    </row>
    <row r="63">
      <c r="A63" s="83" t="s">
        <v>184</v>
      </c>
      <c r="B63" s="83" t="s">
        <v>185</v>
      </c>
      <c r="C63" s="83" t="s">
        <v>54</v>
      </c>
      <c r="D63" s="83" t="s">
        <v>55</v>
      </c>
      <c r="E63" s="84">
        <f t="shared" si="1"/>
        <v>3</v>
      </c>
    </row>
    <row r="64">
      <c r="A64" s="83" t="s">
        <v>186</v>
      </c>
      <c r="B64" s="83" t="s">
        <v>187</v>
      </c>
      <c r="C64" s="83" t="s">
        <v>54</v>
      </c>
      <c r="D64" s="83" t="s">
        <v>55</v>
      </c>
      <c r="E64" s="84">
        <f t="shared" si="1"/>
        <v>3</v>
      </c>
    </row>
    <row r="65">
      <c r="A65" s="83" t="s">
        <v>188</v>
      </c>
      <c r="B65" s="83" t="s">
        <v>189</v>
      </c>
      <c r="C65" s="83" t="s">
        <v>54</v>
      </c>
      <c r="D65" s="83" t="s">
        <v>55</v>
      </c>
      <c r="E65" s="84">
        <f t="shared" si="1"/>
        <v>3</v>
      </c>
    </row>
    <row r="66">
      <c r="A66" s="83" t="s">
        <v>188</v>
      </c>
      <c r="B66" s="83" t="s">
        <v>190</v>
      </c>
      <c r="C66" s="83" t="s">
        <v>54</v>
      </c>
      <c r="D66" s="83" t="s">
        <v>55</v>
      </c>
      <c r="E66" s="84">
        <f t="shared" si="1"/>
        <v>3</v>
      </c>
    </row>
    <row r="67">
      <c r="A67" s="83" t="s">
        <v>191</v>
      </c>
      <c r="B67" s="83" t="s">
        <v>192</v>
      </c>
      <c r="C67" s="83" t="s">
        <v>59</v>
      </c>
      <c r="D67" s="83" t="s">
        <v>90</v>
      </c>
      <c r="E67" s="84">
        <f t="shared" si="1"/>
        <v>1</v>
      </c>
    </row>
    <row r="68">
      <c r="A68" s="83" t="s">
        <v>191</v>
      </c>
      <c r="B68" s="83" t="s">
        <v>193</v>
      </c>
      <c r="C68" s="83" t="s">
        <v>59</v>
      </c>
      <c r="D68" s="83" t="s">
        <v>90</v>
      </c>
      <c r="E68" s="84">
        <f t="shared" si="1"/>
        <v>1</v>
      </c>
    </row>
    <row r="69">
      <c r="A69" s="83" t="s">
        <v>194</v>
      </c>
      <c r="B69" s="83" t="s">
        <v>195</v>
      </c>
      <c r="C69" s="83" t="s">
        <v>59</v>
      </c>
      <c r="D69" s="83" t="s">
        <v>141</v>
      </c>
      <c r="E69" s="84">
        <f t="shared" si="1"/>
        <v>1</v>
      </c>
    </row>
    <row r="70">
      <c r="A70" s="83" t="s">
        <v>194</v>
      </c>
      <c r="B70" s="83" t="s">
        <v>195</v>
      </c>
      <c r="C70" s="83" t="s">
        <v>59</v>
      </c>
      <c r="D70" s="83" t="s">
        <v>141</v>
      </c>
      <c r="E70" s="84">
        <f t="shared" si="1"/>
        <v>1</v>
      </c>
    </row>
    <row r="71">
      <c r="A71" s="83" t="s">
        <v>196</v>
      </c>
      <c r="B71" s="83" t="s">
        <v>197</v>
      </c>
      <c r="C71" s="83" t="s">
        <v>59</v>
      </c>
      <c r="D71" s="83" t="s">
        <v>198</v>
      </c>
      <c r="E71" s="84">
        <f t="shared" si="1"/>
        <v>1</v>
      </c>
    </row>
    <row r="72">
      <c r="A72" s="83" t="s">
        <v>196</v>
      </c>
      <c r="B72" s="83" t="s">
        <v>199</v>
      </c>
      <c r="C72" s="83" t="s">
        <v>59</v>
      </c>
      <c r="D72" s="83" t="s">
        <v>198</v>
      </c>
      <c r="E72" s="84">
        <f t="shared" si="1"/>
        <v>1</v>
      </c>
    </row>
    <row r="73">
      <c r="A73" s="83" t="s">
        <v>200</v>
      </c>
      <c r="B73" s="83" t="s">
        <v>201</v>
      </c>
      <c r="C73" s="83" t="s">
        <v>59</v>
      </c>
      <c r="D73" s="83" t="s">
        <v>198</v>
      </c>
      <c r="E73" s="84">
        <f t="shared" si="1"/>
        <v>1</v>
      </c>
    </row>
    <row r="74">
      <c r="A74" s="83" t="s">
        <v>200</v>
      </c>
      <c r="B74" s="83" t="s">
        <v>202</v>
      </c>
      <c r="C74" s="83" t="s">
        <v>59</v>
      </c>
      <c r="D74" s="83" t="s">
        <v>198</v>
      </c>
      <c r="E74" s="84">
        <f t="shared" si="1"/>
        <v>1</v>
      </c>
    </row>
    <row r="75">
      <c r="A75" s="83" t="s">
        <v>203</v>
      </c>
      <c r="B75" s="83" t="s">
        <v>204</v>
      </c>
      <c r="C75" s="83" t="s">
        <v>99</v>
      </c>
      <c r="D75" s="83" t="s">
        <v>205</v>
      </c>
      <c r="E75" s="84">
        <f t="shared" si="1"/>
        <v>3</v>
      </c>
    </row>
    <row r="76">
      <c r="A76" s="83" t="s">
        <v>206</v>
      </c>
      <c r="B76" s="83" t="s">
        <v>207</v>
      </c>
      <c r="C76" s="83" t="s">
        <v>208</v>
      </c>
      <c r="D76" s="83" t="s">
        <v>209</v>
      </c>
      <c r="E76" s="84">
        <f t="shared" si="1"/>
        <v>3</v>
      </c>
    </row>
    <row r="77">
      <c r="A77" s="83" t="s">
        <v>210</v>
      </c>
      <c r="B77" s="83" t="s">
        <v>211</v>
      </c>
      <c r="C77" s="83" t="s">
        <v>86</v>
      </c>
      <c r="D77" s="83" t="s">
        <v>87</v>
      </c>
      <c r="E77" s="84">
        <f t="shared" si="1"/>
        <v>3</v>
      </c>
    </row>
    <row r="78">
      <c r="A78" s="83" t="s">
        <v>212</v>
      </c>
      <c r="B78" s="83" t="s">
        <v>213</v>
      </c>
      <c r="C78" s="83" t="s">
        <v>59</v>
      </c>
      <c r="D78" s="83" t="s">
        <v>90</v>
      </c>
      <c r="E78" s="84">
        <f t="shared" si="1"/>
        <v>1</v>
      </c>
    </row>
    <row r="79">
      <c r="A79" s="83" t="s">
        <v>212</v>
      </c>
      <c r="B79" s="83" t="s">
        <v>214</v>
      </c>
      <c r="C79" s="83" t="s">
        <v>59</v>
      </c>
      <c r="D79" s="83" t="s">
        <v>90</v>
      </c>
      <c r="E79" s="84">
        <f t="shared" si="1"/>
        <v>1</v>
      </c>
    </row>
    <row r="80">
      <c r="A80" s="83" t="s">
        <v>215</v>
      </c>
      <c r="B80" s="83" t="s">
        <v>216</v>
      </c>
      <c r="C80" s="83" t="s">
        <v>110</v>
      </c>
      <c r="D80" s="83" t="s">
        <v>217</v>
      </c>
      <c r="E80" s="84">
        <f t="shared" si="1"/>
        <v>2</v>
      </c>
    </row>
    <row r="81">
      <c r="A81" s="83" t="s">
        <v>218</v>
      </c>
      <c r="B81" s="83" t="s">
        <v>219</v>
      </c>
      <c r="C81" s="83" t="s">
        <v>59</v>
      </c>
      <c r="D81" s="83" t="s">
        <v>129</v>
      </c>
      <c r="E81" s="84">
        <f t="shared" si="1"/>
        <v>1</v>
      </c>
    </row>
    <row r="82">
      <c r="A82" s="83" t="s">
        <v>218</v>
      </c>
      <c r="B82" s="83" t="s">
        <v>220</v>
      </c>
      <c r="C82" s="83" t="s">
        <v>59</v>
      </c>
      <c r="D82" s="83" t="s">
        <v>129</v>
      </c>
      <c r="E82" s="84">
        <f t="shared" si="1"/>
        <v>1</v>
      </c>
    </row>
    <row r="83">
      <c r="A83" s="83" t="s">
        <v>221</v>
      </c>
      <c r="B83" s="83" t="s">
        <v>222</v>
      </c>
      <c r="C83" s="83" t="s">
        <v>59</v>
      </c>
      <c r="D83" s="83" t="s">
        <v>129</v>
      </c>
      <c r="E83" s="84">
        <f t="shared" si="1"/>
        <v>1</v>
      </c>
    </row>
    <row r="84">
      <c r="A84" s="83" t="s">
        <v>221</v>
      </c>
      <c r="B84" s="83" t="s">
        <v>223</v>
      </c>
      <c r="C84" s="83" t="s">
        <v>59</v>
      </c>
      <c r="D84" s="83" t="s">
        <v>129</v>
      </c>
      <c r="E84" s="84">
        <f t="shared" si="1"/>
        <v>1</v>
      </c>
    </row>
    <row r="85">
      <c r="A85" s="83" t="s">
        <v>224</v>
      </c>
      <c r="B85" s="83" t="s">
        <v>225</v>
      </c>
      <c r="C85" s="83" t="s">
        <v>59</v>
      </c>
      <c r="D85" s="83" t="s">
        <v>141</v>
      </c>
      <c r="E85" s="84">
        <f t="shared" si="1"/>
        <v>1</v>
      </c>
    </row>
    <row r="86">
      <c r="A86" s="83" t="s">
        <v>224</v>
      </c>
      <c r="B86" s="83" t="s">
        <v>226</v>
      </c>
      <c r="C86" s="83" t="s">
        <v>59</v>
      </c>
      <c r="D86" s="83" t="s">
        <v>141</v>
      </c>
      <c r="E86" s="84">
        <f t="shared" si="1"/>
        <v>1</v>
      </c>
    </row>
    <row r="87">
      <c r="A87" s="83" t="s">
        <v>227</v>
      </c>
      <c r="B87" s="83" t="s">
        <v>228</v>
      </c>
      <c r="C87" s="83" t="s">
        <v>229</v>
      </c>
      <c r="D87" s="83" t="s">
        <v>230</v>
      </c>
      <c r="E87" s="84">
        <f t="shared" si="1"/>
        <v>3</v>
      </c>
    </row>
    <row r="88">
      <c r="A88" s="83" t="s">
        <v>227</v>
      </c>
      <c r="B88" s="83" t="s">
        <v>231</v>
      </c>
      <c r="C88" s="83" t="s">
        <v>229</v>
      </c>
      <c r="D88" s="83" t="s">
        <v>230</v>
      </c>
      <c r="E88" s="84">
        <f t="shared" si="1"/>
        <v>3</v>
      </c>
    </row>
    <row r="89">
      <c r="A89" s="83" t="s">
        <v>232</v>
      </c>
      <c r="B89" s="83" t="s">
        <v>233</v>
      </c>
      <c r="C89" s="83" t="s">
        <v>182</v>
      </c>
      <c r="D89" s="83" t="s">
        <v>183</v>
      </c>
      <c r="E89" s="84">
        <f t="shared" si="1"/>
        <v>3</v>
      </c>
    </row>
    <row r="90">
      <c r="A90" s="83" t="s">
        <v>232</v>
      </c>
      <c r="B90" s="83" t="s">
        <v>234</v>
      </c>
      <c r="C90" s="83" t="s">
        <v>182</v>
      </c>
      <c r="D90" s="83" t="s">
        <v>183</v>
      </c>
      <c r="E90" s="84">
        <f t="shared" si="1"/>
        <v>3</v>
      </c>
    </row>
    <row r="91">
      <c r="A91" s="83" t="s">
        <v>235</v>
      </c>
      <c r="B91" s="83" t="s">
        <v>236</v>
      </c>
      <c r="C91" s="83" t="s">
        <v>54</v>
      </c>
      <c r="D91" s="83" t="s">
        <v>55</v>
      </c>
      <c r="E91" s="84">
        <f t="shared" si="1"/>
        <v>3</v>
      </c>
    </row>
    <row r="92">
      <c r="A92" s="83" t="s">
        <v>235</v>
      </c>
      <c r="B92" s="83" t="s">
        <v>237</v>
      </c>
      <c r="C92" s="83" t="s">
        <v>54</v>
      </c>
      <c r="D92" s="83" t="s">
        <v>55</v>
      </c>
      <c r="E92" s="84">
        <f t="shared" si="1"/>
        <v>3</v>
      </c>
    </row>
    <row r="93">
      <c r="A93" s="83" t="s">
        <v>238</v>
      </c>
      <c r="B93" s="83" t="s">
        <v>239</v>
      </c>
      <c r="C93" s="83" t="s">
        <v>54</v>
      </c>
      <c r="D93" s="83" t="s">
        <v>240</v>
      </c>
      <c r="E93" s="84">
        <f t="shared" si="1"/>
        <v>2</v>
      </c>
    </row>
    <row r="94">
      <c r="A94" s="83" t="s">
        <v>241</v>
      </c>
      <c r="B94" s="83" t="s">
        <v>242</v>
      </c>
      <c r="C94" s="83" t="s">
        <v>54</v>
      </c>
      <c r="D94" s="83" t="s">
        <v>55</v>
      </c>
      <c r="E94" s="84">
        <f t="shared" si="1"/>
        <v>3</v>
      </c>
    </row>
    <row r="95">
      <c r="A95" s="83" t="s">
        <v>241</v>
      </c>
      <c r="B95" s="83" t="s">
        <v>243</v>
      </c>
      <c r="C95" s="83" t="s">
        <v>54</v>
      </c>
      <c r="D95" s="83" t="s">
        <v>55</v>
      </c>
      <c r="E95" s="84">
        <f t="shared" si="1"/>
        <v>3</v>
      </c>
    </row>
    <row r="96">
      <c r="A96" s="83" t="s">
        <v>244</v>
      </c>
      <c r="B96" s="83" t="s">
        <v>245</v>
      </c>
      <c r="C96" s="83" t="s">
        <v>59</v>
      </c>
      <c r="D96" s="83" t="s">
        <v>141</v>
      </c>
      <c r="E96" s="84">
        <f t="shared" si="1"/>
        <v>1</v>
      </c>
    </row>
    <row r="97">
      <c r="A97" s="83" t="s">
        <v>244</v>
      </c>
      <c r="B97" s="83" t="s">
        <v>246</v>
      </c>
      <c r="C97" s="83" t="s">
        <v>59</v>
      </c>
      <c r="D97" s="83" t="s">
        <v>141</v>
      </c>
      <c r="E97" s="84">
        <f t="shared" si="1"/>
        <v>1</v>
      </c>
    </row>
    <row r="98">
      <c r="A98" s="83" t="s">
        <v>247</v>
      </c>
      <c r="B98" s="83" t="s">
        <v>248</v>
      </c>
      <c r="C98" s="83" t="s">
        <v>54</v>
      </c>
      <c r="D98" s="83" t="s">
        <v>55</v>
      </c>
      <c r="E98" s="84">
        <f t="shared" si="1"/>
        <v>3</v>
      </c>
    </row>
    <row r="99">
      <c r="A99" s="83" t="s">
        <v>247</v>
      </c>
      <c r="B99" s="83" t="s">
        <v>249</v>
      </c>
      <c r="C99" s="83" t="s">
        <v>54</v>
      </c>
      <c r="D99" s="83" t="s">
        <v>55</v>
      </c>
      <c r="E99" s="84">
        <f t="shared" si="1"/>
        <v>3</v>
      </c>
    </row>
    <row r="100">
      <c r="A100" s="83" t="s">
        <v>247</v>
      </c>
      <c r="B100" s="83" t="s">
        <v>250</v>
      </c>
      <c r="C100" s="83" t="s">
        <v>54</v>
      </c>
      <c r="D100" s="83" t="s">
        <v>55</v>
      </c>
      <c r="E100" s="84">
        <f t="shared" si="1"/>
        <v>3</v>
      </c>
    </row>
    <row r="101">
      <c r="A101" s="83" t="s">
        <v>247</v>
      </c>
      <c r="B101" s="83" t="s">
        <v>251</v>
      </c>
      <c r="C101" s="83" t="s">
        <v>54</v>
      </c>
      <c r="D101" s="83" t="s">
        <v>55</v>
      </c>
      <c r="E101" s="84">
        <f t="shared" si="1"/>
        <v>3</v>
      </c>
    </row>
    <row r="102">
      <c r="A102" s="83" t="s">
        <v>252</v>
      </c>
      <c r="B102" s="83" t="s">
        <v>253</v>
      </c>
      <c r="C102" s="83" t="s">
        <v>48</v>
      </c>
      <c r="D102" s="83" t="s">
        <v>48</v>
      </c>
      <c r="E102" s="84">
        <f t="shared" si="1"/>
        <v>2</v>
      </c>
    </row>
    <row r="103">
      <c r="A103" s="83" t="s">
        <v>254</v>
      </c>
      <c r="B103" s="83" t="s">
        <v>255</v>
      </c>
      <c r="C103" s="83" t="s">
        <v>48</v>
      </c>
      <c r="D103" s="83" t="s">
        <v>48</v>
      </c>
      <c r="E103" s="84">
        <f t="shared" si="1"/>
        <v>3</v>
      </c>
    </row>
    <row r="104">
      <c r="A104" s="83" t="s">
        <v>256</v>
      </c>
      <c r="B104" s="83" t="s">
        <v>257</v>
      </c>
      <c r="C104" s="83" t="s">
        <v>258</v>
      </c>
      <c r="D104" s="83" t="s">
        <v>259</v>
      </c>
      <c r="E104" s="84">
        <f t="shared" si="1"/>
        <v>3</v>
      </c>
    </row>
    <row r="105">
      <c r="A105" s="83" t="s">
        <v>260</v>
      </c>
      <c r="B105" s="83" t="s">
        <v>261</v>
      </c>
      <c r="C105" s="83" t="s">
        <v>54</v>
      </c>
      <c r="D105" s="83" t="s">
        <v>262</v>
      </c>
      <c r="E105" s="84">
        <f t="shared" si="1"/>
        <v>2</v>
      </c>
    </row>
    <row r="106">
      <c r="A106" s="83" t="s">
        <v>263</v>
      </c>
      <c r="B106" s="83" t="s">
        <v>264</v>
      </c>
      <c r="C106" s="83" t="s">
        <v>54</v>
      </c>
      <c r="D106" s="83" t="s">
        <v>55</v>
      </c>
      <c r="E106" s="84">
        <f t="shared" si="1"/>
        <v>3</v>
      </c>
    </row>
    <row r="107">
      <c r="A107" s="83" t="s">
        <v>263</v>
      </c>
      <c r="B107" s="83" t="s">
        <v>265</v>
      </c>
      <c r="C107" s="83" t="s">
        <v>54</v>
      </c>
      <c r="D107" s="83" t="s">
        <v>55</v>
      </c>
      <c r="E107" s="84">
        <f t="shared" si="1"/>
        <v>3</v>
      </c>
    </row>
    <row r="108">
      <c r="A108" s="83" t="s">
        <v>266</v>
      </c>
      <c r="B108" s="83" t="s">
        <v>267</v>
      </c>
      <c r="C108" s="83" t="s">
        <v>54</v>
      </c>
      <c r="D108" s="83" t="s">
        <v>55</v>
      </c>
      <c r="E108" s="84">
        <f t="shared" si="1"/>
        <v>3</v>
      </c>
    </row>
    <row r="109">
      <c r="A109" s="83" t="s">
        <v>268</v>
      </c>
      <c r="B109" s="83" t="s">
        <v>269</v>
      </c>
      <c r="C109" s="83" t="s">
        <v>59</v>
      </c>
      <c r="D109" s="83" t="s">
        <v>90</v>
      </c>
      <c r="E109" s="84">
        <f t="shared" si="1"/>
        <v>1</v>
      </c>
    </row>
    <row r="110">
      <c r="A110" s="83" t="s">
        <v>268</v>
      </c>
      <c r="B110" s="83" t="s">
        <v>269</v>
      </c>
      <c r="C110" s="83" t="s">
        <v>59</v>
      </c>
      <c r="D110" s="83" t="s">
        <v>90</v>
      </c>
      <c r="E110" s="84">
        <f t="shared" si="1"/>
        <v>1</v>
      </c>
    </row>
    <row r="111">
      <c r="A111" s="83" t="s">
        <v>270</v>
      </c>
      <c r="B111" s="83" t="s">
        <v>271</v>
      </c>
      <c r="C111" s="83" t="s">
        <v>54</v>
      </c>
      <c r="D111" s="83" t="s">
        <v>55</v>
      </c>
      <c r="E111" s="84">
        <f t="shared" si="1"/>
        <v>3</v>
      </c>
    </row>
    <row r="112">
      <c r="A112" s="83" t="s">
        <v>270</v>
      </c>
      <c r="B112" s="83" t="s">
        <v>272</v>
      </c>
      <c r="C112" s="83" t="s">
        <v>54</v>
      </c>
      <c r="D112" s="83" t="s">
        <v>55</v>
      </c>
      <c r="E112" s="84">
        <f t="shared" si="1"/>
        <v>3</v>
      </c>
    </row>
    <row r="113">
      <c r="A113" s="83" t="s">
        <v>273</v>
      </c>
      <c r="B113" s="83" t="s">
        <v>274</v>
      </c>
      <c r="C113" s="83" t="s">
        <v>82</v>
      </c>
      <c r="D113" s="83" t="s">
        <v>275</v>
      </c>
      <c r="E113" s="84">
        <f t="shared" si="1"/>
        <v>3</v>
      </c>
    </row>
    <row r="114">
      <c r="A114" s="83" t="s">
        <v>276</v>
      </c>
      <c r="B114" s="83" t="s">
        <v>277</v>
      </c>
      <c r="C114" s="83" t="s">
        <v>59</v>
      </c>
      <c r="D114" s="83" t="s">
        <v>90</v>
      </c>
      <c r="E114" s="84">
        <f t="shared" si="1"/>
        <v>1</v>
      </c>
    </row>
    <row r="115">
      <c r="A115" s="83" t="s">
        <v>276</v>
      </c>
      <c r="B115" s="83" t="s">
        <v>278</v>
      </c>
      <c r="C115" s="83" t="s">
        <v>59</v>
      </c>
      <c r="D115" s="83" t="s">
        <v>90</v>
      </c>
      <c r="E115" s="84">
        <f t="shared" si="1"/>
        <v>1</v>
      </c>
    </row>
    <row r="116">
      <c r="A116" s="83" t="s">
        <v>279</v>
      </c>
      <c r="B116" s="83" t="s">
        <v>280</v>
      </c>
      <c r="C116" s="83" t="s">
        <v>48</v>
      </c>
      <c r="D116" s="83" t="s">
        <v>48</v>
      </c>
      <c r="E116" s="84">
        <f t="shared" si="1"/>
        <v>2</v>
      </c>
    </row>
    <row r="117">
      <c r="A117" s="83" t="s">
        <v>281</v>
      </c>
      <c r="B117" s="83" t="s">
        <v>282</v>
      </c>
      <c r="C117" s="83" t="s">
        <v>54</v>
      </c>
      <c r="D117" s="83" t="s">
        <v>55</v>
      </c>
      <c r="E117" s="84">
        <f t="shared" si="1"/>
        <v>3</v>
      </c>
    </row>
    <row r="118">
      <c r="A118" s="83" t="s">
        <v>283</v>
      </c>
      <c r="B118" s="83" t="s">
        <v>284</v>
      </c>
      <c r="C118" s="83" t="s">
        <v>59</v>
      </c>
      <c r="D118" s="83" t="s">
        <v>198</v>
      </c>
      <c r="E118" s="84">
        <f t="shared" si="1"/>
        <v>1</v>
      </c>
    </row>
    <row r="119">
      <c r="A119" s="83" t="s">
        <v>283</v>
      </c>
      <c r="B119" s="83" t="s">
        <v>285</v>
      </c>
      <c r="C119" s="83" t="s">
        <v>59</v>
      </c>
      <c r="D119" s="83" t="s">
        <v>198</v>
      </c>
      <c r="E119" s="84">
        <f t="shared" si="1"/>
        <v>1</v>
      </c>
    </row>
    <row r="120">
      <c r="A120" s="83" t="s">
        <v>286</v>
      </c>
      <c r="B120" s="83" t="s">
        <v>287</v>
      </c>
      <c r="C120" s="83" t="s">
        <v>54</v>
      </c>
      <c r="D120" s="83" t="s">
        <v>55</v>
      </c>
      <c r="E120" s="84">
        <f t="shared" si="1"/>
        <v>2</v>
      </c>
    </row>
    <row r="121">
      <c r="A121" s="83" t="s">
        <v>288</v>
      </c>
      <c r="B121" s="83" t="s">
        <v>289</v>
      </c>
      <c r="C121" s="83" t="s">
        <v>158</v>
      </c>
      <c r="D121" s="83" t="s">
        <v>290</v>
      </c>
      <c r="E121" s="84">
        <f t="shared" si="1"/>
        <v>3</v>
      </c>
    </row>
    <row r="122">
      <c r="A122" s="83" t="s">
        <v>291</v>
      </c>
      <c r="B122" s="83" t="s">
        <v>292</v>
      </c>
      <c r="C122" s="83" t="s">
        <v>293</v>
      </c>
      <c r="D122" s="83" t="s">
        <v>294</v>
      </c>
      <c r="E122" s="84">
        <f t="shared" si="1"/>
        <v>2</v>
      </c>
    </row>
    <row r="123">
      <c r="A123" s="83" t="s">
        <v>295</v>
      </c>
      <c r="B123" s="83" t="s">
        <v>296</v>
      </c>
      <c r="C123" s="83" t="s">
        <v>54</v>
      </c>
      <c r="D123" s="83" t="s">
        <v>262</v>
      </c>
      <c r="E123" s="84">
        <f t="shared" si="1"/>
        <v>2</v>
      </c>
    </row>
    <row r="124">
      <c r="A124" s="83" t="s">
        <v>297</v>
      </c>
      <c r="B124" s="83" t="s">
        <v>298</v>
      </c>
      <c r="C124" s="83" t="s">
        <v>208</v>
      </c>
      <c r="D124" s="83" t="s">
        <v>299</v>
      </c>
      <c r="E124" s="84">
        <f t="shared" si="1"/>
        <v>3</v>
      </c>
    </row>
    <row r="125">
      <c r="A125" s="83" t="s">
        <v>300</v>
      </c>
      <c r="B125" s="83" t="s">
        <v>301</v>
      </c>
      <c r="C125" s="83" t="s">
        <v>208</v>
      </c>
      <c r="D125" s="83" t="s">
        <v>209</v>
      </c>
      <c r="E125" s="84">
        <f t="shared" si="1"/>
        <v>3</v>
      </c>
    </row>
    <row r="126">
      <c r="A126" s="83" t="s">
        <v>302</v>
      </c>
      <c r="B126" s="83" t="s">
        <v>303</v>
      </c>
      <c r="C126" s="83" t="s">
        <v>208</v>
      </c>
      <c r="D126" s="83" t="s">
        <v>209</v>
      </c>
      <c r="E126" s="84">
        <f t="shared" si="1"/>
        <v>3</v>
      </c>
    </row>
    <row r="127">
      <c r="A127" s="83" t="s">
        <v>304</v>
      </c>
      <c r="B127" s="83" t="s">
        <v>305</v>
      </c>
      <c r="C127" s="83" t="s">
        <v>99</v>
      </c>
      <c r="D127" s="83" t="s">
        <v>99</v>
      </c>
      <c r="E127" s="84">
        <f t="shared" si="1"/>
        <v>2</v>
      </c>
    </row>
    <row r="128">
      <c r="A128" s="83" t="s">
        <v>306</v>
      </c>
      <c r="B128" s="83" t="s">
        <v>307</v>
      </c>
      <c r="C128" s="83" t="s">
        <v>54</v>
      </c>
      <c r="D128" s="83" t="s">
        <v>55</v>
      </c>
      <c r="E128" s="84">
        <f t="shared" si="1"/>
        <v>3</v>
      </c>
    </row>
    <row r="129">
      <c r="A129" s="83" t="s">
        <v>306</v>
      </c>
      <c r="B129" s="83" t="s">
        <v>308</v>
      </c>
      <c r="C129" s="83" t="s">
        <v>54</v>
      </c>
      <c r="D129" s="83" t="s">
        <v>55</v>
      </c>
      <c r="E129" s="84">
        <f t="shared" si="1"/>
        <v>3</v>
      </c>
    </row>
    <row r="130">
      <c r="A130" s="83" t="s">
        <v>306</v>
      </c>
      <c r="B130" s="83" t="s">
        <v>309</v>
      </c>
      <c r="C130" s="83" t="s">
        <v>54</v>
      </c>
      <c r="D130" s="83" t="s">
        <v>55</v>
      </c>
      <c r="E130" s="84">
        <f t="shared" si="1"/>
        <v>3</v>
      </c>
    </row>
    <row r="131">
      <c r="A131" s="83" t="s">
        <v>310</v>
      </c>
      <c r="B131" s="83" t="s">
        <v>311</v>
      </c>
      <c r="C131" s="83" t="s">
        <v>54</v>
      </c>
      <c r="D131" s="83" t="s">
        <v>55</v>
      </c>
      <c r="E131" s="84">
        <f t="shared" si="1"/>
        <v>3</v>
      </c>
    </row>
    <row r="132">
      <c r="A132" s="83" t="s">
        <v>312</v>
      </c>
      <c r="B132" s="83" t="s">
        <v>313</v>
      </c>
      <c r="C132" s="83" t="s">
        <v>59</v>
      </c>
      <c r="D132" s="83" t="s">
        <v>129</v>
      </c>
      <c r="E132" s="84">
        <f t="shared" si="1"/>
        <v>1</v>
      </c>
    </row>
    <row r="133">
      <c r="A133" s="83" t="s">
        <v>312</v>
      </c>
      <c r="B133" s="83" t="s">
        <v>313</v>
      </c>
      <c r="C133" s="83" t="s">
        <v>59</v>
      </c>
      <c r="D133" s="83" t="s">
        <v>129</v>
      </c>
      <c r="E133" s="84">
        <f t="shared" si="1"/>
        <v>1</v>
      </c>
    </row>
    <row r="134">
      <c r="A134" s="83" t="s">
        <v>312</v>
      </c>
      <c r="B134" s="83" t="s">
        <v>314</v>
      </c>
      <c r="C134" s="83" t="s">
        <v>59</v>
      </c>
      <c r="D134" s="83" t="s">
        <v>129</v>
      </c>
      <c r="E134" s="84">
        <f t="shared" si="1"/>
        <v>1</v>
      </c>
    </row>
    <row r="135">
      <c r="A135" s="83" t="s">
        <v>315</v>
      </c>
      <c r="B135" s="83" t="s">
        <v>316</v>
      </c>
      <c r="E135" s="84">
        <f t="shared" si="1"/>
        <v>3</v>
      </c>
    </row>
    <row r="136">
      <c r="A136" s="83" t="s">
        <v>317</v>
      </c>
      <c r="B136" s="83" t="s">
        <v>318</v>
      </c>
      <c r="C136" s="83" t="s">
        <v>59</v>
      </c>
      <c r="D136" s="83" t="s">
        <v>60</v>
      </c>
      <c r="E136" s="84">
        <f t="shared" si="1"/>
        <v>1</v>
      </c>
    </row>
    <row r="137">
      <c r="A137" s="83" t="s">
        <v>317</v>
      </c>
      <c r="B137" s="83" t="s">
        <v>319</v>
      </c>
      <c r="C137" s="83" t="s">
        <v>59</v>
      </c>
      <c r="D137" s="83" t="s">
        <v>60</v>
      </c>
      <c r="E137" s="84">
        <f t="shared" si="1"/>
        <v>1</v>
      </c>
    </row>
    <row r="138">
      <c r="A138" s="83" t="s">
        <v>320</v>
      </c>
      <c r="B138" s="83" t="s">
        <v>321</v>
      </c>
      <c r="C138" s="83" t="s">
        <v>59</v>
      </c>
      <c r="D138" s="83" t="s">
        <v>132</v>
      </c>
      <c r="E138" s="84">
        <f t="shared" si="1"/>
        <v>1</v>
      </c>
    </row>
    <row r="139">
      <c r="A139" s="83" t="s">
        <v>320</v>
      </c>
      <c r="B139" s="83" t="s">
        <v>321</v>
      </c>
      <c r="C139" s="83" t="s">
        <v>59</v>
      </c>
      <c r="D139" s="83" t="s">
        <v>132</v>
      </c>
      <c r="E139" s="84">
        <f t="shared" si="1"/>
        <v>1</v>
      </c>
    </row>
    <row r="140">
      <c r="A140" s="83" t="s">
        <v>322</v>
      </c>
      <c r="B140" s="83" t="s">
        <v>323</v>
      </c>
      <c r="C140" s="83" t="s">
        <v>324</v>
      </c>
      <c r="D140" s="83" t="s">
        <v>325</v>
      </c>
      <c r="E140" s="84">
        <f t="shared" si="1"/>
        <v>3</v>
      </c>
    </row>
    <row r="141">
      <c r="A141" s="83" t="s">
        <v>322</v>
      </c>
      <c r="B141" s="83" t="s">
        <v>326</v>
      </c>
      <c r="C141" s="83" t="s">
        <v>324</v>
      </c>
      <c r="D141" s="83" t="s">
        <v>325</v>
      </c>
      <c r="E141" s="84">
        <f t="shared" si="1"/>
        <v>3</v>
      </c>
    </row>
    <row r="142">
      <c r="A142" s="83" t="s">
        <v>327</v>
      </c>
      <c r="B142" s="83" t="s">
        <v>328</v>
      </c>
      <c r="C142" s="83" t="s">
        <v>208</v>
      </c>
      <c r="D142" s="83" t="s">
        <v>329</v>
      </c>
      <c r="E142" s="84">
        <f t="shared" si="1"/>
        <v>3</v>
      </c>
    </row>
    <row r="143">
      <c r="A143" s="83" t="s">
        <v>330</v>
      </c>
      <c r="B143" s="83" t="s">
        <v>331</v>
      </c>
      <c r="C143" s="83" t="s">
        <v>59</v>
      </c>
      <c r="D143" s="83" t="s">
        <v>132</v>
      </c>
      <c r="E143" s="84">
        <f t="shared" si="1"/>
        <v>1</v>
      </c>
    </row>
    <row r="144">
      <c r="A144" s="83" t="s">
        <v>330</v>
      </c>
      <c r="B144" s="83" t="s">
        <v>332</v>
      </c>
      <c r="C144" s="83" t="s">
        <v>59</v>
      </c>
      <c r="D144" s="83" t="s">
        <v>132</v>
      </c>
      <c r="E144" s="84">
        <f t="shared" si="1"/>
        <v>1</v>
      </c>
    </row>
    <row r="145">
      <c r="A145" s="83" t="s">
        <v>333</v>
      </c>
      <c r="B145" s="83" t="s">
        <v>334</v>
      </c>
      <c r="C145" s="83" t="s">
        <v>59</v>
      </c>
      <c r="D145" s="83" t="s">
        <v>90</v>
      </c>
      <c r="E145" s="84">
        <f t="shared" si="1"/>
        <v>1</v>
      </c>
    </row>
    <row r="146">
      <c r="A146" s="83" t="s">
        <v>333</v>
      </c>
      <c r="B146" s="83" t="s">
        <v>335</v>
      </c>
      <c r="C146" s="83" t="s">
        <v>59</v>
      </c>
      <c r="D146" s="83" t="s">
        <v>90</v>
      </c>
      <c r="E146" s="84">
        <f t="shared" si="1"/>
        <v>1</v>
      </c>
    </row>
    <row r="147">
      <c r="A147" s="83" t="s">
        <v>336</v>
      </c>
      <c r="B147" s="83" t="s">
        <v>337</v>
      </c>
      <c r="C147" s="83" t="s">
        <v>338</v>
      </c>
      <c r="D147" s="83" t="s">
        <v>339</v>
      </c>
      <c r="E147" s="84">
        <f t="shared" si="1"/>
        <v>3</v>
      </c>
    </row>
    <row r="148">
      <c r="A148" s="83" t="s">
        <v>340</v>
      </c>
      <c r="B148" s="83" t="s">
        <v>341</v>
      </c>
      <c r="C148" s="83" t="s">
        <v>59</v>
      </c>
      <c r="D148" s="83" t="s">
        <v>90</v>
      </c>
      <c r="E148" s="84">
        <f t="shared" si="1"/>
        <v>1</v>
      </c>
    </row>
    <row r="149">
      <c r="A149" s="83" t="s">
        <v>342</v>
      </c>
      <c r="B149" s="83" t="s">
        <v>343</v>
      </c>
      <c r="C149" s="83" t="s">
        <v>182</v>
      </c>
      <c r="D149" s="83" t="s">
        <v>183</v>
      </c>
      <c r="E149" s="84">
        <f t="shared" si="1"/>
        <v>3</v>
      </c>
    </row>
    <row r="150">
      <c r="A150" s="83" t="s">
        <v>344</v>
      </c>
      <c r="B150" s="83" t="s">
        <v>345</v>
      </c>
      <c r="C150" s="83" t="s">
        <v>86</v>
      </c>
      <c r="D150" s="83" t="s">
        <v>87</v>
      </c>
      <c r="E150" s="84">
        <f t="shared" si="1"/>
        <v>3</v>
      </c>
    </row>
    <row r="151">
      <c r="A151" s="83" t="s">
        <v>344</v>
      </c>
      <c r="B151" s="83" t="s">
        <v>346</v>
      </c>
      <c r="C151" s="83" t="s">
        <v>86</v>
      </c>
      <c r="D151" s="83" t="s">
        <v>87</v>
      </c>
      <c r="E151" s="84">
        <f t="shared" si="1"/>
        <v>3</v>
      </c>
    </row>
    <row r="152">
      <c r="A152" s="83" t="s">
        <v>344</v>
      </c>
      <c r="B152" s="83" t="s">
        <v>347</v>
      </c>
      <c r="C152" s="83" t="s">
        <v>86</v>
      </c>
      <c r="D152" s="83" t="s">
        <v>87</v>
      </c>
      <c r="E152" s="84">
        <f t="shared" si="1"/>
        <v>3</v>
      </c>
    </row>
    <row r="153">
      <c r="A153" s="83" t="s">
        <v>344</v>
      </c>
      <c r="B153" s="83" t="s">
        <v>348</v>
      </c>
      <c r="C153" s="83" t="s">
        <v>86</v>
      </c>
      <c r="D153" s="83" t="s">
        <v>87</v>
      </c>
      <c r="E153" s="84">
        <f t="shared" si="1"/>
        <v>3</v>
      </c>
    </row>
    <row r="154">
      <c r="A154" s="83" t="s">
        <v>344</v>
      </c>
      <c r="B154" s="83" t="s">
        <v>349</v>
      </c>
      <c r="C154" s="83" t="s">
        <v>86</v>
      </c>
      <c r="D154" s="83" t="s">
        <v>87</v>
      </c>
      <c r="E154" s="84">
        <f t="shared" si="1"/>
        <v>3</v>
      </c>
    </row>
    <row r="155">
      <c r="A155" s="83" t="s">
        <v>344</v>
      </c>
      <c r="B155" s="83" t="s">
        <v>350</v>
      </c>
      <c r="C155" s="83" t="s">
        <v>86</v>
      </c>
      <c r="D155" s="83" t="s">
        <v>87</v>
      </c>
      <c r="E155" s="84">
        <f t="shared" si="1"/>
        <v>3</v>
      </c>
    </row>
    <row r="156">
      <c r="A156" s="83" t="s">
        <v>351</v>
      </c>
      <c r="B156" s="83" t="s">
        <v>352</v>
      </c>
      <c r="C156" s="83" t="s">
        <v>59</v>
      </c>
      <c r="D156" s="83" t="s">
        <v>353</v>
      </c>
      <c r="E156" s="84">
        <f t="shared" si="1"/>
        <v>1</v>
      </c>
    </row>
    <row r="157">
      <c r="A157" s="83" t="s">
        <v>351</v>
      </c>
      <c r="B157" s="83" t="s">
        <v>352</v>
      </c>
      <c r="C157" s="83" t="s">
        <v>59</v>
      </c>
      <c r="D157" s="83" t="s">
        <v>353</v>
      </c>
      <c r="E157" s="84">
        <f t="shared" si="1"/>
        <v>1</v>
      </c>
    </row>
    <row r="158">
      <c r="A158" s="83" t="s">
        <v>354</v>
      </c>
      <c r="B158" s="83" t="s">
        <v>355</v>
      </c>
      <c r="C158" s="83" t="s">
        <v>54</v>
      </c>
      <c r="D158" s="83" t="s">
        <v>55</v>
      </c>
      <c r="E158" s="84">
        <f t="shared" si="1"/>
        <v>3</v>
      </c>
    </row>
    <row r="159">
      <c r="A159" s="83" t="s">
        <v>354</v>
      </c>
      <c r="B159" s="83" t="s">
        <v>356</v>
      </c>
      <c r="C159" s="83" t="s">
        <v>54</v>
      </c>
      <c r="D159" s="83" t="s">
        <v>55</v>
      </c>
      <c r="E159" s="84">
        <f t="shared" si="1"/>
        <v>3</v>
      </c>
    </row>
    <row r="160">
      <c r="A160" s="83" t="s">
        <v>357</v>
      </c>
      <c r="B160" s="83" t="s">
        <v>358</v>
      </c>
      <c r="C160" s="83" t="s">
        <v>359</v>
      </c>
      <c r="D160" s="83" t="s">
        <v>360</v>
      </c>
      <c r="E160" s="84">
        <f t="shared" si="1"/>
        <v>3</v>
      </c>
    </row>
    <row r="161">
      <c r="A161" s="83" t="s">
        <v>357</v>
      </c>
      <c r="B161" s="83" t="s">
        <v>361</v>
      </c>
      <c r="C161" s="83" t="s">
        <v>359</v>
      </c>
      <c r="D161" s="83" t="s">
        <v>360</v>
      </c>
      <c r="E161" s="84">
        <f t="shared" si="1"/>
        <v>3</v>
      </c>
    </row>
    <row r="162">
      <c r="A162" s="83" t="s">
        <v>357</v>
      </c>
      <c r="B162" s="83" t="s">
        <v>362</v>
      </c>
      <c r="C162" s="83" t="s">
        <v>359</v>
      </c>
      <c r="D162" s="83" t="s">
        <v>360</v>
      </c>
      <c r="E162" s="84">
        <f t="shared" si="1"/>
        <v>3</v>
      </c>
    </row>
    <row r="163">
      <c r="A163" s="83" t="s">
        <v>363</v>
      </c>
      <c r="B163" s="83" t="s">
        <v>364</v>
      </c>
      <c r="C163" s="83" t="s">
        <v>99</v>
      </c>
      <c r="D163" s="83" t="s">
        <v>99</v>
      </c>
      <c r="E163" s="84">
        <f t="shared" si="1"/>
        <v>3</v>
      </c>
    </row>
    <row r="164">
      <c r="A164" s="83" t="s">
        <v>365</v>
      </c>
      <c r="B164" s="83" t="s">
        <v>366</v>
      </c>
      <c r="C164" s="83" t="s">
        <v>99</v>
      </c>
      <c r="D164" s="83" t="s">
        <v>99</v>
      </c>
      <c r="E164" s="84">
        <f t="shared" si="1"/>
        <v>3</v>
      </c>
    </row>
    <row r="165">
      <c r="A165" s="83" t="s">
        <v>367</v>
      </c>
      <c r="B165" s="83" t="s">
        <v>368</v>
      </c>
      <c r="C165" s="83" t="s">
        <v>54</v>
      </c>
      <c r="D165" s="83" t="s">
        <v>55</v>
      </c>
      <c r="E165" s="84">
        <f t="shared" si="1"/>
        <v>3</v>
      </c>
    </row>
    <row r="166">
      <c r="A166" s="83" t="s">
        <v>367</v>
      </c>
      <c r="B166" s="83" t="s">
        <v>369</v>
      </c>
      <c r="C166" s="83" t="s">
        <v>54</v>
      </c>
      <c r="D166" s="83" t="s">
        <v>55</v>
      </c>
      <c r="E166" s="84">
        <f t="shared" si="1"/>
        <v>3</v>
      </c>
    </row>
    <row r="167">
      <c r="A167" s="83" t="s">
        <v>367</v>
      </c>
      <c r="B167" s="83" t="s">
        <v>370</v>
      </c>
      <c r="C167" s="83" t="s">
        <v>54</v>
      </c>
      <c r="D167" s="83" t="s">
        <v>55</v>
      </c>
      <c r="E167" s="84">
        <f t="shared" si="1"/>
        <v>3</v>
      </c>
    </row>
    <row r="168">
      <c r="A168" s="83" t="s">
        <v>371</v>
      </c>
      <c r="B168" s="83" t="s">
        <v>372</v>
      </c>
      <c r="C168" s="83" t="s">
        <v>182</v>
      </c>
      <c r="D168" s="83" t="s">
        <v>373</v>
      </c>
      <c r="E168" s="84">
        <f t="shared" si="1"/>
        <v>3</v>
      </c>
    </row>
    <row r="169">
      <c r="A169" s="83" t="s">
        <v>374</v>
      </c>
      <c r="B169" s="83" t="s">
        <v>375</v>
      </c>
      <c r="C169" s="83" t="s">
        <v>54</v>
      </c>
      <c r="D169" s="83" t="s">
        <v>55</v>
      </c>
      <c r="E169" s="84">
        <f t="shared" si="1"/>
        <v>3</v>
      </c>
    </row>
    <row r="170">
      <c r="A170" s="83" t="s">
        <v>374</v>
      </c>
      <c r="B170" s="83" t="s">
        <v>376</v>
      </c>
      <c r="C170" s="83" t="s">
        <v>54</v>
      </c>
      <c r="D170" s="83" t="s">
        <v>55</v>
      </c>
      <c r="E170" s="84">
        <f t="shared" si="1"/>
        <v>3</v>
      </c>
    </row>
    <row r="171">
      <c r="A171" s="83" t="s">
        <v>377</v>
      </c>
      <c r="B171" s="83" t="s">
        <v>378</v>
      </c>
      <c r="C171" s="83" t="s">
        <v>59</v>
      </c>
      <c r="D171" s="83" t="s">
        <v>141</v>
      </c>
      <c r="E171" s="84">
        <f t="shared" si="1"/>
        <v>1</v>
      </c>
    </row>
    <row r="172">
      <c r="A172" s="83" t="s">
        <v>377</v>
      </c>
      <c r="B172" s="83" t="s">
        <v>379</v>
      </c>
      <c r="C172" s="83" t="s">
        <v>59</v>
      </c>
      <c r="D172" s="83" t="s">
        <v>141</v>
      </c>
      <c r="E172" s="84">
        <f t="shared" si="1"/>
        <v>1</v>
      </c>
    </row>
    <row r="173">
      <c r="A173" s="83" t="s">
        <v>380</v>
      </c>
      <c r="B173" s="83" t="s">
        <v>381</v>
      </c>
      <c r="C173" s="83" t="s">
        <v>59</v>
      </c>
      <c r="D173" s="83" t="s">
        <v>132</v>
      </c>
      <c r="E173" s="84">
        <f t="shared" si="1"/>
        <v>1</v>
      </c>
    </row>
    <row r="174">
      <c r="A174" s="83" t="s">
        <v>380</v>
      </c>
      <c r="B174" s="83" t="s">
        <v>382</v>
      </c>
      <c r="C174" s="83" t="s">
        <v>59</v>
      </c>
      <c r="D174" s="83" t="s">
        <v>132</v>
      </c>
      <c r="E174" s="84">
        <f t="shared" si="1"/>
        <v>1</v>
      </c>
    </row>
    <row r="175">
      <c r="A175" s="83" t="s">
        <v>383</v>
      </c>
      <c r="B175" s="83" t="s">
        <v>384</v>
      </c>
      <c r="C175" s="83" t="s">
        <v>110</v>
      </c>
      <c r="D175" s="83" t="s">
        <v>115</v>
      </c>
      <c r="E175" s="84">
        <f t="shared" si="1"/>
        <v>3</v>
      </c>
    </row>
    <row r="176">
      <c r="A176" s="83" t="s">
        <v>385</v>
      </c>
      <c r="B176" s="83" t="s">
        <v>386</v>
      </c>
      <c r="C176" s="83" t="s">
        <v>54</v>
      </c>
      <c r="D176" s="83" t="s">
        <v>240</v>
      </c>
      <c r="E176" s="84">
        <f t="shared" si="1"/>
        <v>3</v>
      </c>
    </row>
    <row r="177">
      <c r="A177" s="83" t="s">
        <v>387</v>
      </c>
      <c r="B177" s="83" t="s">
        <v>388</v>
      </c>
      <c r="C177" s="83" t="s">
        <v>59</v>
      </c>
      <c r="D177" s="83" t="s">
        <v>389</v>
      </c>
      <c r="E177" s="84">
        <f t="shared" si="1"/>
        <v>1</v>
      </c>
    </row>
    <row r="178">
      <c r="A178" s="83" t="s">
        <v>387</v>
      </c>
      <c r="B178" s="83" t="s">
        <v>388</v>
      </c>
      <c r="C178" s="83" t="s">
        <v>59</v>
      </c>
      <c r="D178" s="83" t="s">
        <v>389</v>
      </c>
      <c r="E178" s="84">
        <f t="shared" si="1"/>
        <v>1</v>
      </c>
    </row>
    <row r="179">
      <c r="A179" s="83" t="s">
        <v>390</v>
      </c>
      <c r="B179" s="83" t="s">
        <v>391</v>
      </c>
      <c r="C179" s="83" t="s">
        <v>59</v>
      </c>
      <c r="D179" s="83" t="s">
        <v>392</v>
      </c>
      <c r="E179" s="84">
        <f t="shared" si="1"/>
        <v>1</v>
      </c>
    </row>
    <row r="180">
      <c r="A180" s="83" t="s">
        <v>390</v>
      </c>
      <c r="B180" s="83" t="s">
        <v>391</v>
      </c>
      <c r="C180" s="83" t="s">
        <v>59</v>
      </c>
      <c r="D180" s="83" t="s">
        <v>392</v>
      </c>
      <c r="E180" s="84">
        <f t="shared" si="1"/>
        <v>1</v>
      </c>
    </row>
    <row r="181">
      <c r="A181" s="83" t="s">
        <v>393</v>
      </c>
      <c r="B181" s="83" t="s">
        <v>394</v>
      </c>
      <c r="C181" s="83" t="s">
        <v>395</v>
      </c>
      <c r="D181" s="83" t="s">
        <v>396</v>
      </c>
      <c r="E181" s="84">
        <f t="shared" si="1"/>
        <v>3</v>
      </c>
    </row>
    <row r="182">
      <c r="A182" s="83" t="s">
        <v>397</v>
      </c>
      <c r="B182" s="83" t="s">
        <v>398</v>
      </c>
      <c r="C182" s="83" t="s">
        <v>94</v>
      </c>
      <c r="D182" s="83" t="s">
        <v>95</v>
      </c>
      <c r="E182" s="84">
        <f t="shared" si="1"/>
        <v>3</v>
      </c>
    </row>
    <row r="183">
      <c r="A183" s="83" t="s">
        <v>397</v>
      </c>
      <c r="B183" s="83" t="s">
        <v>399</v>
      </c>
      <c r="C183" s="83" t="s">
        <v>94</v>
      </c>
      <c r="D183" s="83" t="s">
        <v>95</v>
      </c>
      <c r="E183" s="84">
        <f t="shared" si="1"/>
        <v>3</v>
      </c>
    </row>
    <row r="184">
      <c r="A184" s="83" t="s">
        <v>400</v>
      </c>
      <c r="B184" s="83" t="s">
        <v>401</v>
      </c>
      <c r="C184" s="83" t="s">
        <v>182</v>
      </c>
      <c r="D184" s="83" t="s">
        <v>402</v>
      </c>
      <c r="E184" s="84">
        <f t="shared" si="1"/>
        <v>3</v>
      </c>
    </row>
    <row r="185">
      <c r="A185" s="83" t="s">
        <v>403</v>
      </c>
      <c r="B185" s="83" t="s">
        <v>404</v>
      </c>
      <c r="C185" s="83" t="s">
        <v>405</v>
      </c>
      <c r="D185" s="83" t="s">
        <v>405</v>
      </c>
      <c r="E185" s="84">
        <f t="shared" si="1"/>
        <v>3</v>
      </c>
    </row>
    <row r="186">
      <c r="A186" s="83" t="s">
        <v>406</v>
      </c>
      <c r="B186" s="83" t="s">
        <v>407</v>
      </c>
      <c r="C186" s="83" t="s">
        <v>59</v>
      </c>
      <c r="D186" s="83" t="s">
        <v>408</v>
      </c>
      <c r="E186" s="84">
        <f t="shared" si="1"/>
        <v>1</v>
      </c>
    </row>
    <row r="187">
      <c r="A187" s="83" t="s">
        <v>406</v>
      </c>
      <c r="B187" s="83" t="s">
        <v>409</v>
      </c>
      <c r="C187" s="83" t="s">
        <v>59</v>
      </c>
      <c r="D187" s="83" t="s">
        <v>408</v>
      </c>
      <c r="E187" s="84">
        <f t="shared" si="1"/>
        <v>1</v>
      </c>
    </row>
    <row r="188">
      <c r="A188" s="83" t="s">
        <v>410</v>
      </c>
      <c r="B188" s="83" t="s">
        <v>411</v>
      </c>
      <c r="C188" s="83" t="s">
        <v>229</v>
      </c>
      <c r="D188" s="83" t="s">
        <v>412</v>
      </c>
      <c r="E188" s="84">
        <f t="shared" si="1"/>
        <v>2</v>
      </c>
    </row>
    <row r="189">
      <c r="A189" s="83" t="s">
        <v>413</v>
      </c>
      <c r="B189" s="83" t="s">
        <v>414</v>
      </c>
      <c r="C189" s="83" t="s">
        <v>75</v>
      </c>
      <c r="D189" s="83" t="s">
        <v>75</v>
      </c>
      <c r="E189" s="84">
        <f t="shared" si="1"/>
        <v>3</v>
      </c>
    </row>
    <row r="190">
      <c r="A190" s="83" t="s">
        <v>415</v>
      </c>
      <c r="B190" s="83" t="s">
        <v>416</v>
      </c>
      <c r="C190" s="83" t="s">
        <v>59</v>
      </c>
      <c r="D190" s="83" t="s">
        <v>90</v>
      </c>
      <c r="E190" s="84">
        <f t="shared" si="1"/>
        <v>1</v>
      </c>
    </row>
    <row r="191">
      <c r="A191" s="83" t="s">
        <v>415</v>
      </c>
      <c r="B191" s="83" t="s">
        <v>417</v>
      </c>
      <c r="C191" s="83" t="s">
        <v>59</v>
      </c>
      <c r="D191" s="83" t="s">
        <v>90</v>
      </c>
      <c r="E191" s="84">
        <f t="shared" si="1"/>
        <v>1</v>
      </c>
    </row>
    <row r="192">
      <c r="A192" s="83" t="s">
        <v>418</v>
      </c>
      <c r="B192" s="83" t="s">
        <v>419</v>
      </c>
      <c r="C192" s="83" t="s">
        <v>99</v>
      </c>
      <c r="D192" s="83" t="s">
        <v>99</v>
      </c>
      <c r="E192" s="84">
        <f t="shared" si="1"/>
        <v>3</v>
      </c>
    </row>
    <row r="193">
      <c r="A193" s="83" t="s">
        <v>420</v>
      </c>
      <c r="B193" s="83" t="s">
        <v>421</v>
      </c>
      <c r="C193" s="83" t="s">
        <v>38</v>
      </c>
      <c r="D193" s="83" t="s">
        <v>422</v>
      </c>
      <c r="E193" s="84">
        <f t="shared" si="1"/>
        <v>3</v>
      </c>
    </row>
    <row r="194">
      <c r="A194" s="83" t="s">
        <v>423</v>
      </c>
      <c r="B194" s="83" t="s">
        <v>424</v>
      </c>
      <c r="C194" s="83" t="s">
        <v>149</v>
      </c>
      <c r="D194" s="83" t="s">
        <v>149</v>
      </c>
      <c r="E194" s="84">
        <f t="shared" si="1"/>
        <v>3</v>
      </c>
    </row>
    <row r="195">
      <c r="A195" s="83" t="s">
        <v>425</v>
      </c>
      <c r="B195" s="83" t="s">
        <v>426</v>
      </c>
      <c r="C195" s="83" t="s">
        <v>110</v>
      </c>
      <c r="D195" s="83" t="s">
        <v>94</v>
      </c>
      <c r="E195" s="84">
        <f t="shared" si="1"/>
        <v>3</v>
      </c>
    </row>
    <row r="196">
      <c r="A196" s="83" t="s">
        <v>427</v>
      </c>
      <c r="B196" s="83" t="s">
        <v>428</v>
      </c>
      <c r="C196" s="83" t="s">
        <v>75</v>
      </c>
      <c r="D196" s="83" t="s">
        <v>75</v>
      </c>
      <c r="E196" s="84">
        <f t="shared" si="1"/>
        <v>3</v>
      </c>
    </row>
    <row r="197">
      <c r="A197" s="83" t="s">
        <v>427</v>
      </c>
      <c r="B197" s="83" t="s">
        <v>429</v>
      </c>
      <c r="C197" s="83" t="s">
        <v>75</v>
      </c>
      <c r="D197" s="83" t="s">
        <v>75</v>
      </c>
      <c r="E197" s="84">
        <f t="shared" si="1"/>
        <v>3</v>
      </c>
    </row>
    <row r="198">
      <c r="A198" s="83" t="s">
        <v>427</v>
      </c>
      <c r="B198" s="83" t="s">
        <v>430</v>
      </c>
      <c r="C198" s="83" t="s">
        <v>75</v>
      </c>
      <c r="D198" s="83" t="s">
        <v>75</v>
      </c>
      <c r="E198" s="84">
        <f t="shared" si="1"/>
        <v>3</v>
      </c>
    </row>
    <row r="199">
      <c r="A199" s="83" t="s">
        <v>431</v>
      </c>
      <c r="B199" s="83" t="s">
        <v>432</v>
      </c>
      <c r="C199" s="83" t="s">
        <v>94</v>
      </c>
      <c r="D199" s="83" t="s">
        <v>433</v>
      </c>
      <c r="E199" s="84">
        <f t="shared" si="1"/>
        <v>3</v>
      </c>
    </row>
    <row r="200">
      <c r="A200" s="83" t="s">
        <v>431</v>
      </c>
      <c r="B200" s="83" t="s">
        <v>434</v>
      </c>
      <c r="C200" s="83" t="s">
        <v>94</v>
      </c>
      <c r="D200" s="83" t="s">
        <v>433</v>
      </c>
      <c r="E200" s="84">
        <f t="shared" si="1"/>
        <v>3</v>
      </c>
    </row>
    <row r="201">
      <c r="A201" s="83" t="s">
        <v>435</v>
      </c>
      <c r="B201" s="83" t="s">
        <v>436</v>
      </c>
      <c r="C201" s="83" t="s">
        <v>75</v>
      </c>
      <c r="D201" s="83" t="s">
        <v>75</v>
      </c>
      <c r="E201" s="84">
        <f t="shared" si="1"/>
        <v>3</v>
      </c>
    </row>
    <row r="202">
      <c r="A202" s="83" t="s">
        <v>435</v>
      </c>
      <c r="B202" s="83" t="s">
        <v>437</v>
      </c>
      <c r="C202" s="83" t="s">
        <v>75</v>
      </c>
      <c r="D202" s="83" t="s">
        <v>75</v>
      </c>
      <c r="E202" s="84">
        <f t="shared" si="1"/>
        <v>3</v>
      </c>
    </row>
    <row r="203">
      <c r="A203" s="83" t="s">
        <v>438</v>
      </c>
      <c r="B203" s="83" t="s">
        <v>439</v>
      </c>
      <c r="C203" s="83" t="s">
        <v>75</v>
      </c>
      <c r="D203" s="83" t="s">
        <v>75</v>
      </c>
      <c r="E203" s="84">
        <f t="shared" si="1"/>
        <v>3</v>
      </c>
    </row>
    <row r="204">
      <c r="A204" s="83" t="s">
        <v>440</v>
      </c>
      <c r="B204" s="83" t="s">
        <v>441</v>
      </c>
      <c r="C204" s="83" t="s">
        <v>59</v>
      </c>
      <c r="D204" s="83" t="s">
        <v>90</v>
      </c>
      <c r="E204" s="84">
        <f t="shared" si="1"/>
        <v>1</v>
      </c>
    </row>
    <row r="205">
      <c r="A205" s="83" t="s">
        <v>440</v>
      </c>
      <c r="B205" s="83" t="s">
        <v>442</v>
      </c>
      <c r="C205" s="83" t="s">
        <v>59</v>
      </c>
      <c r="D205" s="83" t="s">
        <v>90</v>
      </c>
      <c r="E205" s="84">
        <f t="shared" si="1"/>
        <v>1</v>
      </c>
    </row>
    <row r="206">
      <c r="A206" s="83" t="s">
        <v>443</v>
      </c>
      <c r="B206" s="83" t="s">
        <v>444</v>
      </c>
      <c r="C206" s="83" t="s">
        <v>75</v>
      </c>
      <c r="D206" s="83" t="s">
        <v>75</v>
      </c>
      <c r="E206" s="84">
        <f t="shared" si="1"/>
        <v>3</v>
      </c>
    </row>
    <row r="207">
      <c r="A207" s="83" t="s">
        <v>445</v>
      </c>
      <c r="B207" s="83" t="s">
        <v>446</v>
      </c>
      <c r="C207" s="83" t="s">
        <v>75</v>
      </c>
      <c r="D207" s="83" t="s">
        <v>75</v>
      </c>
      <c r="E207" s="84">
        <f t="shared" si="1"/>
        <v>3</v>
      </c>
    </row>
    <row r="208">
      <c r="A208" s="83" t="s">
        <v>445</v>
      </c>
      <c r="B208" s="83" t="s">
        <v>447</v>
      </c>
      <c r="C208" s="83" t="s">
        <v>75</v>
      </c>
      <c r="D208" s="83" t="s">
        <v>75</v>
      </c>
      <c r="E208" s="84">
        <f t="shared" si="1"/>
        <v>3</v>
      </c>
    </row>
    <row r="209">
      <c r="A209" s="83" t="s">
        <v>445</v>
      </c>
      <c r="B209" s="83" t="s">
        <v>448</v>
      </c>
      <c r="C209" s="83" t="s">
        <v>75</v>
      </c>
      <c r="D209" s="83" t="s">
        <v>75</v>
      </c>
      <c r="E209" s="84">
        <f t="shared" si="1"/>
        <v>3</v>
      </c>
    </row>
    <row r="210">
      <c r="A210" s="83" t="s">
        <v>449</v>
      </c>
      <c r="B210" s="83" t="s">
        <v>450</v>
      </c>
      <c r="C210" s="83" t="s">
        <v>451</v>
      </c>
      <c r="D210" s="83" t="s">
        <v>451</v>
      </c>
      <c r="E210" s="84">
        <f t="shared" si="1"/>
        <v>3</v>
      </c>
    </row>
    <row r="211">
      <c r="A211" s="83" t="s">
        <v>449</v>
      </c>
      <c r="B211" s="83" t="s">
        <v>452</v>
      </c>
      <c r="C211" s="83" t="s">
        <v>451</v>
      </c>
      <c r="D211" s="83" t="s">
        <v>451</v>
      </c>
      <c r="E211" s="84">
        <f t="shared" si="1"/>
        <v>3</v>
      </c>
    </row>
    <row r="212">
      <c r="A212" s="83" t="s">
        <v>453</v>
      </c>
      <c r="B212" s="83" t="s">
        <v>454</v>
      </c>
      <c r="C212" s="83" t="s">
        <v>110</v>
      </c>
      <c r="D212" s="83" t="s">
        <v>94</v>
      </c>
      <c r="E212" s="84">
        <f t="shared" si="1"/>
        <v>3</v>
      </c>
    </row>
    <row r="213">
      <c r="A213" s="83" t="s">
        <v>453</v>
      </c>
      <c r="B213" s="83" t="s">
        <v>455</v>
      </c>
      <c r="C213" s="83" t="s">
        <v>110</v>
      </c>
      <c r="D213" s="83" t="s">
        <v>94</v>
      </c>
      <c r="E213" s="84">
        <f t="shared" si="1"/>
        <v>3</v>
      </c>
    </row>
    <row r="214">
      <c r="A214" s="83" t="s">
        <v>456</v>
      </c>
      <c r="B214" s="83" t="s">
        <v>457</v>
      </c>
      <c r="C214" s="83" t="s">
        <v>338</v>
      </c>
      <c r="D214" s="83" t="s">
        <v>339</v>
      </c>
      <c r="E214" s="84">
        <f t="shared" si="1"/>
        <v>2</v>
      </c>
    </row>
    <row r="215">
      <c r="A215" s="83" t="s">
        <v>458</v>
      </c>
      <c r="B215" s="83" t="s">
        <v>459</v>
      </c>
      <c r="C215" s="83" t="s">
        <v>338</v>
      </c>
      <c r="D215" s="83" t="s">
        <v>339</v>
      </c>
      <c r="E215" s="84">
        <f t="shared" si="1"/>
        <v>2</v>
      </c>
    </row>
    <row r="216">
      <c r="A216" s="83" t="s">
        <v>460</v>
      </c>
      <c r="B216" s="83" t="s">
        <v>461</v>
      </c>
      <c r="C216" s="83" t="s">
        <v>54</v>
      </c>
      <c r="D216" s="83" t="s">
        <v>162</v>
      </c>
      <c r="E216" s="84">
        <f t="shared" si="1"/>
        <v>3</v>
      </c>
    </row>
    <row r="217">
      <c r="A217" s="83" t="s">
        <v>462</v>
      </c>
      <c r="B217" s="83" t="s">
        <v>463</v>
      </c>
      <c r="C217" s="83" t="s">
        <v>48</v>
      </c>
      <c r="D217" s="83" t="s">
        <v>48</v>
      </c>
      <c r="E217" s="84">
        <f t="shared" si="1"/>
        <v>2</v>
      </c>
    </row>
    <row r="218">
      <c r="A218" s="83" t="s">
        <v>464</v>
      </c>
      <c r="B218" s="83" t="s">
        <v>465</v>
      </c>
      <c r="C218" s="83" t="s">
        <v>75</v>
      </c>
      <c r="D218" s="83" t="s">
        <v>75</v>
      </c>
      <c r="E218" s="84">
        <f t="shared" si="1"/>
        <v>3</v>
      </c>
    </row>
    <row r="219">
      <c r="A219" s="83" t="s">
        <v>464</v>
      </c>
      <c r="B219" s="83" t="s">
        <v>466</v>
      </c>
      <c r="C219" s="83" t="s">
        <v>75</v>
      </c>
      <c r="D219" s="83" t="s">
        <v>75</v>
      </c>
      <c r="E219" s="84">
        <f t="shared" si="1"/>
        <v>3</v>
      </c>
    </row>
    <row r="220">
      <c r="A220" s="83" t="s">
        <v>467</v>
      </c>
      <c r="B220" s="83" t="s">
        <v>468</v>
      </c>
      <c r="C220" s="83" t="s">
        <v>469</v>
      </c>
      <c r="D220" s="83" t="s">
        <v>470</v>
      </c>
      <c r="E220" s="84">
        <f t="shared" si="1"/>
        <v>2</v>
      </c>
    </row>
    <row r="221">
      <c r="A221" s="83" t="s">
        <v>471</v>
      </c>
      <c r="B221" s="83" t="s">
        <v>472</v>
      </c>
      <c r="C221" s="83" t="s">
        <v>75</v>
      </c>
      <c r="D221" s="83" t="s">
        <v>75</v>
      </c>
      <c r="E221" s="84">
        <f t="shared" si="1"/>
        <v>3</v>
      </c>
    </row>
    <row r="222">
      <c r="A222" s="83" t="s">
        <v>471</v>
      </c>
      <c r="B222" s="83" t="s">
        <v>473</v>
      </c>
      <c r="C222" s="83" t="s">
        <v>75</v>
      </c>
      <c r="D222" s="83" t="s">
        <v>75</v>
      </c>
      <c r="E222" s="84">
        <f t="shared" si="1"/>
        <v>3</v>
      </c>
    </row>
    <row r="223">
      <c r="A223" s="83" t="s">
        <v>474</v>
      </c>
      <c r="B223" s="83" t="s">
        <v>475</v>
      </c>
      <c r="C223" s="83" t="s">
        <v>59</v>
      </c>
      <c r="D223" s="83" t="s">
        <v>90</v>
      </c>
      <c r="E223" s="84">
        <f t="shared" si="1"/>
        <v>1</v>
      </c>
    </row>
    <row r="224">
      <c r="A224" s="83" t="s">
        <v>474</v>
      </c>
      <c r="B224" s="83" t="s">
        <v>476</v>
      </c>
      <c r="C224" s="83" t="s">
        <v>59</v>
      </c>
      <c r="D224" s="83" t="s">
        <v>90</v>
      </c>
      <c r="E224" s="84">
        <f t="shared" si="1"/>
        <v>1</v>
      </c>
    </row>
    <row r="225">
      <c r="A225" s="83" t="s">
        <v>477</v>
      </c>
      <c r="B225" s="83" t="s">
        <v>478</v>
      </c>
      <c r="C225" s="83" t="s">
        <v>110</v>
      </c>
      <c r="D225" s="83" t="s">
        <v>115</v>
      </c>
      <c r="E225" s="84">
        <f t="shared" si="1"/>
        <v>3</v>
      </c>
    </row>
    <row r="226">
      <c r="A226" s="83" t="s">
        <v>479</v>
      </c>
      <c r="B226" s="83" t="s">
        <v>480</v>
      </c>
      <c r="C226" s="83" t="s">
        <v>64</v>
      </c>
      <c r="D226" s="83" t="s">
        <v>65</v>
      </c>
      <c r="E226" s="84">
        <f t="shared" si="1"/>
        <v>2</v>
      </c>
    </row>
    <row r="227">
      <c r="A227" s="83" t="s">
        <v>481</v>
      </c>
      <c r="B227" s="83" t="s">
        <v>482</v>
      </c>
      <c r="C227" s="83" t="s">
        <v>75</v>
      </c>
      <c r="D227" s="83" t="s">
        <v>75</v>
      </c>
      <c r="E227" s="84">
        <f t="shared" si="1"/>
        <v>3</v>
      </c>
    </row>
    <row r="228">
      <c r="A228" s="83" t="s">
        <v>481</v>
      </c>
      <c r="B228" s="83" t="s">
        <v>483</v>
      </c>
      <c r="C228" s="83" t="s">
        <v>75</v>
      </c>
      <c r="D228" s="83" t="s">
        <v>75</v>
      </c>
      <c r="E228" s="84">
        <f t="shared" si="1"/>
        <v>3</v>
      </c>
    </row>
    <row r="229">
      <c r="A229" s="83" t="s">
        <v>484</v>
      </c>
      <c r="B229" s="83" t="s">
        <v>485</v>
      </c>
      <c r="C229" s="83" t="s">
        <v>486</v>
      </c>
      <c r="D229" s="83" t="s">
        <v>487</v>
      </c>
      <c r="E229" s="84">
        <f t="shared" si="1"/>
        <v>3</v>
      </c>
    </row>
    <row r="230">
      <c r="A230" s="83" t="s">
        <v>488</v>
      </c>
      <c r="B230" s="83" t="s">
        <v>489</v>
      </c>
      <c r="C230" s="83" t="s">
        <v>121</v>
      </c>
      <c r="D230" s="83" t="s">
        <v>122</v>
      </c>
      <c r="E230" s="84">
        <f t="shared" si="1"/>
        <v>3</v>
      </c>
    </row>
    <row r="231">
      <c r="A231" s="83" t="s">
        <v>490</v>
      </c>
      <c r="B231" s="83" t="s">
        <v>491</v>
      </c>
      <c r="C231" s="83" t="s">
        <v>158</v>
      </c>
      <c r="D231" s="83" t="s">
        <v>159</v>
      </c>
      <c r="E231" s="84">
        <f t="shared" si="1"/>
        <v>2</v>
      </c>
    </row>
    <row r="232">
      <c r="A232" s="83" t="s">
        <v>492</v>
      </c>
      <c r="B232" s="83" t="s">
        <v>493</v>
      </c>
      <c r="C232" s="83" t="s">
        <v>338</v>
      </c>
      <c r="D232" s="83" t="s">
        <v>339</v>
      </c>
      <c r="E232" s="84">
        <f t="shared" si="1"/>
        <v>2</v>
      </c>
    </row>
    <row r="233">
      <c r="A233" s="83" t="s">
        <v>494</v>
      </c>
      <c r="B233" s="83" t="s">
        <v>495</v>
      </c>
      <c r="C233" s="83" t="s">
        <v>99</v>
      </c>
      <c r="D233" s="83" t="s">
        <v>99</v>
      </c>
      <c r="E233" s="84">
        <f t="shared" si="1"/>
        <v>3</v>
      </c>
    </row>
    <row r="234">
      <c r="A234" s="83" t="s">
        <v>496</v>
      </c>
      <c r="B234" s="83" t="s">
        <v>497</v>
      </c>
      <c r="C234" s="83" t="s">
        <v>158</v>
      </c>
      <c r="D234" s="83" t="s">
        <v>159</v>
      </c>
      <c r="E234" s="84">
        <f t="shared" si="1"/>
        <v>2</v>
      </c>
    </row>
    <row r="235">
      <c r="A235" s="83" t="s">
        <v>498</v>
      </c>
      <c r="B235" s="83" t="s">
        <v>499</v>
      </c>
      <c r="C235" s="83" t="s">
        <v>110</v>
      </c>
      <c r="D235" s="83" t="s">
        <v>115</v>
      </c>
      <c r="E235" s="84">
        <f t="shared" si="1"/>
        <v>2</v>
      </c>
    </row>
    <row r="236">
      <c r="A236" s="83" t="s">
        <v>500</v>
      </c>
      <c r="B236" s="83" t="s">
        <v>501</v>
      </c>
      <c r="C236" s="83" t="s">
        <v>75</v>
      </c>
      <c r="D236" s="83" t="s">
        <v>75</v>
      </c>
      <c r="E236" s="84">
        <f t="shared" si="1"/>
        <v>3</v>
      </c>
    </row>
    <row r="237">
      <c r="A237" s="83" t="s">
        <v>502</v>
      </c>
      <c r="B237" s="83" t="s">
        <v>503</v>
      </c>
      <c r="C237" s="83" t="s">
        <v>59</v>
      </c>
      <c r="D237" s="83" t="s">
        <v>129</v>
      </c>
      <c r="E237" s="84">
        <f t="shared" si="1"/>
        <v>1</v>
      </c>
    </row>
    <row r="238">
      <c r="A238" s="83" t="s">
        <v>502</v>
      </c>
      <c r="B238" s="83" t="s">
        <v>504</v>
      </c>
      <c r="C238" s="83" t="s">
        <v>59</v>
      </c>
      <c r="D238" s="83" t="s">
        <v>129</v>
      </c>
      <c r="E238" s="84">
        <f t="shared" si="1"/>
        <v>1</v>
      </c>
    </row>
    <row r="239">
      <c r="A239" s="83" t="s">
        <v>505</v>
      </c>
      <c r="B239" s="83" t="s">
        <v>506</v>
      </c>
      <c r="C239" s="83" t="s">
        <v>75</v>
      </c>
      <c r="D239" s="83" t="s">
        <v>75</v>
      </c>
      <c r="E239" s="84">
        <f t="shared" si="1"/>
        <v>3</v>
      </c>
    </row>
    <row r="240">
      <c r="A240" s="83" t="s">
        <v>505</v>
      </c>
      <c r="B240" s="83" t="s">
        <v>507</v>
      </c>
      <c r="C240" s="83" t="s">
        <v>75</v>
      </c>
      <c r="D240" s="83" t="s">
        <v>75</v>
      </c>
      <c r="E240" s="84">
        <f t="shared" si="1"/>
        <v>3</v>
      </c>
    </row>
    <row r="241">
      <c r="A241" s="83" t="s">
        <v>508</v>
      </c>
      <c r="B241" s="83" t="s">
        <v>509</v>
      </c>
      <c r="C241" s="83" t="s">
        <v>75</v>
      </c>
      <c r="D241" s="83" t="s">
        <v>75</v>
      </c>
      <c r="E241" s="84">
        <f t="shared" si="1"/>
        <v>3</v>
      </c>
    </row>
    <row r="242">
      <c r="A242" s="83" t="s">
        <v>508</v>
      </c>
      <c r="B242" s="83" t="s">
        <v>510</v>
      </c>
      <c r="C242" s="83" t="s">
        <v>75</v>
      </c>
      <c r="D242" s="83" t="s">
        <v>75</v>
      </c>
      <c r="E242" s="84">
        <f t="shared" si="1"/>
        <v>3</v>
      </c>
    </row>
    <row r="243">
      <c r="A243" s="83" t="s">
        <v>511</v>
      </c>
      <c r="B243" s="83" t="s">
        <v>512</v>
      </c>
      <c r="C243" s="83" t="s">
        <v>59</v>
      </c>
      <c r="D243" s="83" t="s">
        <v>141</v>
      </c>
      <c r="E243" s="84">
        <f t="shared" si="1"/>
        <v>1</v>
      </c>
    </row>
    <row r="244">
      <c r="A244" s="83" t="s">
        <v>511</v>
      </c>
      <c r="B244" s="83" t="s">
        <v>513</v>
      </c>
      <c r="C244" s="83" t="s">
        <v>59</v>
      </c>
      <c r="D244" s="83" t="s">
        <v>141</v>
      </c>
      <c r="E244" s="84">
        <f t="shared" si="1"/>
        <v>1</v>
      </c>
    </row>
    <row r="245">
      <c r="A245" s="83" t="s">
        <v>514</v>
      </c>
      <c r="B245" s="83" t="s">
        <v>515</v>
      </c>
      <c r="C245" s="83" t="s">
        <v>395</v>
      </c>
      <c r="D245" s="83" t="s">
        <v>396</v>
      </c>
      <c r="E245" s="84">
        <f t="shared" si="1"/>
        <v>3</v>
      </c>
    </row>
    <row r="246">
      <c r="A246" s="83" t="s">
        <v>516</v>
      </c>
      <c r="B246" s="83" t="s">
        <v>517</v>
      </c>
      <c r="C246" s="83" t="s">
        <v>518</v>
      </c>
      <c r="D246" s="83" t="s">
        <v>182</v>
      </c>
      <c r="E246" s="84">
        <f t="shared" si="1"/>
        <v>3</v>
      </c>
    </row>
    <row r="247">
      <c r="A247" s="83" t="s">
        <v>519</v>
      </c>
      <c r="B247" s="83" t="s">
        <v>520</v>
      </c>
      <c r="C247" s="83" t="s">
        <v>59</v>
      </c>
      <c r="D247" s="83" t="s">
        <v>129</v>
      </c>
      <c r="E247" s="84">
        <f t="shared" si="1"/>
        <v>1</v>
      </c>
    </row>
    <row r="248">
      <c r="A248" s="83" t="s">
        <v>521</v>
      </c>
      <c r="B248" s="83" t="s">
        <v>522</v>
      </c>
      <c r="C248" s="83" t="s">
        <v>54</v>
      </c>
      <c r="D248" s="83" t="s">
        <v>523</v>
      </c>
      <c r="E248" s="84">
        <f t="shared" si="1"/>
        <v>3</v>
      </c>
    </row>
    <row r="249">
      <c r="A249" s="83" t="s">
        <v>521</v>
      </c>
      <c r="B249" s="83" t="s">
        <v>524</v>
      </c>
      <c r="C249" s="83" t="s">
        <v>54</v>
      </c>
      <c r="D249" s="83" t="s">
        <v>523</v>
      </c>
      <c r="E249" s="84">
        <f t="shared" si="1"/>
        <v>3</v>
      </c>
    </row>
    <row r="250">
      <c r="A250" s="83" t="s">
        <v>525</v>
      </c>
      <c r="B250" s="83" t="s">
        <v>526</v>
      </c>
      <c r="C250" s="83" t="s">
        <v>359</v>
      </c>
      <c r="D250" s="83" t="s">
        <v>527</v>
      </c>
      <c r="E250" s="84">
        <f t="shared" si="1"/>
        <v>3</v>
      </c>
    </row>
    <row r="251">
      <c r="A251" s="83" t="s">
        <v>525</v>
      </c>
      <c r="B251" s="83" t="s">
        <v>528</v>
      </c>
      <c r="C251" s="83" t="s">
        <v>359</v>
      </c>
      <c r="D251" s="83" t="s">
        <v>527</v>
      </c>
      <c r="E251" s="84">
        <f t="shared" si="1"/>
        <v>3</v>
      </c>
    </row>
    <row r="252">
      <c r="A252" s="83" t="s">
        <v>525</v>
      </c>
      <c r="B252" s="83" t="s">
        <v>529</v>
      </c>
      <c r="C252" s="83" t="s">
        <v>359</v>
      </c>
      <c r="D252" s="83" t="s">
        <v>527</v>
      </c>
      <c r="E252" s="84">
        <f t="shared" si="1"/>
        <v>3</v>
      </c>
    </row>
    <row r="253">
      <c r="A253" s="83" t="s">
        <v>530</v>
      </c>
      <c r="B253" s="83" t="s">
        <v>531</v>
      </c>
      <c r="C253" s="83" t="s">
        <v>86</v>
      </c>
      <c r="D253" s="83" t="s">
        <v>87</v>
      </c>
      <c r="E253" s="84">
        <f t="shared" si="1"/>
        <v>3</v>
      </c>
    </row>
    <row r="254">
      <c r="A254" s="83" t="s">
        <v>530</v>
      </c>
      <c r="B254" s="83" t="s">
        <v>532</v>
      </c>
      <c r="C254" s="83" t="s">
        <v>86</v>
      </c>
      <c r="D254" s="83" t="s">
        <v>87</v>
      </c>
      <c r="E254" s="84">
        <f t="shared" si="1"/>
        <v>3</v>
      </c>
    </row>
    <row r="255">
      <c r="A255" s="83" t="s">
        <v>533</v>
      </c>
      <c r="B255" s="83" t="s">
        <v>534</v>
      </c>
      <c r="C255" s="83" t="s">
        <v>338</v>
      </c>
      <c r="D255" s="83" t="s">
        <v>339</v>
      </c>
      <c r="E255" s="84">
        <f t="shared" si="1"/>
        <v>3</v>
      </c>
    </row>
    <row r="256">
      <c r="A256" s="83" t="s">
        <v>535</v>
      </c>
      <c r="B256" s="83" t="s">
        <v>536</v>
      </c>
      <c r="C256" s="83" t="s">
        <v>45</v>
      </c>
      <c r="D256" s="83" t="s">
        <v>45</v>
      </c>
      <c r="E256" s="84">
        <f t="shared" si="1"/>
        <v>2</v>
      </c>
    </row>
    <row r="257">
      <c r="A257" s="83" t="s">
        <v>537</v>
      </c>
      <c r="B257" s="83" t="s">
        <v>538</v>
      </c>
      <c r="C257" s="83" t="s">
        <v>539</v>
      </c>
      <c r="D257" s="83" t="s">
        <v>539</v>
      </c>
      <c r="E257" s="84">
        <f t="shared" si="1"/>
        <v>3</v>
      </c>
    </row>
    <row r="258">
      <c r="A258" s="83" t="s">
        <v>540</v>
      </c>
      <c r="B258" s="83" t="s">
        <v>541</v>
      </c>
      <c r="C258" s="83" t="s">
        <v>135</v>
      </c>
      <c r="D258" s="83" t="s">
        <v>136</v>
      </c>
      <c r="E258" s="84">
        <f t="shared" si="1"/>
        <v>3</v>
      </c>
    </row>
    <row r="259">
      <c r="A259" s="83" t="s">
        <v>542</v>
      </c>
      <c r="B259" s="83" t="s">
        <v>543</v>
      </c>
      <c r="C259" s="83" t="s">
        <v>75</v>
      </c>
      <c r="D259" s="83" t="s">
        <v>75</v>
      </c>
      <c r="E259" s="84">
        <f t="shared" si="1"/>
        <v>3</v>
      </c>
    </row>
    <row r="260">
      <c r="A260" s="83" t="s">
        <v>542</v>
      </c>
      <c r="B260" s="83" t="s">
        <v>544</v>
      </c>
      <c r="C260" s="83" t="s">
        <v>75</v>
      </c>
      <c r="D260" s="83" t="s">
        <v>75</v>
      </c>
      <c r="E260" s="84">
        <f t="shared" si="1"/>
        <v>3</v>
      </c>
    </row>
    <row r="261">
      <c r="A261" s="83" t="s">
        <v>542</v>
      </c>
      <c r="B261" s="83" t="s">
        <v>545</v>
      </c>
      <c r="C261" s="83" t="s">
        <v>75</v>
      </c>
      <c r="D261" s="83" t="s">
        <v>75</v>
      </c>
      <c r="E261" s="84">
        <f t="shared" si="1"/>
        <v>3</v>
      </c>
    </row>
    <row r="262">
      <c r="A262" s="83" t="s">
        <v>546</v>
      </c>
      <c r="B262" s="83" t="s">
        <v>547</v>
      </c>
      <c r="C262" s="83" t="s">
        <v>54</v>
      </c>
      <c r="D262" s="83" t="s">
        <v>55</v>
      </c>
      <c r="E262" s="84">
        <f t="shared" si="1"/>
        <v>2</v>
      </c>
    </row>
    <row r="263">
      <c r="A263" s="83" t="s">
        <v>548</v>
      </c>
      <c r="B263" s="83" t="s">
        <v>549</v>
      </c>
      <c r="C263" s="83" t="s">
        <v>94</v>
      </c>
      <c r="D263" s="83" t="s">
        <v>433</v>
      </c>
      <c r="E263" s="84">
        <f t="shared" si="1"/>
        <v>3</v>
      </c>
    </row>
    <row r="264">
      <c r="A264" s="83" t="s">
        <v>548</v>
      </c>
      <c r="B264" s="83" t="s">
        <v>550</v>
      </c>
      <c r="C264" s="83" t="s">
        <v>94</v>
      </c>
      <c r="D264" s="83" t="s">
        <v>433</v>
      </c>
      <c r="E264" s="84">
        <f t="shared" si="1"/>
        <v>3</v>
      </c>
    </row>
    <row r="265">
      <c r="A265" s="83" t="s">
        <v>551</v>
      </c>
      <c r="B265" s="83" t="s">
        <v>552</v>
      </c>
      <c r="C265" s="83" t="s">
        <v>94</v>
      </c>
      <c r="D265" s="83" t="s">
        <v>433</v>
      </c>
      <c r="E265" s="84">
        <f t="shared" si="1"/>
        <v>3</v>
      </c>
    </row>
    <row r="266">
      <c r="A266" s="83" t="s">
        <v>551</v>
      </c>
      <c r="B266" s="83" t="s">
        <v>553</v>
      </c>
      <c r="C266" s="83" t="s">
        <v>94</v>
      </c>
      <c r="D266" s="83" t="s">
        <v>433</v>
      </c>
      <c r="E266" s="84">
        <f t="shared" si="1"/>
        <v>3</v>
      </c>
    </row>
    <row r="267">
      <c r="A267" s="83" t="s">
        <v>554</v>
      </c>
      <c r="B267" s="83" t="s">
        <v>555</v>
      </c>
      <c r="C267" s="83" t="s">
        <v>94</v>
      </c>
      <c r="D267" s="83" t="s">
        <v>433</v>
      </c>
      <c r="E267" s="84">
        <f t="shared" si="1"/>
        <v>3</v>
      </c>
    </row>
    <row r="268">
      <c r="A268" s="83" t="s">
        <v>554</v>
      </c>
      <c r="B268" s="83" t="s">
        <v>556</v>
      </c>
      <c r="C268" s="83" t="s">
        <v>94</v>
      </c>
      <c r="D268" s="83" t="s">
        <v>433</v>
      </c>
      <c r="E268" s="84">
        <f t="shared" si="1"/>
        <v>3</v>
      </c>
    </row>
    <row r="269">
      <c r="A269" s="83" t="s">
        <v>557</v>
      </c>
      <c r="B269" s="83" t="s">
        <v>558</v>
      </c>
      <c r="C269" s="83" t="s">
        <v>70</v>
      </c>
      <c r="D269" s="83" t="s">
        <v>70</v>
      </c>
      <c r="E269" s="84">
        <f t="shared" si="1"/>
        <v>2</v>
      </c>
    </row>
    <row r="270">
      <c r="A270" s="83" t="s">
        <v>559</v>
      </c>
      <c r="B270" s="83" t="s">
        <v>560</v>
      </c>
      <c r="C270" s="83" t="s">
        <v>59</v>
      </c>
      <c r="D270" s="83" t="s">
        <v>408</v>
      </c>
      <c r="E270" s="84">
        <f t="shared" si="1"/>
        <v>1</v>
      </c>
    </row>
    <row r="271">
      <c r="A271" s="83" t="s">
        <v>559</v>
      </c>
      <c r="B271" s="83" t="s">
        <v>561</v>
      </c>
      <c r="C271" s="83" t="s">
        <v>59</v>
      </c>
      <c r="D271" s="83" t="s">
        <v>408</v>
      </c>
      <c r="E271" s="84">
        <f t="shared" si="1"/>
        <v>1</v>
      </c>
    </row>
    <row r="272">
      <c r="A272" s="83" t="s">
        <v>562</v>
      </c>
      <c r="B272" s="83" t="s">
        <v>563</v>
      </c>
      <c r="C272" s="83" t="s">
        <v>59</v>
      </c>
      <c r="D272" s="83" t="s">
        <v>141</v>
      </c>
      <c r="E272" s="84">
        <f t="shared" si="1"/>
        <v>1</v>
      </c>
    </row>
    <row r="273">
      <c r="A273" s="83" t="s">
        <v>562</v>
      </c>
      <c r="B273" s="83" t="s">
        <v>563</v>
      </c>
      <c r="C273" s="83" t="s">
        <v>59</v>
      </c>
      <c r="D273" s="83" t="s">
        <v>141</v>
      </c>
      <c r="E273" s="84">
        <f t="shared" si="1"/>
        <v>1</v>
      </c>
    </row>
    <row r="274">
      <c r="A274" s="83" t="s">
        <v>564</v>
      </c>
      <c r="B274" s="83" t="s">
        <v>565</v>
      </c>
      <c r="C274" s="83" t="s">
        <v>82</v>
      </c>
      <c r="D274" s="83" t="s">
        <v>566</v>
      </c>
      <c r="E274" s="84">
        <f t="shared" si="1"/>
        <v>3</v>
      </c>
    </row>
    <row r="275">
      <c r="A275" s="83" t="s">
        <v>564</v>
      </c>
      <c r="B275" s="83" t="s">
        <v>567</v>
      </c>
      <c r="C275" s="83" t="s">
        <v>82</v>
      </c>
      <c r="D275" s="83" t="s">
        <v>566</v>
      </c>
      <c r="E275" s="84">
        <f t="shared" si="1"/>
        <v>3</v>
      </c>
    </row>
    <row r="276">
      <c r="A276" s="83" t="s">
        <v>568</v>
      </c>
      <c r="B276" s="83" t="s">
        <v>569</v>
      </c>
      <c r="C276" s="83" t="s">
        <v>48</v>
      </c>
      <c r="D276" s="83" t="s">
        <v>48</v>
      </c>
      <c r="E276" s="84">
        <f t="shared" si="1"/>
        <v>2</v>
      </c>
    </row>
    <row r="277">
      <c r="A277" s="83" t="s">
        <v>570</v>
      </c>
      <c r="B277" s="83" t="s">
        <v>571</v>
      </c>
      <c r="C277" s="83" t="s">
        <v>59</v>
      </c>
      <c r="D277" s="83" t="s">
        <v>90</v>
      </c>
      <c r="E277" s="84">
        <f t="shared" si="1"/>
        <v>1</v>
      </c>
    </row>
    <row r="278">
      <c r="A278" s="83" t="s">
        <v>570</v>
      </c>
      <c r="B278" s="83" t="s">
        <v>572</v>
      </c>
      <c r="C278" s="83" t="s">
        <v>59</v>
      </c>
      <c r="D278" s="83" t="s">
        <v>90</v>
      </c>
      <c r="E278" s="84">
        <f t="shared" si="1"/>
        <v>1</v>
      </c>
    </row>
    <row r="279">
      <c r="A279" s="83" t="s">
        <v>573</v>
      </c>
      <c r="B279" s="83" t="s">
        <v>574</v>
      </c>
      <c r="C279" s="83" t="s">
        <v>59</v>
      </c>
      <c r="D279" s="83" t="s">
        <v>129</v>
      </c>
      <c r="E279" s="84">
        <f t="shared" si="1"/>
        <v>1</v>
      </c>
    </row>
    <row r="280">
      <c r="A280" s="83" t="s">
        <v>573</v>
      </c>
      <c r="B280" s="83" t="s">
        <v>575</v>
      </c>
      <c r="C280" s="83" t="s">
        <v>59</v>
      </c>
      <c r="D280" s="83" t="s">
        <v>129</v>
      </c>
      <c r="E280" s="84">
        <f t="shared" si="1"/>
        <v>1</v>
      </c>
    </row>
    <row r="281">
      <c r="A281" s="83" t="s">
        <v>576</v>
      </c>
      <c r="B281" s="83" t="s">
        <v>577</v>
      </c>
      <c r="C281" s="83" t="s">
        <v>59</v>
      </c>
      <c r="D281" s="83" t="s">
        <v>132</v>
      </c>
      <c r="E281" s="84">
        <f t="shared" si="1"/>
        <v>1</v>
      </c>
    </row>
    <row r="282">
      <c r="A282" s="83" t="s">
        <v>576</v>
      </c>
      <c r="B282" s="83" t="s">
        <v>577</v>
      </c>
      <c r="C282" s="83" t="s">
        <v>59</v>
      </c>
      <c r="D282" s="83" t="s">
        <v>132</v>
      </c>
      <c r="E282" s="84">
        <f t="shared" si="1"/>
        <v>1</v>
      </c>
    </row>
    <row r="283">
      <c r="A283" s="83" t="s">
        <v>576</v>
      </c>
      <c r="B283" s="83" t="s">
        <v>578</v>
      </c>
      <c r="C283" s="83" t="s">
        <v>59</v>
      </c>
      <c r="D283" s="83" t="s">
        <v>132</v>
      </c>
      <c r="E283" s="84">
        <f t="shared" si="1"/>
        <v>1</v>
      </c>
    </row>
    <row r="284">
      <c r="A284" s="83" t="s">
        <v>579</v>
      </c>
      <c r="B284" s="83" t="s">
        <v>580</v>
      </c>
      <c r="C284" s="83" t="s">
        <v>395</v>
      </c>
      <c r="D284" s="83" t="s">
        <v>396</v>
      </c>
      <c r="E284" s="84">
        <f t="shared" si="1"/>
        <v>3</v>
      </c>
    </row>
    <row r="285">
      <c r="A285" s="83" t="s">
        <v>581</v>
      </c>
      <c r="B285" s="83" t="s">
        <v>582</v>
      </c>
      <c r="C285" s="83" t="s">
        <v>59</v>
      </c>
      <c r="D285" s="83" t="s">
        <v>60</v>
      </c>
      <c r="E285" s="84">
        <f t="shared" si="1"/>
        <v>1</v>
      </c>
    </row>
    <row r="286">
      <c r="A286" s="83" t="s">
        <v>581</v>
      </c>
      <c r="B286" s="83" t="s">
        <v>582</v>
      </c>
      <c r="C286" s="83" t="s">
        <v>59</v>
      </c>
      <c r="D286" s="83" t="s">
        <v>60</v>
      </c>
      <c r="E286" s="84">
        <f t="shared" si="1"/>
        <v>1</v>
      </c>
    </row>
    <row r="287">
      <c r="A287" s="83" t="s">
        <v>583</v>
      </c>
      <c r="B287" s="83" t="s">
        <v>584</v>
      </c>
      <c r="C287" s="83" t="s">
        <v>42</v>
      </c>
      <c r="D287" s="83" t="s">
        <v>42</v>
      </c>
      <c r="E287" s="84">
        <f t="shared" si="1"/>
        <v>3</v>
      </c>
    </row>
    <row r="288">
      <c r="A288" s="83" t="s">
        <v>585</v>
      </c>
      <c r="B288" s="83" t="s">
        <v>586</v>
      </c>
      <c r="E288" s="84">
        <f t="shared" si="1"/>
        <v>3</v>
      </c>
    </row>
    <row r="289">
      <c r="A289" s="83" t="s">
        <v>587</v>
      </c>
      <c r="B289" s="83" t="s">
        <v>588</v>
      </c>
      <c r="C289" s="83" t="s">
        <v>38</v>
      </c>
      <c r="D289" s="83" t="s">
        <v>39</v>
      </c>
      <c r="E289" s="84">
        <f t="shared" si="1"/>
        <v>2</v>
      </c>
    </row>
    <row r="290">
      <c r="A290" s="83" t="s">
        <v>589</v>
      </c>
      <c r="B290" s="83" t="s">
        <v>590</v>
      </c>
      <c r="C290" s="83" t="s">
        <v>54</v>
      </c>
      <c r="D290" s="83" t="s">
        <v>240</v>
      </c>
      <c r="E290" s="84">
        <f t="shared" si="1"/>
        <v>2</v>
      </c>
    </row>
    <row r="291">
      <c r="A291" s="83" t="s">
        <v>591</v>
      </c>
      <c r="B291" s="83" t="s">
        <v>592</v>
      </c>
      <c r="C291" s="83" t="s">
        <v>395</v>
      </c>
      <c r="D291" s="83" t="s">
        <v>396</v>
      </c>
      <c r="E291" s="84">
        <f t="shared" si="1"/>
        <v>3</v>
      </c>
    </row>
    <row r="292">
      <c r="A292" s="83" t="s">
        <v>593</v>
      </c>
      <c r="B292" s="83" t="s">
        <v>594</v>
      </c>
      <c r="C292" s="83" t="s">
        <v>469</v>
      </c>
      <c r="D292" s="83" t="s">
        <v>470</v>
      </c>
      <c r="E292" s="84">
        <f t="shared" si="1"/>
        <v>2</v>
      </c>
    </row>
    <row r="293">
      <c r="A293" s="83" t="s">
        <v>595</v>
      </c>
      <c r="B293" s="83" t="s">
        <v>596</v>
      </c>
      <c r="C293" s="83" t="s">
        <v>208</v>
      </c>
      <c r="D293" s="83" t="s">
        <v>597</v>
      </c>
      <c r="E293" s="84">
        <f t="shared" si="1"/>
        <v>3</v>
      </c>
    </row>
    <row r="294">
      <c r="A294" s="83" t="s">
        <v>598</v>
      </c>
      <c r="B294" s="83" t="s">
        <v>599</v>
      </c>
      <c r="C294" s="83" t="s">
        <v>59</v>
      </c>
      <c r="D294" s="83" t="s">
        <v>600</v>
      </c>
      <c r="E294" s="84">
        <f t="shared" si="1"/>
        <v>1</v>
      </c>
    </row>
    <row r="295">
      <c r="A295" s="83" t="s">
        <v>601</v>
      </c>
      <c r="B295" s="83" t="s">
        <v>602</v>
      </c>
      <c r="C295" s="83" t="s">
        <v>338</v>
      </c>
      <c r="D295" s="83" t="s">
        <v>339</v>
      </c>
      <c r="E295" s="84">
        <f t="shared" si="1"/>
        <v>3</v>
      </c>
    </row>
    <row r="296">
      <c r="A296" s="83" t="s">
        <v>601</v>
      </c>
      <c r="B296" s="83" t="s">
        <v>603</v>
      </c>
      <c r="C296" s="83" t="s">
        <v>338</v>
      </c>
      <c r="D296" s="83" t="s">
        <v>339</v>
      </c>
      <c r="E296" s="84">
        <f t="shared" si="1"/>
        <v>3</v>
      </c>
    </row>
    <row r="297">
      <c r="A297" s="83" t="s">
        <v>601</v>
      </c>
      <c r="B297" s="83" t="s">
        <v>604</v>
      </c>
      <c r="C297" s="83" t="s">
        <v>338</v>
      </c>
      <c r="D297" s="83" t="s">
        <v>339</v>
      </c>
      <c r="E297" s="84">
        <f t="shared" si="1"/>
        <v>3</v>
      </c>
    </row>
    <row r="298">
      <c r="A298" s="83" t="s">
        <v>605</v>
      </c>
      <c r="B298" s="83" t="s">
        <v>606</v>
      </c>
      <c r="C298" s="83" t="s">
        <v>94</v>
      </c>
      <c r="D298" s="83" t="s">
        <v>433</v>
      </c>
      <c r="E298" s="84">
        <f t="shared" si="1"/>
        <v>3</v>
      </c>
    </row>
    <row r="299">
      <c r="A299" s="83" t="s">
        <v>607</v>
      </c>
      <c r="B299" s="83" t="s">
        <v>608</v>
      </c>
      <c r="C299" s="83" t="s">
        <v>59</v>
      </c>
      <c r="D299" s="83" t="s">
        <v>90</v>
      </c>
      <c r="E299" s="84">
        <f t="shared" si="1"/>
        <v>1</v>
      </c>
    </row>
    <row r="300">
      <c r="A300" s="83" t="s">
        <v>607</v>
      </c>
      <c r="B300" s="83" t="s">
        <v>609</v>
      </c>
      <c r="C300" s="83" t="s">
        <v>59</v>
      </c>
      <c r="D300" s="83" t="s">
        <v>90</v>
      </c>
      <c r="E300" s="84">
        <f t="shared" si="1"/>
        <v>1</v>
      </c>
    </row>
    <row r="301">
      <c r="A301" s="83" t="s">
        <v>610</v>
      </c>
      <c r="B301" s="83" t="s">
        <v>611</v>
      </c>
      <c r="C301" s="83" t="s">
        <v>59</v>
      </c>
      <c r="D301" s="83" t="s">
        <v>90</v>
      </c>
      <c r="E301" s="84">
        <f t="shared" si="1"/>
        <v>1</v>
      </c>
    </row>
    <row r="302">
      <c r="A302" s="83" t="s">
        <v>610</v>
      </c>
      <c r="B302" s="83" t="s">
        <v>611</v>
      </c>
      <c r="C302" s="83" t="s">
        <v>59</v>
      </c>
      <c r="D302" s="83" t="s">
        <v>90</v>
      </c>
      <c r="E302" s="84">
        <f t="shared" si="1"/>
        <v>1</v>
      </c>
    </row>
    <row r="303">
      <c r="A303" s="83" t="s">
        <v>612</v>
      </c>
      <c r="B303" s="83" t="s">
        <v>613</v>
      </c>
      <c r="C303" s="83" t="s">
        <v>59</v>
      </c>
      <c r="D303" s="83" t="s">
        <v>90</v>
      </c>
      <c r="E303" s="84">
        <f t="shared" si="1"/>
        <v>1</v>
      </c>
    </row>
    <row r="304">
      <c r="A304" s="83" t="s">
        <v>612</v>
      </c>
      <c r="B304" s="83" t="s">
        <v>614</v>
      </c>
      <c r="C304" s="83" t="s">
        <v>59</v>
      </c>
      <c r="D304" s="83" t="s">
        <v>90</v>
      </c>
      <c r="E304" s="84">
        <f t="shared" si="1"/>
        <v>1</v>
      </c>
    </row>
    <row r="305">
      <c r="A305" s="83" t="s">
        <v>615</v>
      </c>
      <c r="B305" s="83" t="s">
        <v>616</v>
      </c>
      <c r="C305" s="83" t="s">
        <v>405</v>
      </c>
      <c r="D305" s="83" t="s">
        <v>405</v>
      </c>
      <c r="E305" s="84">
        <f t="shared" si="1"/>
        <v>2</v>
      </c>
    </row>
    <row r="306">
      <c r="A306" s="83" t="s">
        <v>617</v>
      </c>
      <c r="B306" s="83" t="s">
        <v>618</v>
      </c>
      <c r="C306" s="83" t="s">
        <v>619</v>
      </c>
      <c r="D306" s="83" t="s">
        <v>620</v>
      </c>
      <c r="E306" s="84">
        <f t="shared" si="1"/>
        <v>3</v>
      </c>
    </row>
    <row r="307">
      <c r="A307" s="83" t="s">
        <v>621</v>
      </c>
      <c r="B307" s="83" t="s">
        <v>622</v>
      </c>
      <c r="C307" s="83" t="s">
        <v>75</v>
      </c>
      <c r="D307" s="83" t="s">
        <v>75</v>
      </c>
      <c r="E307" s="84">
        <f t="shared" si="1"/>
        <v>2</v>
      </c>
    </row>
    <row r="308">
      <c r="A308" s="83" t="s">
        <v>623</v>
      </c>
      <c r="B308" s="83" t="s">
        <v>624</v>
      </c>
      <c r="C308" s="83" t="s">
        <v>229</v>
      </c>
      <c r="D308" s="83" t="s">
        <v>230</v>
      </c>
      <c r="E308" s="84">
        <f t="shared" si="1"/>
        <v>3</v>
      </c>
    </row>
    <row r="309">
      <c r="A309" s="83" t="s">
        <v>623</v>
      </c>
      <c r="B309" s="83" t="s">
        <v>625</v>
      </c>
      <c r="C309" s="83" t="s">
        <v>229</v>
      </c>
      <c r="D309" s="83" t="s">
        <v>230</v>
      </c>
      <c r="E309" s="84">
        <f t="shared" si="1"/>
        <v>3</v>
      </c>
    </row>
    <row r="310">
      <c r="A310" s="83" t="s">
        <v>626</v>
      </c>
      <c r="B310" s="83" t="s">
        <v>627</v>
      </c>
      <c r="C310" s="83" t="s">
        <v>70</v>
      </c>
      <c r="D310" s="83" t="s">
        <v>70</v>
      </c>
      <c r="E310" s="84">
        <f t="shared" si="1"/>
        <v>2</v>
      </c>
    </row>
    <row r="311">
      <c r="A311" s="83" t="s">
        <v>628</v>
      </c>
      <c r="B311" s="83" t="s">
        <v>629</v>
      </c>
      <c r="C311" s="83" t="s">
        <v>208</v>
      </c>
      <c r="D311" s="83" t="s">
        <v>209</v>
      </c>
      <c r="E311" s="84">
        <f t="shared" si="1"/>
        <v>3</v>
      </c>
    </row>
    <row r="312">
      <c r="A312" s="83" t="s">
        <v>630</v>
      </c>
      <c r="B312" s="83" t="s">
        <v>631</v>
      </c>
      <c r="C312" s="83" t="s">
        <v>38</v>
      </c>
      <c r="D312" s="83" t="s">
        <v>422</v>
      </c>
      <c r="E312" s="84">
        <f t="shared" si="1"/>
        <v>3</v>
      </c>
    </row>
    <row r="313">
      <c r="A313" s="83" t="s">
        <v>632</v>
      </c>
      <c r="B313" s="83" t="s">
        <v>633</v>
      </c>
      <c r="C313" s="83" t="s">
        <v>94</v>
      </c>
      <c r="D313" s="83" t="s">
        <v>433</v>
      </c>
      <c r="E313" s="84">
        <f t="shared" si="1"/>
        <v>3</v>
      </c>
    </row>
    <row r="314">
      <c r="A314" s="83" t="s">
        <v>634</v>
      </c>
      <c r="B314" s="83" t="s">
        <v>635</v>
      </c>
      <c r="C314" s="83" t="s">
        <v>59</v>
      </c>
      <c r="D314" s="83" t="s">
        <v>90</v>
      </c>
      <c r="E314" s="84">
        <f t="shared" si="1"/>
        <v>1</v>
      </c>
    </row>
    <row r="315">
      <c r="A315" s="83" t="s">
        <v>634</v>
      </c>
      <c r="B315" s="83" t="s">
        <v>636</v>
      </c>
      <c r="C315" s="83" t="s">
        <v>59</v>
      </c>
      <c r="D315" s="83" t="s">
        <v>90</v>
      </c>
      <c r="E315" s="84">
        <f t="shared" si="1"/>
        <v>1</v>
      </c>
    </row>
    <row r="316">
      <c r="A316" s="83" t="s">
        <v>637</v>
      </c>
      <c r="B316" s="83" t="s">
        <v>638</v>
      </c>
      <c r="C316" s="83" t="s">
        <v>59</v>
      </c>
      <c r="D316" s="83" t="s">
        <v>90</v>
      </c>
      <c r="E316" s="84">
        <f t="shared" si="1"/>
        <v>1</v>
      </c>
    </row>
    <row r="317">
      <c r="A317" s="83" t="s">
        <v>637</v>
      </c>
      <c r="B317" s="83" t="s">
        <v>639</v>
      </c>
      <c r="C317" s="83" t="s">
        <v>59</v>
      </c>
      <c r="D317" s="83" t="s">
        <v>90</v>
      </c>
      <c r="E317" s="84">
        <f t="shared" si="1"/>
        <v>1</v>
      </c>
    </row>
    <row r="318">
      <c r="A318" s="83" t="s">
        <v>640</v>
      </c>
      <c r="B318" s="83" t="s">
        <v>641</v>
      </c>
      <c r="C318" s="83" t="s">
        <v>75</v>
      </c>
      <c r="D318" s="83" t="s">
        <v>75</v>
      </c>
      <c r="E318" s="84">
        <f t="shared" si="1"/>
        <v>3</v>
      </c>
    </row>
    <row r="319">
      <c r="A319" s="83" t="s">
        <v>640</v>
      </c>
      <c r="B319" s="83" t="s">
        <v>642</v>
      </c>
      <c r="C319" s="83" t="s">
        <v>75</v>
      </c>
      <c r="D319" s="83" t="s">
        <v>75</v>
      </c>
      <c r="E319" s="84">
        <f t="shared" si="1"/>
        <v>3</v>
      </c>
    </row>
    <row r="320">
      <c r="A320" s="83" t="s">
        <v>643</v>
      </c>
      <c r="B320" s="83" t="s">
        <v>644</v>
      </c>
      <c r="C320" s="83" t="s">
        <v>75</v>
      </c>
      <c r="D320" s="83" t="s">
        <v>75</v>
      </c>
      <c r="E320" s="84">
        <f t="shared" si="1"/>
        <v>3</v>
      </c>
    </row>
    <row r="321">
      <c r="A321" s="83" t="s">
        <v>645</v>
      </c>
      <c r="B321" s="83" t="s">
        <v>646</v>
      </c>
      <c r="C321" s="83" t="s">
        <v>75</v>
      </c>
      <c r="D321" s="83" t="s">
        <v>75</v>
      </c>
      <c r="E321" s="84">
        <f t="shared" si="1"/>
        <v>3</v>
      </c>
    </row>
    <row r="322">
      <c r="A322" s="83" t="s">
        <v>645</v>
      </c>
      <c r="B322" s="83" t="s">
        <v>647</v>
      </c>
      <c r="C322" s="83" t="s">
        <v>75</v>
      </c>
      <c r="D322" s="83" t="s">
        <v>75</v>
      </c>
      <c r="E322" s="84">
        <f t="shared" si="1"/>
        <v>3</v>
      </c>
    </row>
    <row r="323">
      <c r="A323" s="83" t="s">
        <v>648</v>
      </c>
      <c r="B323" s="83" t="s">
        <v>649</v>
      </c>
      <c r="C323" s="83" t="s">
        <v>59</v>
      </c>
      <c r="D323" s="83" t="s">
        <v>60</v>
      </c>
      <c r="E323" s="84">
        <f t="shared" si="1"/>
        <v>1</v>
      </c>
    </row>
    <row r="324">
      <c r="A324" s="83" t="s">
        <v>648</v>
      </c>
      <c r="B324" s="83" t="s">
        <v>649</v>
      </c>
      <c r="C324" s="83" t="s">
        <v>59</v>
      </c>
      <c r="D324" s="83" t="s">
        <v>60</v>
      </c>
      <c r="E324" s="84">
        <f t="shared" si="1"/>
        <v>1</v>
      </c>
    </row>
    <row r="325">
      <c r="A325" s="83" t="s">
        <v>650</v>
      </c>
      <c r="B325" s="83" t="s">
        <v>651</v>
      </c>
      <c r="C325" s="83" t="s">
        <v>359</v>
      </c>
      <c r="D325" s="83" t="s">
        <v>360</v>
      </c>
      <c r="E325" s="84">
        <f t="shared" si="1"/>
        <v>3</v>
      </c>
    </row>
    <row r="326">
      <c r="A326" s="83" t="s">
        <v>650</v>
      </c>
      <c r="B326" s="83" t="s">
        <v>652</v>
      </c>
      <c r="C326" s="83" t="s">
        <v>359</v>
      </c>
      <c r="D326" s="83" t="s">
        <v>360</v>
      </c>
      <c r="E326" s="84">
        <f t="shared" si="1"/>
        <v>3</v>
      </c>
    </row>
    <row r="327">
      <c r="A327" s="83" t="s">
        <v>653</v>
      </c>
      <c r="B327" s="83" t="s">
        <v>654</v>
      </c>
      <c r="C327" s="83" t="s">
        <v>75</v>
      </c>
      <c r="D327" s="83" t="s">
        <v>75</v>
      </c>
      <c r="E327" s="84">
        <f t="shared" si="1"/>
        <v>3</v>
      </c>
    </row>
    <row r="328">
      <c r="A328" s="83" t="s">
        <v>653</v>
      </c>
      <c r="B328" s="83" t="s">
        <v>655</v>
      </c>
      <c r="C328" s="83" t="s">
        <v>75</v>
      </c>
      <c r="D328" s="83" t="s">
        <v>75</v>
      </c>
      <c r="E328" s="84">
        <f t="shared" si="1"/>
        <v>3</v>
      </c>
    </row>
    <row r="329">
      <c r="A329" s="83" t="s">
        <v>653</v>
      </c>
      <c r="B329" s="83" t="s">
        <v>656</v>
      </c>
      <c r="C329" s="83" t="s">
        <v>75</v>
      </c>
      <c r="D329" s="83" t="s">
        <v>75</v>
      </c>
      <c r="E329" s="84">
        <f t="shared" si="1"/>
        <v>3</v>
      </c>
    </row>
    <row r="330">
      <c r="A330" s="83" t="s">
        <v>657</v>
      </c>
      <c r="B330" s="83" t="s">
        <v>658</v>
      </c>
      <c r="C330" s="83" t="s">
        <v>75</v>
      </c>
      <c r="D330" s="83" t="s">
        <v>75</v>
      </c>
      <c r="E330" s="84">
        <f t="shared" si="1"/>
        <v>3</v>
      </c>
    </row>
    <row r="331">
      <c r="A331" s="83" t="s">
        <v>659</v>
      </c>
      <c r="B331" s="83" t="s">
        <v>660</v>
      </c>
      <c r="C331" s="83" t="s">
        <v>75</v>
      </c>
      <c r="D331" s="83" t="s">
        <v>75</v>
      </c>
      <c r="E331" s="84">
        <f t="shared" si="1"/>
        <v>3</v>
      </c>
    </row>
    <row r="332">
      <c r="A332" s="83" t="s">
        <v>661</v>
      </c>
      <c r="B332" s="83" t="s">
        <v>662</v>
      </c>
      <c r="C332" s="83" t="s">
        <v>293</v>
      </c>
      <c r="D332" s="83" t="s">
        <v>294</v>
      </c>
      <c r="E332" s="84">
        <f t="shared" si="1"/>
        <v>3</v>
      </c>
    </row>
    <row r="333">
      <c r="A333" s="83" t="s">
        <v>663</v>
      </c>
      <c r="B333" s="83" t="s">
        <v>664</v>
      </c>
      <c r="C333" s="83" t="s">
        <v>338</v>
      </c>
      <c r="D333" s="83" t="s">
        <v>339</v>
      </c>
      <c r="E333" s="84">
        <f t="shared" si="1"/>
        <v>3</v>
      </c>
    </row>
    <row r="334">
      <c r="A334" s="83" t="s">
        <v>665</v>
      </c>
      <c r="B334" s="83" t="s">
        <v>666</v>
      </c>
      <c r="C334" s="83" t="s">
        <v>75</v>
      </c>
      <c r="D334" s="83" t="s">
        <v>75</v>
      </c>
      <c r="E334" s="84">
        <f t="shared" si="1"/>
        <v>3</v>
      </c>
    </row>
    <row r="335">
      <c r="A335" s="83" t="s">
        <v>667</v>
      </c>
      <c r="B335" s="83" t="s">
        <v>668</v>
      </c>
      <c r="C335" s="83" t="s">
        <v>75</v>
      </c>
      <c r="D335" s="83" t="s">
        <v>75</v>
      </c>
      <c r="E335" s="84">
        <f t="shared" si="1"/>
        <v>3</v>
      </c>
    </row>
    <row r="336">
      <c r="A336" s="83" t="s">
        <v>669</v>
      </c>
      <c r="B336" s="83" t="s">
        <v>670</v>
      </c>
      <c r="C336" s="83" t="s">
        <v>75</v>
      </c>
      <c r="D336" s="83" t="s">
        <v>75</v>
      </c>
      <c r="E336" s="84">
        <f t="shared" si="1"/>
        <v>3</v>
      </c>
    </row>
    <row r="337">
      <c r="A337" s="83" t="s">
        <v>669</v>
      </c>
      <c r="B337" s="83" t="s">
        <v>671</v>
      </c>
      <c r="C337" s="83" t="s">
        <v>75</v>
      </c>
      <c r="D337" s="83" t="s">
        <v>75</v>
      </c>
      <c r="E337" s="84">
        <f t="shared" si="1"/>
        <v>3</v>
      </c>
    </row>
    <row r="338">
      <c r="A338" s="83" t="s">
        <v>669</v>
      </c>
      <c r="B338" s="83" t="s">
        <v>672</v>
      </c>
      <c r="C338" s="83" t="s">
        <v>75</v>
      </c>
      <c r="D338" s="83" t="s">
        <v>75</v>
      </c>
      <c r="E338" s="84">
        <f t="shared" si="1"/>
        <v>3</v>
      </c>
    </row>
    <row r="339">
      <c r="A339" s="83" t="s">
        <v>673</v>
      </c>
      <c r="B339" s="83" t="s">
        <v>674</v>
      </c>
      <c r="C339" s="83" t="s">
        <v>75</v>
      </c>
      <c r="D339" s="83" t="s">
        <v>75</v>
      </c>
      <c r="E339" s="84">
        <f t="shared" si="1"/>
        <v>3</v>
      </c>
    </row>
    <row r="340">
      <c r="A340" s="83" t="s">
        <v>675</v>
      </c>
      <c r="B340" s="83" t="s">
        <v>676</v>
      </c>
      <c r="C340" s="83" t="s">
        <v>75</v>
      </c>
      <c r="D340" s="83" t="s">
        <v>75</v>
      </c>
      <c r="E340" s="84">
        <f t="shared" si="1"/>
        <v>3</v>
      </c>
    </row>
    <row r="341">
      <c r="A341" s="83" t="s">
        <v>675</v>
      </c>
      <c r="B341" s="83" t="s">
        <v>677</v>
      </c>
      <c r="C341" s="83" t="s">
        <v>75</v>
      </c>
      <c r="D341" s="83" t="s">
        <v>75</v>
      </c>
      <c r="E341" s="84">
        <f t="shared" si="1"/>
        <v>3</v>
      </c>
    </row>
    <row r="342">
      <c r="A342" s="83" t="s">
        <v>678</v>
      </c>
      <c r="B342" s="83" t="s">
        <v>679</v>
      </c>
      <c r="C342" s="83" t="s">
        <v>75</v>
      </c>
      <c r="D342" s="83" t="s">
        <v>75</v>
      </c>
      <c r="E342" s="84">
        <f t="shared" si="1"/>
        <v>3</v>
      </c>
    </row>
    <row r="343">
      <c r="A343" s="83" t="s">
        <v>678</v>
      </c>
      <c r="B343" s="83" t="s">
        <v>680</v>
      </c>
      <c r="C343" s="83" t="s">
        <v>75</v>
      </c>
      <c r="D343" s="83" t="s">
        <v>75</v>
      </c>
      <c r="E343" s="84">
        <f t="shared" si="1"/>
        <v>3</v>
      </c>
    </row>
    <row r="344">
      <c r="A344" s="83" t="s">
        <v>678</v>
      </c>
      <c r="B344" s="83" t="s">
        <v>681</v>
      </c>
      <c r="C344" s="83" t="s">
        <v>75</v>
      </c>
      <c r="D344" s="83" t="s">
        <v>75</v>
      </c>
      <c r="E344" s="84">
        <f t="shared" si="1"/>
        <v>3</v>
      </c>
    </row>
    <row r="345">
      <c r="A345" s="83" t="s">
        <v>678</v>
      </c>
      <c r="B345" s="83" t="s">
        <v>682</v>
      </c>
      <c r="C345" s="83" t="s">
        <v>75</v>
      </c>
      <c r="D345" s="83" t="s">
        <v>75</v>
      </c>
      <c r="E345" s="84">
        <f t="shared" si="1"/>
        <v>3</v>
      </c>
    </row>
    <row r="346">
      <c r="A346" s="83" t="s">
        <v>683</v>
      </c>
      <c r="B346" s="83" t="s">
        <v>684</v>
      </c>
      <c r="C346" s="83" t="s">
        <v>75</v>
      </c>
      <c r="D346" s="83" t="s">
        <v>75</v>
      </c>
      <c r="E346" s="84">
        <f t="shared" si="1"/>
        <v>3</v>
      </c>
    </row>
    <row r="347">
      <c r="A347" s="83" t="s">
        <v>685</v>
      </c>
      <c r="B347" s="83" t="s">
        <v>686</v>
      </c>
      <c r="C347" s="83" t="s">
        <v>59</v>
      </c>
      <c r="D347" s="83" t="s">
        <v>90</v>
      </c>
      <c r="E347" s="84">
        <f t="shared" si="1"/>
        <v>1</v>
      </c>
    </row>
    <row r="348">
      <c r="A348" s="83" t="s">
        <v>685</v>
      </c>
      <c r="B348" s="83" t="s">
        <v>686</v>
      </c>
      <c r="C348" s="83" t="s">
        <v>59</v>
      </c>
      <c r="D348" s="83" t="s">
        <v>90</v>
      </c>
      <c r="E348" s="84">
        <f t="shared" si="1"/>
        <v>1</v>
      </c>
    </row>
    <row r="349">
      <c r="A349" s="83" t="s">
        <v>687</v>
      </c>
      <c r="B349" s="83" t="s">
        <v>688</v>
      </c>
      <c r="C349" s="83" t="s">
        <v>82</v>
      </c>
      <c r="D349" s="83" t="s">
        <v>689</v>
      </c>
      <c r="E349" s="84">
        <f t="shared" si="1"/>
        <v>3</v>
      </c>
    </row>
    <row r="350">
      <c r="A350" s="83" t="s">
        <v>690</v>
      </c>
      <c r="B350" s="83" t="s">
        <v>691</v>
      </c>
      <c r="E350" s="84">
        <f t="shared" si="1"/>
        <v>3</v>
      </c>
    </row>
    <row r="351">
      <c r="A351" s="83" t="s">
        <v>692</v>
      </c>
      <c r="B351" s="83" t="s">
        <v>693</v>
      </c>
      <c r="E351" s="84">
        <f t="shared" si="1"/>
        <v>3</v>
      </c>
    </row>
    <row r="352">
      <c r="A352" s="83" t="s">
        <v>694</v>
      </c>
      <c r="B352" s="83" t="s">
        <v>695</v>
      </c>
      <c r="C352" s="83" t="s">
        <v>165</v>
      </c>
      <c r="D352" s="83" t="s">
        <v>696</v>
      </c>
      <c r="E352" s="84">
        <f t="shared" si="1"/>
        <v>3</v>
      </c>
    </row>
    <row r="353">
      <c r="A353" s="83" t="s">
        <v>697</v>
      </c>
      <c r="B353" s="83" t="s">
        <v>698</v>
      </c>
      <c r="C353" s="83" t="s">
        <v>619</v>
      </c>
      <c r="D353" s="83" t="s">
        <v>620</v>
      </c>
      <c r="E353" s="84">
        <f t="shared" si="1"/>
        <v>3</v>
      </c>
    </row>
    <row r="354">
      <c r="A354" s="83" t="s">
        <v>697</v>
      </c>
      <c r="B354" s="83" t="s">
        <v>699</v>
      </c>
      <c r="C354" s="83" t="s">
        <v>619</v>
      </c>
      <c r="D354" s="83" t="s">
        <v>620</v>
      </c>
      <c r="E354" s="84">
        <f t="shared" si="1"/>
        <v>3</v>
      </c>
    </row>
    <row r="355">
      <c r="A355" s="83" t="s">
        <v>700</v>
      </c>
      <c r="B355" s="83" t="s">
        <v>701</v>
      </c>
      <c r="C355" s="83" t="s">
        <v>59</v>
      </c>
      <c r="D355" s="83" t="s">
        <v>132</v>
      </c>
      <c r="E355" s="84">
        <f t="shared" si="1"/>
        <v>1</v>
      </c>
    </row>
    <row r="356">
      <c r="A356" s="83" t="s">
        <v>700</v>
      </c>
      <c r="B356" s="83" t="s">
        <v>702</v>
      </c>
      <c r="C356" s="83" t="s">
        <v>59</v>
      </c>
      <c r="D356" s="83" t="s">
        <v>132</v>
      </c>
      <c r="E356" s="84">
        <f t="shared" si="1"/>
        <v>1</v>
      </c>
    </row>
    <row r="357">
      <c r="A357" s="83" t="s">
        <v>703</v>
      </c>
      <c r="B357" s="83" t="s">
        <v>704</v>
      </c>
      <c r="C357" s="83" t="s">
        <v>395</v>
      </c>
      <c r="D357" s="83" t="s">
        <v>396</v>
      </c>
      <c r="E357" s="84">
        <f t="shared" si="1"/>
        <v>3</v>
      </c>
    </row>
    <row r="358">
      <c r="A358" s="83" t="s">
        <v>705</v>
      </c>
      <c r="B358" s="83" t="s">
        <v>706</v>
      </c>
      <c r="C358" s="83" t="s">
        <v>338</v>
      </c>
      <c r="D358" s="83" t="s">
        <v>339</v>
      </c>
      <c r="E358" s="84">
        <f t="shared" si="1"/>
        <v>2</v>
      </c>
    </row>
    <row r="359">
      <c r="A359" s="83" t="s">
        <v>707</v>
      </c>
      <c r="B359" s="83" t="s">
        <v>708</v>
      </c>
      <c r="C359" s="83" t="s">
        <v>395</v>
      </c>
      <c r="D359" s="83" t="s">
        <v>396</v>
      </c>
      <c r="E359" s="84">
        <f t="shared" si="1"/>
        <v>3</v>
      </c>
    </row>
    <row r="360">
      <c r="A360" s="83" t="s">
        <v>709</v>
      </c>
      <c r="B360" s="83" t="s">
        <v>710</v>
      </c>
      <c r="C360" s="83" t="s">
        <v>59</v>
      </c>
      <c r="D360" s="83" t="s">
        <v>711</v>
      </c>
      <c r="E360" s="84">
        <f t="shared" si="1"/>
        <v>1</v>
      </c>
    </row>
    <row r="361">
      <c r="A361" s="83" t="s">
        <v>709</v>
      </c>
      <c r="B361" s="83" t="s">
        <v>712</v>
      </c>
      <c r="C361" s="83" t="s">
        <v>59</v>
      </c>
      <c r="D361" s="83" t="s">
        <v>711</v>
      </c>
      <c r="E361" s="84">
        <f t="shared" si="1"/>
        <v>1</v>
      </c>
    </row>
    <row r="362">
      <c r="A362" s="83" t="s">
        <v>713</v>
      </c>
      <c r="B362" s="83" t="s">
        <v>714</v>
      </c>
      <c r="C362" s="83" t="s">
        <v>59</v>
      </c>
      <c r="D362" s="83" t="s">
        <v>90</v>
      </c>
      <c r="E362" s="84">
        <f t="shared" si="1"/>
        <v>1</v>
      </c>
    </row>
    <row r="363">
      <c r="A363" s="83" t="s">
        <v>713</v>
      </c>
      <c r="B363" s="83" t="s">
        <v>715</v>
      </c>
      <c r="C363" s="83" t="s">
        <v>59</v>
      </c>
      <c r="D363" s="83" t="s">
        <v>90</v>
      </c>
      <c r="E363" s="84">
        <f t="shared" si="1"/>
        <v>1</v>
      </c>
    </row>
    <row r="364">
      <c r="A364" s="83" t="s">
        <v>716</v>
      </c>
      <c r="B364" s="83" t="s">
        <v>717</v>
      </c>
      <c r="C364" s="83" t="s">
        <v>70</v>
      </c>
      <c r="D364" s="83" t="s">
        <v>70</v>
      </c>
      <c r="E364" s="84">
        <f t="shared" si="1"/>
        <v>2</v>
      </c>
    </row>
    <row r="365">
      <c r="A365" s="83" t="s">
        <v>718</v>
      </c>
      <c r="B365" s="83" t="s">
        <v>719</v>
      </c>
      <c r="C365" s="83" t="s">
        <v>59</v>
      </c>
      <c r="D365" s="83" t="s">
        <v>711</v>
      </c>
      <c r="E365" s="84">
        <f t="shared" si="1"/>
        <v>1</v>
      </c>
    </row>
    <row r="366">
      <c r="A366" s="83" t="s">
        <v>718</v>
      </c>
      <c r="B366" s="83" t="s">
        <v>720</v>
      </c>
      <c r="C366" s="83" t="s">
        <v>59</v>
      </c>
      <c r="D366" s="83" t="s">
        <v>711</v>
      </c>
      <c r="E366" s="84">
        <f t="shared" si="1"/>
        <v>1</v>
      </c>
    </row>
    <row r="367">
      <c r="A367" s="83" t="s">
        <v>721</v>
      </c>
      <c r="B367" s="83" t="s">
        <v>722</v>
      </c>
      <c r="C367" s="83" t="s">
        <v>324</v>
      </c>
      <c r="D367" s="83" t="s">
        <v>325</v>
      </c>
      <c r="E367" s="84">
        <f t="shared" si="1"/>
        <v>2</v>
      </c>
    </row>
    <row r="368">
      <c r="A368" s="83" t="s">
        <v>723</v>
      </c>
      <c r="B368" s="83" t="s">
        <v>724</v>
      </c>
      <c r="C368" s="83" t="s">
        <v>725</v>
      </c>
      <c r="D368" s="83" t="s">
        <v>725</v>
      </c>
      <c r="E368" s="84">
        <f t="shared" si="1"/>
        <v>2</v>
      </c>
    </row>
    <row r="369">
      <c r="A369" s="83" t="s">
        <v>726</v>
      </c>
      <c r="B369" s="83" t="s">
        <v>727</v>
      </c>
      <c r="C369" s="83" t="s">
        <v>38</v>
      </c>
      <c r="D369" s="83" t="s">
        <v>728</v>
      </c>
      <c r="E369" s="84">
        <f t="shared" si="1"/>
        <v>2</v>
      </c>
    </row>
    <row r="370">
      <c r="A370" s="83" t="s">
        <v>729</v>
      </c>
      <c r="B370" s="83" t="s">
        <v>730</v>
      </c>
      <c r="C370" s="83" t="s">
        <v>135</v>
      </c>
      <c r="D370" s="83" t="s">
        <v>136</v>
      </c>
      <c r="E370" s="84">
        <f t="shared" si="1"/>
        <v>3</v>
      </c>
    </row>
    <row r="371">
      <c r="A371" s="83" t="s">
        <v>729</v>
      </c>
      <c r="B371" s="83" t="s">
        <v>731</v>
      </c>
      <c r="C371" s="83" t="s">
        <v>135</v>
      </c>
      <c r="D371" s="83" t="s">
        <v>136</v>
      </c>
      <c r="E371" s="84">
        <f t="shared" si="1"/>
        <v>3</v>
      </c>
    </row>
    <row r="372">
      <c r="A372" s="83" t="s">
        <v>732</v>
      </c>
      <c r="B372" s="83" t="s">
        <v>733</v>
      </c>
      <c r="C372" s="83" t="s">
        <v>59</v>
      </c>
      <c r="D372" s="83" t="s">
        <v>141</v>
      </c>
      <c r="E372" s="84">
        <f t="shared" si="1"/>
        <v>1</v>
      </c>
    </row>
    <row r="373">
      <c r="A373" s="83" t="s">
        <v>732</v>
      </c>
      <c r="B373" s="83" t="s">
        <v>734</v>
      </c>
      <c r="C373" s="83" t="s">
        <v>59</v>
      </c>
      <c r="D373" s="83" t="s">
        <v>141</v>
      </c>
      <c r="E373" s="84">
        <f t="shared" si="1"/>
        <v>1</v>
      </c>
    </row>
    <row r="374">
      <c r="A374" s="83" t="s">
        <v>735</v>
      </c>
      <c r="B374" s="83" t="s">
        <v>736</v>
      </c>
      <c r="C374" s="83" t="s">
        <v>359</v>
      </c>
      <c r="D374" s="83" t="s">
        <v>737</v>
      </c>
      <c r="E374" s="84">
        <f t="shared" si="1"/>
        <v>3</v>
      </c>
    </row>
    <row r="375">
      <c r="A375" s="83" t="s">
        <v>738</v>
      </c>
      <c r="B375" s="83" t="s">
        <v>739</v>
      </c>
      <c r="C375" s="83" t="s">
        <v>59</v>
      </c>
      <c r="D375" s="83" t="s">
        <v>60</v>
      </c>
      <c r="E375" s="84">
        <f t="shared" si="1"/>
        <v>1</v>
      </c>
    </row>
    <row r="376">
      <c r="A376" s="83" t="s">
        <v>738</v>
      </c>
      <c r="B376" s="83" t="s">
        <v>740</v>
      </c>
      <c r="C376" s="83" t="s">
        <v>59</v>
      </c>
      <c r="D376" s="83" t="s">
        <v>60</v>
      </c>
      <c r="E376" s="84">
        <f t="shared" si="1"/>
        <v>1</v>
      </c>
    </row>
    <row r="377">
      <c r="A377" s="83" t="s">
        <v>741</v>
      </c>
      <c r="B377" s="83" t="s">
        <v>742</v>
      </c>
      <c r="C377" s="83" t="s">
        <v>59</v>
      </c>
      <c r="D377" s="83" t="s">
        <v>132</v>
      </c>
      <c r="E377" s="84">
        <f t="shared" si="1"/>
        <v>1</v>
      </c>
    </row>
    <row r="378">
      <c r="A378" s="83" t="s">
        <v>741</v>
      </c>
      <c r="B378" s="83" t="s">
        <v>743</v>
      </c>
      <c r="C378" s="83" t="s">
        <v>59</v>
      </c>
      <c r="D378" s="83" t="s">
        <v>132</v>
      </c>
      <c r="E378" s="84">
        <f t="shared" si="1"/>
        <v>1</v>
      </c>
    </row>
    <row r="379">
      <c r="A379" s="83" t="s">
        <v>744</v>
      </c>
      <c r="B379" s="83" t="s">
        <v>745</v>
      </c>
      <c r="C379" s="83" t="s">
        <v>59</v>
      </c>
      <c r="D379" s="83" t="s">
        <v>132</v>
      </c>
      <c r="E379" s="84">
        <f t="shared" si="1"/>
        <v>1</v>
      </c>
    </row>
    <row r="380">
      <c r="A380" s="83" t="s">
        <v>744</v>
      </c>
      <c r="B380" s="83" t="s">
        <v>746</v>
      </c>
      <c r="C380" s="83" t="s">
        <v>59</v>
      </c>
      <c r="D380" s="83" t="s">
        <v>132</v>
      </c>
      <c r="E380" s="84">
        <f t="shared" si="1"/>
        <v>1</v>
      </c>
    </row>
    <row r="381">
      <c r="A381" s="83" t="s">
        <v>747</v>
      </c>
      <c r="B381" s="83" t="s">
        <v>748</v>
      </c>
      <c r="C381" s="83" t="s">
        <v>208</v>
      </c>
      <c r="D381" s="83" t="s">
        <v>209</v>
      </c>
      <c r="E381" s="84">
        <f t="shared" si="1"/>
        <v>3</v>
      </c>
    </row>
    <row r="382">
      <c r="A382" s="83" t="s">
        <v>749</v>
      </c>
      <c r="B382" s="83" t="s">
        <v>750</v>
      </c>
      <c r="C382" s="83" t="s">
        <v>59</v>
      </c>
      <c r="D382" s="83" t="s">
        <v>132</v>
      </c>
      <c r="E382" s="84">
        <f t="shared" si="1"/>
        <v>1</v>
      </c>
    </row>
    <row r="383">
      <c r="A383" s="83" t="s">
        <v>749</v>
      </c>
      <c r="B383" s="83" t="s">
        <v>750</v>
      </c>
      <c r="C383" s="83" t="s">
        <v>59</v>
      </c>
      <c r="D383" s="83" t="s">
        <v>132</v>
      </c>
      <c r="E383" s="84">
        <f t="shared" si="1"/>
        <v>1</v>
      </c>
    </row>
    <row r="384">
      <c r="A384" s="83" t="s">
        <v>751</v>
      </c>
      <c r="B384" s="83" t="s">
        <v>752</v>
      </c>
      <c r="C384" s="83" t="s">
        <v>59</v>
      </c>
      <c r="D384" s="83" t="s">
        <v>90</v>
      </c>
      <c r="E384" s="84">
        <f t="shared" si="1"/>
        <v>1</v>
      </c>
    </row>
    <row r="385">
      <c r="A385" s="83" t="s">
        <v>751</v>
      </c>
      <c r="B385" s="83" t="s">
        <v>752</v>
      </c>
      <c r="C385" s="83" t="s">
        <v>59</v>
      </c>
      <c r="D385" s="83" t="s">
        <v>90</v>
      </c>
      <c r="E385" s="84">
        <f t="shared" si="1"/>
        <v>1</v>
      </c>
    </row>
    <row r="386">
      <c r="A386" s="83" t="s">
        <v>753</v>
      </c>
      <c r="B386" s="83" t="s">
        <v>754</v>
      </c>
      <c r="C386" s="83" t="s">
        <v>59</v>
      </c>
      <c r="D386" s="83" t="s">
        <v>141</v>
      </c>
      <c r="E386" s="84">
        <f t="shared" si="1"/>
        <v>1</v>
      </c>
    </row>
    <row r="387">
      <c r="A387" s="83" t="s">
        <v>753</v>
      </c>
      <c r="B387" s="83" t="s">
        <v>754</v>
      </c>
      <c r="C387" s="83" t="s">
        <v>59</v>
      </c>
      <c r="D387" s="83" t="s">
        <v>141</v>
      </c>
      <c r="E387" s="84">
        <f t="shared" si="1"/>
        <v>1</v>
      </c>
    </row>
    <row r="388">
      <c r="A388" s="83" t="s">
        <v>755</v>
      </c>
      <c r="B388" s="83" t="s">
        <v>756</v>
      </c>
      <c r="C388" s="83" t="s">
        <v>59</v>
      </c>
      <c r="D388" s="83" t="s">
        <v>60</v>
      </c>
      <c r="E388" s="84">
        <f t="shared" si="1"/>
        <v>1</v>
      </c>
    </row>
    <row r="389">
      <c r="A389" s="83" t="s">
        <v>755</v>
      </c>
      <c r="B389" s="83" t="s">
        <v>757</v>
      </c>
      <c r="C389" s="83" t="s">
        <v>59</v>
      </c>
      <c r="D389" s="83" t="s">
        <v>60</v>
      </c>
      <c r="E389" s="84">
        <f t="shared" si="1"/>
        <v>1</v>
      </c>
    </row>
    <row r="390">
      <c r="A390" s="83" t="s">
        <v>758</v>
      </c>
      <c r="B390" s="83" t="s">
        <v>759</v>
      </c>
      <c r="C390" s="83" t="s">
        <v>59</v>
      </c>
      <c r="D390" s="83" t="s">
        <v>90</v>
      </c>
      <c r="E390" s="84">
        <f t="shared" si="1"/>
        <v>1</v>
      </c>
    </row>
    <row r="391">
      <c r="A391" s="83" t="s">
        <v>758</v>
      </c>
      <c r="B391" s="83" t="s">
        <v>759</v>
      </c>
      <c r="C391" s="83" t="s">
        <v>59</v>
      </c>
      <c r="D391" s="83" t="s">
        <v>90</v>
      </c>
      <c r="E391" s="84">
        <f t="shared" si="1"/>
        <v>1</v>
      </c>
    </row>
    <row r="392">
      <c r="A392" s="83" t="s">
        <v>758</v>
      </c>
      <c r="B392" s="83" t="s">
        <v>760</v>
      </c>
      <c r="C392" s="83" t="s">
        <v>59</v>
      </c>
      <c r="D392" s="83" t="s">
        <v>90</v>
      </c>
      <c r="E392" s="84">
        <f t="shared" si="1"/>
        <v>1</v>
      </c>
    </row>
    <row r="393">
      <c r="A393" s="83" t="s">
        <v>761</v>
      </c>
      <c r="B393" s="83" t="s">
        <v>762</v>
      </c>
      <c r="C393" s="83" t="s">
        <v>59</v>
      </c>
      <c r="D393" s="83" t="s">
        <v>60</v>
      </c>
      <c r="E393" s="84">
        <f t="shared" si="1"/>
        <v>1</v>
      </c>
    </row>
    <row r="394">
      <c r="A394" s="83" t="s">
        <v>761</v>
      </c>
      <c r="B394" s="83" t="s">
        <v>763</v>
      </c>
      <c r="C394" s="83" t="s">
        <v>59</v>
      </c>
      <c r="D394" s="83" t="s">
        <v>60</v>
      </c>
      <c r="E394" s="84">
        <f t="shared" si="1"/>
        <v>1</v>
      </c>
    </row>
    <row r="395">
      <c r="A395" s="83" t="s">
        <v>764</v>
      </c>
      <c r="B395" s="83" t="s">
        <v>765</v>
      </c>
      <c r="C395" s="83" t="s">
        <v>42</v>
      </c>
      <c r="D395" s="83" t="s">
        <v>42</v>
      </c>
      <c r="E395" s="84">
        <f t="shared" si="1"/>
        <v>3</v>
      </c>
    </row>
    <row r="396">
      <c r="A396" s="83" t="s">
        <v>766</v>
      </c>
      <c r="B396" s="83" t="s">
        <v>767</v>
      </c>
      <c r="C396" s="83" t="s">
        <v>59</v>
      </c>
      <c r="D396" s="83" t="s">
        <v>90</v>
      </c>
      <c r="E396" s="84">
        <f t="shared" si="1"/>
        <v>1</v>
      </c>
    </row>
    <row r="397">
      <c r="A397" s="83" t="s">
        <v>766</v>
      </c>
      <c r="B397" s="83" t="s">
        <v>768</v>
      </c>
      <c r="C397" s="83" t="s">
        <v>59</v>
      </c>
      <c r="D397" s="83" t="s">
        <v>90</v>
      </c>
      <c r="E397" s="84">
        <f t="shared" si="1"/>
        <v>1</v>
      </c>
    </row>
    <row r="398">
      <c r="A398" s="83" t="s">
        <v>769</v>
      </c>
      <c r="B398" s="83" t="s">
        <v>770</v>
      </c>
      <c r="C398" s="83" t="s">
        <v>64</v>
      </c>
      <c r="D398" s="83" t="s">
        <v>65</v>
      </c>
      <c r="E398" s="84">
        <f t="shared" si="1"/>
        <v>2</v>
      </c>
    </row>
    <row r="399">
      <c r="A399" s="83" t="s">
        <v>771</v>
      </c>
      <c r="B399" s="83" t="s">
        <v>772</v>
      </c>
      <c r="E399" s="84">
        <f t="shared" si="1"/>
        <v>3</v>
      </c>
    </row>
    <row r="400">
      <c r="A400" s="83" t="s">
        <v>773</v>
      </c>
      <c r="B400" s="83" t="s">
        <v>774</v>
      </c>
      <c r="E400" s="84">
        <f t="shared" si="1"/>
        <v>3</v>
      </c>
    </row>
    <row r="401">
      <c r="A401" s="83" t="s">
        <v>775</v>
      </c>
      <c r="B401" s="83" t="s">
        <v>776</v>
      </c>
      <c r="C401" s="83" t="s">
        <v>59</v>
      </c>
      <c r="D401" s="83" t="s">
        <v>129</v>
      </c>
      <c r="E401" s="84">
        <f t="shared" si="1"/>
        <v>1</v>
      </c>
    </row>
    <row r="402">
      <c r="A402" s="83" t="s">
        <v>777</v>
      </c>
      <c r="B402" s="83" t="s">
        <v>778</v>
      </c>
      <c r="C402" s="83" t="s">
        <v>59</v>
      </c>
      <c r="D402" s="83" t="s">
        <v>90</v>
      </c>
      <c r="E402" s="84">
        <f t="shared" si="1"/>
        <v>1</v>
      </c>
    </row>
    <row r="403">
      <c r="A403" s="83" t="s">
        <v>777</v>
      </c>
      <c r="B403" s="83" t="s">
        <v>778</v>
      </c>
      <c r="C403" s="83" t="s">
        <v>59</v>
      </c>
      <c r="D403" s="83" t="s">
        <v>90</v>
      </c>
      <c r="E403" s="84">
        <f t="shared" si="1"/>
        <v>1</v>
      </c>
    </row>
    <row r="404">
      <c r="A404" s="83" t="s">
        <v>777</v>
      </c>
      <c r="B404" s="83" t="s">
        <v>779</v>
      </c>
      <c r="C404" s="83" t="s">
        <v>59</v>
      </c>
      <c r="D404" s="83" t="s">
        <v>90</v>
      </c>
      <c r="E404" s="84">
        <f t="shared" si="1"/>
        <v>1</v>
      </c>
    </row>
    <row r="405">
      <c r="A405" s="83" t="s">
        <v>780</v>
      </c>
      <c r="B405" s="83" t="s">
        <v>781</v>
      </c>
      <c r="C405" s="83" t="s">
        <v>59</v>
      </c>
      <c r="D405" s="83" t="s">
        <v>90</v>
      </c>
      <c r="E405" s="84">
        <f t="shared" si="1"/>
        <v>1</v>
      </c>
    </row>
    <row r="406">
      <c r="A406" s="83" t="s">
        <v>780</v>
      </c>
      <c r="B406" s="83" t="s">
        <v>781</v>
      </c>
      <c r="C406" s="83" t="s">
        <v>59</v>
      </c>
      <c r="D406" s="83" t="s">
        <v>90</v>
      </c>
      <c r="E406" s="84">
        <f t="shared" si="1"/>
        <v>1</v>
      </c>
    </row>
    <row r="407">
      <c r="A407" s="83" t="s">
        <v>782</v>
      </c>
      <c r="B407" s="83" t="s">
        <v>783</v>
      </c>
      <c r="C407" s="83" t="s">
        <v>293</v>
      </c>
      <c r="D407" s="83" t="s">
        <v>784</v>
      </c>
      <c r="E407" s="84">
        <f t="shared" si="1"/>
        <v>3</v>
      </c>
    </row>
    <row r="408">
      <c r="A408" s="83" t="s">
        <v>785</v>
      </c>
      <c r="B408" s="83" t="s">
        <v>786</v>
      </c>
      <c r="C408" s="83" t="s">
        <v>229</v>
      </c>
      <c r="D408" s="83" t="s">
        <v>230</v>
      </c>
      <c r="E408" s="84">
        <f t="shared" si="1"/>
        <v>3</v>
      </c>
    </row>
    <row r="409">
      <c r="A409" s="83" t="s">
        <v>787</v>
      </c>
      <c r="B409" s="83" t="s">
        <v>788</v>
      </c>
      <c r="C409" s="83" t="s">
        <v>78</v>
      </c>
      <c r="D409" s="83" t="s">
        <v>79</v>
      </c>
      <c r="E409" s="84">
        <f t="shared" si="1"/>
        <v>3</v>
      </c>
    </row>
    <row r="410">
      <c r="A410" s="83" t="s">
        <v>789</v>
      </c>
      <c r="B410" s="83" t="s">
        <v>790</v>
      </c>
      <c r="C410" s="83" t="s">
        <v>791</v>
      </c>
      <c r="D410" s="83" t="s">
        <v>791</v>
      </c>
      <c r="E410" s="84">
        <f t="shared" si="1"/>
        <v>2</v>
      </c>
    </row>
    <row r="411">
      <c r="A411" s="83" t="s">
        <v>792</v>
      </c>
      <c r="B411" s="83" t="s">
        <v>793</v>
      </c>
      <c r="E411" s="84">
        <f t="shared" si="1"/>
        <v>3</v>
      </c>
    </row>
    <row r="412">
      <c r="A412" s="83" t="s">
        <v>794</v>
      </c>
      <c r="B412" s="83" t="s">
        <v>795</v>
      </c>
      <c r="E412" s="84">
        <f t="shared" si="1"/>
        <v>3</v>
      </c>
    </row>
    <row r="413">
      <c r="A413" s="83" t="s">
        <v>796</v>
      </c>
      <c r="B413" s="83" t="s">
        <v>797</v>
      </c>
      <c r="E413" s="84">
        <f t="shared" si="1"/>
        <v>3</v>
      </c>
    </row>
    <row r="414">
      <c r="A414" s="83" t="s">
        <v>798</v>
      </c>
      <c r="B414" s="83" t="s">
        <v>799</v>
      </c>
      <c r="C414" s="83" t="s">
        <v>59</v>
      </c>
      <c r="D414" s="83" t="s">
        <v>392</v>
      </c>
      <c r="E414" s="84">
        <f t="shared" si="1"/>
        <v>1</v>
      </c>
    </row>
    <row r="415">
      <c r="A415" s="83" t="s">
        <v>798</v>
      </c>
      <c r="B415" s="83" t="s">
        <v>799</v>
      </c>
      <c r="C415" s="83" t="s">
        <v>59</v>
      </c>
      <c r="D415" s="83" t="s">
        <v>392</v>
      </c>
      <c r="E415" s="84">
        <f t="shared" si="1"/>
        <v>1</v>
      </c>
    </row>
    <row r="416">
      <c r="A416" s="83" t="s">
        <v>800</v>
      </c>
      <c r="B416" s="83" t="s">
        <v>801</v>
      </c>
      <c r="C416" s="83" t="s">
        <v>59</v>
      </c>
      <c r="D416" s="83" t="s">
        <v>90</v>
      </c>
      <c r="E416" s="84">
        <f t="shared" si="1"/>
        <v>1</v>
      </c>
    </row>
    <row r="417">
      <c r="A417" s="83" t="s">
        <v>800</v>
      </c>
      <c r="B417" s="83" t="s">
        <v>802</v>
      </c>
      <c r="C417" s="83" t="s">
        <v>59</v>
      </c>
      <c r="D417" s="83" t="s">
        <v>90</v>
      </c>
      <c r="E417" s="84">
        <f t="shared" si="1"/>
        <v>1</v>
      </c>
    </row>
    <row r="418">
      <c r="A418" s="83" t="s">
        <v>803</v>
      </c>
      <c r="B418" s="83" t="s">
        <v>804</v>
      </c>
      <c r="C418" s="83" t="s">
        <v>59</v>
      </c>
      <c r="D418" s="83" t="s">
        <v>60</v>
      </c>
      <c r="E418" s="84">
        <f t="shared" si="1"/>
        <v>1</v>
      </c>
    </row>
    <row r="419">
      <c r="A419" s="83" t="s">
        <v>803</v>
      </c>
      <c r="B419" s="83" t="s">
        <v>805</v>
      </c>
      <c r="C419" s="83" t="s">
        <v>59</v>
      </c>
      <c r="D419" s="83" t="s">
        <v>60</v>
      </c>
      <c r="E419" s="84">
        <f t="shared" si="1"/>
        <v>1</v>
      </c>
    </row>
    <row r="420">
      <c r="A420" s="83" t="s">
        <v>806</v>
      </c>
      <c r="B420" s="83" t="s">
        <v>807</v>
      </c>
      <c r="C420" s="83" t="s">
        <v>48</v>
      </c>
      <c r="D420" s="83" t="s">
        <v>48</v>
      </c>
      <c r="E420" s="84">
        <f t="shared" si="1"/>
        <v>2</v>
      </c>
    </row>
    <row r="421">
      <c r="A421" s="83" t="s">
        <v>808</v>
      </c>
      <c r="B421" s="83" t="s">
        <v>809</v>
      </c>
      <c r="C421" s="83" t="s">
        <v>293</v>
      </c>
      <c r="D421" s="83" t="s">
        <v>294</v>
      </c>
      <c r="E421" s="84">
        <f t="shared" si="1"/>
        <v>2</v>
      </c>
    </row>
    <row r="422">
      <c r="A422" s="83" t="s">
        <v>810</v>
      </c>
      <c r="B422" s="83" t="s">
        <v>811</v>
      </c>
      <c r="C422" s="83" t="s">
        <v>54</v>
      </c>
      <c r="D422" s="83" t="s">
        <v>240</v>
      </c>
      <c r="E422" s="84">
        <f t="shared" si="1"/>
        <v>2</v>
      </c>
    </row>
    <row r="423">
      <c r="A423" s="83" t="s">
        <v>812</v>
      </c>
      <c r="B423" s="83" t="s">
        <v>813</v>
      </c>
      <c r="C423" s="83" t="s">
        <v>75</v>
      </c>
      <c r="D423" s="83" t="s">
        <v>75</v>
      </c>
      <c r="E423" s="84">
        <f t="shared" si="1"/>
        <v>3</v>
      </c>
    </row>
    <row r="424">
      <c r="A424" s="83" t="s">
        <v>812</v>
      </c>
      <c r="B424" s="83" t="s">
        <v>814</v>
      </c>
      <c r="C424" s="83" t="s">
        <v>75</v>
      </c>
      <c r="D424" s="83" t="s">
        <v>75</v>
      </c>
      <c r="E424" s="84">
        <f t="shared" si="1"/>
        <v>3</v>
      </c>
    </row>
    <row r="425">
      <c r="A425" s="83" t="s">
        <v>815</v>
      </c>
      <c r="B425" s="83" t="s">
        <v>816</v>
      </c>
      <c r="C425" s="83" t="s">
        <v>59</v>
      </c>
      <c r="D425" s="83" t="s">
        <v>711</v>
      </c>
      <c r="E425" s="84">
        <f t="shared" si="1"/>
        <v>1</v>
      </c>
    </row>
    <row r="426">
      <c r="A426" s="83" t="s">
        <v>815</v>
      </c>
      <c r="B426" s="83" t="s">
        <v>816</v>
      </c>
      <c r="C426" s="83" t="s">
        <v>59</v>
      </c>
      <c r="D426" s="83" t="s">
        <v>711</v>
      </c>
      <c r="E426" s="84">
        <f t="shared" si="1"/>
        <v>1</v>
      </c>
    </row>
    <row r="427">
      <c r="A427" s="83" t="s">
        <v>817</v>
      </c>
      <c r="B427" s="83" t="s">
        <v>818</v>
      </c>
      <c r="C427" s="83" t="s">
        <v>395</v>
      </c>
      <c r="D427" s="83" t="s">
        <v>396</v>
      </c>
      <c r="E427" s="84">
        <f t="shared" si="1"/>
        <v>3</v>
      </c>
    </row>
    <row r="428">
      <c r="A428" s="83" t="s">
        <v>817</v>
      </c>
      <c r="B428" s="83" t="s">
        <v>819</v>
      </c>
      <c r="C428" s="83" t="s">
        <v>395</v>
      </c>
      <c r="D428" s="83" t="s">
        <v>396</v>
      </c>
      <c r="E428" s="84">
        <f t="shared" si="1"/>
        <v>3</v>
      </c>
    </row>
    <row r="429">
      <c r="A429" s="83" t="s">
        <v>820</v>
      </c>
      <c r="B429" s="83" t="s">
        <v>821</v>
      </c>
      <c r="C429" s="83" t="s">
        <v>135</v>
      </c>
      <c r="D429" s="83" t="s">
        <v>136</v>
      </c>
      <c r="E429" s="84">
        <f t="shared" si="1"/>
        <v>3</v>
      </c>
    </row>
    <row r="430">
      <c r="A430" s="83" t="s">
        <v>820</v>
      </c>
      <c r="B430" s="83" t="s">
        <v>822</v>
      </c>
      <c r="C430" s="83" t="s">
        <v>135</v>
      </c>
      <c r="D430" s="83" t="s">
        <v>136</v>
      </c>
      <c r="E430" s="84">
        <f t="shared" si="1"/>
        <v>3</v>
      </c>
    </row>
    <row r="431">
      <c r="A431" s="83" t="s">
        <v>823</v>
      </c>
      <c r="B431" s="83" t="s">
        <v>824</v>
      </c>
      <c r="C431" s="83" t="s">
        <v>59</v>
      </c>
      <c r="D431" s="83" t="s">
        <v>132</v>
      </c>
      <c r="E431" s="84">
        <f t="shared" si="1"/>
        <v>1</v>
      </c>
    </row>
    <row r="432">
      <c r="A432" s="83" t="s">
        <v>823</v>
      </c>
      <c r="B432" s="83" t="s">
        <v>825</v>
      </c>
      <c r="C432" s="83" t="s">
        <v>59</v>
      </c>
      <c r="D432" s="83" t="s">
        <v>132</v>
      </c>
      <c r="E432" s="84">
        <f t="shared" si="1"/>
        <v>1</v>
      </c>
    </row>
    <row r="433">
      <c r="A433" s="83" t="s">
        <v>826</v>
      </c>
      <c r="B433" s="83" t="s">
        <v>827</v>
      </c>
      <c r="C433" s="83" t="s">
        <v>48</v>
      </c>
      <c r="D433" s="83" t="s">
        <v>48</v>
      </c>
      <c r="E433" s="84">
        <f t="shared" si="1"/>
        <v>2</v>
      </c>
    </row>
    <row r="434">
      <c r="A434" s="83" t="s">
        <v>828</v>
      </c>
      <c r="B434" s="83" t="s">
        <v>829</v>
      </c>
      <c r="C434" s="83" t="s">
        <v>725</v>
      </c>
      <c r="D434" s="83" t="s">
        <v>725</v>
      </c>
      <c r="E434" s="84">
        <f t="shared" si="1"/>
        <v>2</v>
      </c>
    </row>
    <row r="435">
      <c r="A435" s="83" t="s">
        <v>830</v>
      </c>
      <c r="B435" s="83" t="s">
        <v>831</v>
      </c>
      <c r="C435" s="83" t="s">
        <v>42</v>
      </c>
      <c r="D435" s="83" t="s">
        <v>42</v>
      </c>
      <c r="E435" s="84">
        <f t="shared" si="1"/>
        <v>3</v>
      </c>
    </row>
    <row r="436">
      <c r="A436" s="83" t="s">
        <v>832</v>
      </c>
      <c r="B436" s="83" t="s">
        <v>833</v>
      </c>
      <c r="C436" s="83" t="s">
        <v>135</v>
      </c>
      <c r="D436" s="83" t="s">
        <v>136</v>
      </c>
      <c r="E436" s="84">
        <f t="shared" si="1"/>
        <v>3</v>
      </c>
    </row>
    <row r="437">
      <c r="A437" s="83" t="s">
        <v>832</v>
      </c>
      <c r="B437" s="83" t="s">
        <v>834</v>
      </c>
      <c r="C437" s="83" t="s">
        <v>135</v>
      </c>
      <c r="D437" s="83" t="s">
        <v>136</v>
      </c>
      <c r="E437" s="84">
        <f t="shared" si="1"/>
        <v>3</v>
      </c>
    </row>
    <row r="438">
      <c r="A438" s="83" t="s">
        <v>835</v>
      </c>
      <c r="B438" s="83" t="s">
        <v>836</v>
      </c>
      <c r="C438" s="83" t="s">
        <v>70</v>
      </c>
      <c r="D438" s="83" t="s">
        <v>70</v>
      </c>
      <c r="E438" s="84">
        <f t="shared" si="1"/>
        <v>2</v>
      </c>
    </row>
    <row r="439">
      <c r="A439" s="83" t="s">
        <v>835</v>
      </c>
      <c r="B439" s="83" t="s">
        <v>837</v>
      </c>
      <c r="C439" s="83" t="s">
        <v>70</v>
      </c>
      <c r="D439" s="83" t="s">
        <v>70</v>
      </c>
      <c r="E439" s="84">
        <f t="shared" si="1"/>
        <v>2</v>
      </c>
    </row>
    <row r="440">
      <c r="A440" s="83" t="s">
        <v>838</v>
      </c>
      <c r="B440" s="83" t="s">
        <v>839</v>
      </c>
      <c r="C440" s="83" t="s">
        <v>38</v>
      </c>
      <c r="D440" s="83" t="s">
        <v>39</v>
      </c>
      <c r="E440" s="84">
        <f t="shared" si="1"/>
        <v>3</v>
      </c>
    </row>
    <row r="441">
      <c r="A441" s="83" t="s">
        <v>840</v>
      </c>
      <c r="B441" s="83" t="s">
        <v>841</v>
      </c>
      <c r="C441" s="83" t="s">
        <v>208</v>
      </c>
      <c r="D441" s="83" t="s">
        <v>209</v>
      </c>
      <c r="E441" s="84">
        <f t="shared" si="1"/>
        <v>3</v>
      </c>
    </row>
    <row r="442">
      <c r="A442" s="83" t="s">
        <v>842</v>
      </c>
      <c r="B442" s="83" t="s">
        <v>843</v>
      </c>
      <c r="C442" s="83" t="s">
        <v>75</v>
      </c>
      <c r="D442" s="83" t="s">
        <v>75</v>
      </c>
      <c r="E442" s="84">
        <f t="shared" si="1"/>
        <v>3</v>
      </c>
    </row>
    <row r="443">
      <c r="A443" s="83" t="s">
        <v>844</v>
      </c>
      <c r="B443" s="83" t="s">
        <v>845</v>
      </c>
      <c r="C443" s="83" t="s">
        <v>359</v>
      </c>
      <c r="D443" s="83" t="s">
        <v>360</v>
      </c>
      <c r="E443" s="84">
        <f t="shared" si="1"/>
        <v>3</v>
      </c>
    </row>
    <row r="444">
      <c r="A444" s="83" t="s">
        <v>846</v>
      </c>
      <c r="B444" s="83" t="s">
        <v>847</v>
      </c>
      <c r="C444" s="83" t="s">
        <v>54</v>
      </c>
      <c r="D444" s="83" t="s">
        <v>262</v>
      </c>
      <c r="E444" s="84">
        <f t="shared" si="1"/>
        <v>3</v>
      </c>
    </row>
    <row r="445">
      <c r="A445" s="83" t="s">
        <v>848</v>
      </c>
      <c r="B445" s="83" t="s">
        <v>849</v>
      </c>
      <c r="C445" s="83" t="s">
        <v>110</v>
      </c>
      <c r="D445" s="83" t="s">
        <v>94</v>
      </c>
      <c r="E445" s="84">
        <f t="shared" si="1"/>
        <v>2</v>
      </c>
    </row>
    <row r="446">
      <c r="A446" s="83" t="s">
        <v>850</v>
      </c>
      <c r="B446" s="83" t="s">
        <v>851</v>
      </c>
      <c r="C446" s="83" t="s">
        <v>59</v>
      </c>
      <c r="D446" s="83" t="s">
        <v>132</v>
      </c>
      <c r="E446" s="84">
        <f t="shared" si="1"/>
        <v>1</v>
      </c>
    </row>
    <row r="447">
      <c r="A447" s="83" t="s">
        <v>850</v>
      </c>
      <c r="B447" s="83" t="s">
        <v>852</v>
      </c>
      <c r="C447" s="83" t="s">
        <v>59</v>
      </c>
      <c r="D447" s="83" t="s">
        <v>132</v>
      </c>
      <c r="E447" s="84">
        <f t="shared" si="1"/>
        <v>1</v>
      </c>
    </row>
    <row r="448">
      <c r="A448" s="83" t="s">
        <v>853</v>
      </c>
      <c r="B448" s="83" t="s">
        <v>854</v>
      </c>
      <c r="C448" s="83" t="s">
        <v>94</v>
      </c>
      <c r="D448" s="83" t="s">
        <v>95</v>
      </c>
      <c r="E448" s="84">
        <f t="shared" si="1"/>
        <v>3</v>
      </c>
    </row>
    <row r="449">
      <c r="A449" s="83" t="s">
        <v>855</v>
      </c>
      <c r="B449" s="83" t="s">
        <v>856</v>
      </c>
      <c r="C449" s="83" t="s">
        <v>59</v>
      </c>
      <c r="D449" s="83" t="s">
        <v>60</v>
      </c>
      <c r="E449" s="84">
        <f t="shared" si="1"/>
        <v>1</v>
      </c>
    </row>
    <row r="450">
      <c r="A450" s="83" t="s">
        <v>857</v>
      </c>
      <c r="B450" s="83" t="s">
        <v>858</v>
      </c>
      <c r="C450" s="83" t="s">
        <v>54</v>
      </c>
      <c r="D450" s="83" t="s">
        <v>55</v>
      </c>
      <c r="E450" s="84">
        <f t="shared" si="1"/>
        <v>2</v>
      </c>
    </row>
    <row r="451">
      <c r="A451" s="83" t="s">
        <v>859</v>
      </c>
      <c r="B451" s="83" t="s">
        <v>860</v>
      </c>
      <c r="C451" s="83" t="s">
        <v>99</v>
      </c>
      <c r="D451" s="83" t="s">
        <v>99</v>
      </c>
      <c r="E451" s="84">
        <f t="shared" si="1"/>
        <v>3</v>
      </c>
    </row>
    <row r="452">
      <c r="A452" s="83" t="s">
        <v>861</v>
      </c>
      <c r="B452" s="83" t="s">
        <v>862</v>
      </c>
      <c r="C452" s="83" t="s">
        <v>59</v>
      </c>
      <c r="D452" s="83" t="s">
        <v>90</v>
      </c>
      <c r="E452" s="84">
        <f t="shared" si="1"/>
        <v>1</v>
      </c>
    </row>
    <row r="453">
      <c r="A453" s="83" t="s">
        <v>861</v>
      </c>
      <c r="B453" s="83" t="s">
        <v>863</v>
      </c>
      <c r="C453" s="83" t="s">
        <v>59</v>
      </c>
      <c r="D453" s="83" t="s">
        <v>90</v>
      </c>
      <c r="E453" s="84">
        <f t="shared" si="1"/>
        <v>1</v>
      </c>
    </row>
    <row r="454">
      <c r="A454" s="83" t="s">
        <v>864</v>
      </c>
      <c r="B454" s="83" t="s">
        <v>865</v>
      </c>
      <c r="C454" s="83" t="s">
        <v>110</v>
      </c>
      <c r="D454" s="83" t="s">
        <v>94</v>
      </c>
      <c r="E454" s="84">
        <f t="shared" si="1"/>
        <v>3</v>
      </c>
    </row>
    <row r="455">
      <c r="A455" s="83" t="s">
        <v>866</v>
      </c>
      <c r="B455" s="83" t="s">
        <v>867</v>
      </c>
      <c r="C455" s="83" t="s">
        <v>59</v>
      </c>
      <c r="D455" s="83" t="s">
        <v>141</v>
      </c>
      <c r="E455" s="84">
        <f t="shared" si="1"/>
        <v>1</v>
      </c>
    </row>
    <row r="456">
      <c r="A456" s="83" t="s">
        <v>866</v>
      </c>
      <c r="B456" s="83" t="s">
        <v>868</v>
      </c>
      <c r="C456" s="83" t="s">
        <v>59</v>
      </c>
      <c r="D456" s="83" t="s">
        <v>141</v>
      </c>
      <c r="E456" s="84">
        <f t="shared" si="1"/>
        <v>1</v>
      </c>
    </row>
    <row r="457">
      <c r="A457" s="83" t="s">
        <v>869</v>
      </c>
      <c r="B457" s="83" t="s">
        <v>870</v>
      </c>
      <c r="C457" s="83" t="s">
        <v>165</v>
      </c>
      <c r="D457" s="83" t="s">
        <v>696</v>
      </c>
      <c r="E457" s="84">
        <f t="shared" si="1"/>
        <v>3</v>
      </c>
    </row>
    <row r="458">
      <c r="A458" s="83" t="s">
        <v>869</v>
      </c>
      <c r="B458" s="83" t="s">
        <v>871</v>
      </c>
      <c r="C458" s="83" t="s">
        <v>165</v>
      </c>
      <c r="D458" s="83" t="s">
        <v>696</v>
      </c>
      <c r="E458" s="84">
        <f t="shared" si="1"/>
        <v>3</v>
      </c>
    </row>
    <row r="459">
      <c r="A459" s="83" t="s">
        <v>872</v>
      </c>
      <c r="B459" s="83" t="s">
        <v>873</v>
      </c>
      <c r="C459" s="83" t="s">
        <v>338</v>
      </c>
      <c r="D459" s="83" t="s">
        <v>874</v>
      </c>
      <c r="E459" s="84">
        <f t="shared" si="1"/>
        <v>2</v>
      </c>
    </row>
    <row r="460">
      <c r="A460" s="83" t="s">
        <v>875</v>
      </c>
      <c r="B460" s="83" t="s">
        <v>876</v>
      </c>
      <c r="C460" s="83" t="s">
        <v>42</v>
      </c>
      <c r="D460" s="83" t="s">
        <v>42</v>
      </c>
      <c r="E460" s="84">
        <f t="shared" si="1"/>
        <v>3</v>
      </c>
    </row>
    <row r="461">
      <c r="A461" s="83" t="s">
        <v>877</v>
      </c>
      <c r="B461" s="83" t="s">
        <v>878</v>
      </c>
      <c r="C461" s="83" t="s">
        <v>395</v>
      </c>
      <c r="D461" s="83" t="s">
        <v>396</v>
      </c>
      <c r="E461" s="84">
        <f t="shared" si="1"/>
        <v>3</v>
      </c>
    </row>
    <row r="462">
      <c r="A462" s="83" t="s">
        <v>879</v>
      </c>
      <c r="B462" s="83" t="s">
        <v>880</v>
      </c>
      <c r="C462" s="83" t="s">
        <v>99</v>
      </c>
      <c r="D462" s="83" t="s">
        <v>99</v>
      </c>
      <c r="E462" s="84">
        <f t="shared" si="1"/>
        <v>3</v>
      </c>
    </row>
    <row r="463">
      <c r="A463" s="83" t="s">
        <v>881</v>
      </c>
      <c r="B463" s="83" t="s">
        <v>816</v>
      </c>
      <c r="C463" s="83" t="s">
        <v>59</v>
      </c>
      <c r="D463" s="83" t="s">
        <v>141</v>
      </c>
      <c r="E463" s="84">
        <f t="shared" si="1"/>
        <v>1</v>
      </c>
    </row>
    <row r="464">
      <c r="A464" s="83" t="s">
        <v>881</v>
      </c>
      <c r="B464" s="83" t="s">
        <v>882</v>
      </c>
      <c r="C464" s="83" t="s">
        <v>59</v>
      </c>
      <c r="D464" s="83" t="s">
        <v>141</v>
      </c>
      <c r="E464" s="84">
        <f t="shared" si="1"/>
        <v>1</v>
      </c>
    </row>
    <row r="465">
      <c r="A465" s="83" t="s">
        <v>883</v>
      </c>
      <c r="B465" s="83" t="s">
        <v>884</v>
      </c>
      <c r="C465" s="83" t="s">
        <v>59</v>
      </c>
      <c r="D465" s="83" t="s">
        <v>885</v>
      </c>
      <c r="E465" s="84">
        <f t="shared" si="1"/>
        <v>1</v>
      </c>
    </row>
    <row r="466">
      <c r="A466" s="83" t="s">
        <v>883</v>
      </c>
      <c r="B466" s="83" t="s">
        <v>886</v>
      </c>
      <c r="C466" s="83" t="s">
        <v>59</v>
      </c>
      <c r="D466" s="83" t="s">
        <v>885</v>
      </c>
      <c r="E466" s="84">
        <f t="shared" si="1"/>
        <v>1</v>
      </c>
    </row>
    <row r="467">
      <c r="A467" s="83" t="s">
        <v>887</v>
      </c>
      <c r="B467" s="83" t="s">
        <v>888</v>
      </c>
      <c r="C467" s="83" t="s">
        <v>59</v>
      </c>
      <c r="D467" s="83" t="s">
        <v>889</v>
      </c>
      <c r="E467" s="84">
        <f t="shared" si="1"/>
        <v>1</v>
      </c>
    </row>
    <row r="468">
      <c r="A468" s="83" t="s">
        <v>887</v>
      </c>
      <c r="B468" s="83" t="s">
        <v>890</v>
      </c>
      <c r="C468" s="83" t="s">
        <v>59</v>
      </c>
      <c r="D468" s="83" t="s">
        <v>889</v>
      </c>
      <c r="E468" s="84">
        <f t="shared" si="1"/>
        <v>1</v>
      </c>
    </row>
    <row r="469">
      <c r="A469" s="83" t="s">
        <v>891</v>
      </c>
      <c r="B469" s="83" t="s">
        <v>892</v>
      </c>
      <c r="C469" s="83" t="s">
        <v>893</v>
      </c>
      <c r="D469" s="83" t="s">
        <v>894</v>
      </c>
      <c r="E469" s="84">
        <f t="shared" si="1"/>
        <v>3</v>
      </c>
    </row>
    <row r="470">
      <c r="A470" s="83" t="s">
        <v>895</v>
      </c>
      <c r="B470" s="83" t="s">
        <v>896</v>
      </c>
      <c r="C470" s="83" t="s">
        <v>59</v>
      </c>
      <c r="D470" s="83" t="s">
        <v>129</v>
      </c>
      <c r="E470" s="84">
        <f t="shared" si="1"/>
        <v>1</v>
      </c>
    </row>
    <row r="471">
      <c r="A471" s="83" t="s">
        <v>895</v>
      </c>
      <c r="B471" s="83" t="s">
        <v>897</v>
      </c>
      <c r="C471" s="83" t="s">
        <v>59</v>
      </c>
      <c r="D471" s="83" t="s">
        <v>129</v>
      </c>
      <c r="E471" s="84">
        <f t="shared" si="1"/>
        <v>1</v>
      </c>
    </row>
    <row r="472">
      <c r="A472" s="83" t="s">
        <v>898</v>
      </c>
      <c r="B472" s="83" t="s">
        <v>899</v>
      </c>
      <c r="C472" s="83" t="s">
        <v>59</v>
      </c>
      <c r="D472" s="83" t="s">
        <v>60</v>
      </c>
      <c r="E472" s="84">
        <f t="shared" si="1"/>
        <v>1</v>
      </c>
    </row>
    <row r="473">
      <c r="A473" s="83" t="s">
        <v>898</v>
      </c>
      <c r="B473" s="83" t="s">
        <v>900</v>
      </c>
      <c r="C473" s="83" t="s">
        <v>59</v>
      </c>
      <c r="D473" s="83" t="s">
        <v>60</v>
      </c>
      <c r="E473" s="84">
        <f t="shared" si="1"/>
        <v>1</v>
      </c>
    </row>
    <row r="474">
      <c r="A474" s="83" t="s">
        <v>901</v>
      </c>
      <c r="B474" s="83" t="s">
        <v>902</v>
      </c>
      <c r="C474" s="83" t="s">
        <v>59</v>
      </c>
      <c r="D474" s="83" t="s">
        <v>141</v>
      </c>
      <c r="E474" s="84">
        <f t="shared" si="1"/>
        <v>1</v>
      </c>
    </row>
    <row r="475">
      <c r="A475" s="83" t="s">
        <v>901</v>
      </c>
      <c r="B475" s="83" t="s">
        <v>903</v>
      </c>
      <c r="C475" s="83" t="s">
        <v>59</v>
      </c>
      <c r="D475" s="83" t="s">
        <v>141</v>
      </c>
      <c r="E475" s="84">
        <f t="shared" si="1"/>
        <v>1</v>
      </c>
    </row>
    <row r="476">
      <c r="A476" s="83" t="s">
        <v>904</v>
      </c>
      <c r="B476" s="83" t="s">
        <v>905</v>
      </c>
      <c r="C476" s="83" t="s">
        <v>59</v>
      </c>
      <c r="D476" s="83" t="s">
        <v>129</v>
      </c>
      <c r="E476" s="84">
        <f t="shared" si="1"/>
        <v>1</v>
      </c>
    </row>
    <row r="477">
      <c r="A477" s="83" t="s">
        <v>904</v>
      </c>
      <c r="B477" s="83" t="s">
        <v>905</v>
      </c>
      <c r="C477" s="83" t="s">
        <v>59</v>
      </c>
      <c r="D477" s="83" t="s">
        <v>129</v>
      </c>
      <c r="E477" s="84">
        <f t="shared" si="1"/>
        <v>1</v>
      </c>
    </row>
    <row r="478">
      <c r="A478" s="83" t="s">
        <v>906</v>
      </c>
      <c r="B478" s="83" t="s">
        <v>907</v>
      </c>
      <c r="C478" s="83" t="s">
        <v>59</v>
      </c>
      <c r="D478" s="83" t="s">
        <v>132</v>
      </c>
      <c r="E478" s="84">
        <f t="shared" si="1"/>
        <v>1</v>
      </c>
    </row>
    <row r="479">
      <c r="A479" s="83" t="s">
        <v>906</v>
      </c>
      <c r="B479" s="83" t="s">
        <v>907</v>
      </c>
      <c r="C479" s="83" t="s">
        <v>59</v>
      </c>
      <c r="D479" s="83" t="s">
        <v>132</v>
      </c>
      <c r="E479" s="84">
        <f t="shared" si="1"/>
        <v>1</v>
      </c>
    </row>
    <row r="480">
      <c r="A480" s="83" t="s">
        <v>906</v>
      </c>
      <c r="B480" s="83" t="s">
        <v>908</v>
      </c>
      <c r="C480" s="83" t="s">
        <v>59</v>
      </c>
      <c r="D480" s="83" t="s">
        <v>132</v>
      </c>
      <c r="E480" s="84">
        <f t="shared" si="1"/>
        <v>1</v>
      </c>
    </row>
    <row r="481">
      <c r="A481" s="83" t="s">
        <v>909</v>
      </c>
      <c r="B481" s="83" t="s">
        <v>910</v>
      </c>
      <c r="C481" s="83" t="s">
        <v>59</v>
      </c>
      <c r="D481" s="83" t="s">
        <v>90</v>
      </c>
      <c r="E481" s="84">
        <f t="shared" si="1"/>
        <v>1</v>
      </c>
    </row>
    <row r="482">
      <c r="A482" s="83" t="s">
        <v>909</v>
      </c>
      <c r="B482" s="83" t="s">
        <v>911</v>
      </c>
      <c r="C482" s="83" t="s">
        <v>59</v>
      </c>
      <c r="D482" s="83" t="s">
        <v>90</v>
      </c>
      <c r="E482" s="84">
        <f t="shared" si="1"/>
        <v>1</v>
      </c>
    </row>
    <row r="483">
      <c r="A483" s="83" t="s">
        <v>912</v>
      </c>
      <c r="B483" s="83" t="s">
        <v>913</v>
      </c>
      <c r="C483" s="83" t="s">
        <v>59</v>
      </c>
      <c r="D483" s="83" t="s">
        <v>90</v>
      </c>
      <c r="E483" s="84">
        <f t="shared" si="1"/>
        <v>1</v>
      </c>
    </row>
    <row r="484">
      <c r="A484" s="83" t="s">
        <v>912</v>
      </c>
      <c r="B484" s="83" t="s">
        <v>914</v>
      </c>
      <c r="C484" s="83" t="s">
        <v>59</v>
      </c>
      <c r="D484" s="83" t="s">
        <v>90</v>
      </c>
      <c r="E484" s="84">
        <f t="shared" si="1"/>
        <v>1</v>
      </c>
    </row>
    <row r="485">
      <c r="A485" s="83" t="s">
        <v>915</v>
      </c>
      <c r="B485" s="83" t="s">
        <v>916</v>
      </c>
      <c r="C485" s="83" t="s">
        <v>59</v>
      </c>
      <c r="D485" s="83" t="s">
        <v>711</v>
      </c>
      <c r="E485" s="84">
        <f t="shared" si="1"/>
        <v>1</v>
      </c>
    </row>
    <row r="486">
      <c r="A486" s="83" t="s">
        <v>915</v>
      </c>
      <c r="B486" s="83" t="s">
        <v>917</v>
      </c>
      <c r="C486" s="83" t="s">
        <v>59</v>
      </c>
      <c r="D486" s="83" t="s">
        <v>711</v>
      </c>
      <c r="E486" s="84">
        <f t="shared" si="1"/>
        <v>1</v>
      </c>
    </row>
    <row r="487">
      <c r="A487" s="83" t="s">
        <v>918</v>
      </c>
      <c r="B487" s="83" t="s">
        <v>919</v>
      </c>
      <c r="C487" s="83" t="s">
        <v>94</v>
      </c>
      <c r="D487" s="83" t="s">
        <v>920</v>
      </c>
      <c r="E487" s="84">
        <f t="shared" si="1"/>
        <v>3</v>
      </c>
    </row>
    <row r="488">
      <c r="A488" s="83" t="s">
        <v>921</v>
      </c>
      <c r="B488" s="83" t="s">
        <v>922</v>
      </c>
      <c r="C488" s="83" t="s">
        <v>59</v>
      </c>
      <c r="D488" s="83" t="s">
        <v>132</v>
      </c>
      <c r="E488" s="84">
        <f t="shared" si="1"/>
        <v>1</v>
      </c>
    </row>
    <row r="489">
      <c r="A489" s="83" t="s">
        <v>921</v>
      </c>
      <c r="B489" s="83" t="s">
        <v>923</v>
      </c>
      <c r="C489" s="83" t="s">
        <v>59</v>
      </c>
      <c r="D489" s="83" t="s">
        <v>132</v>
      </c>
      <c r="E489" s="84">
        <f t="shared" si="1"/>
        <v>1</v>
      </c>
    </row>
    <row r="490">
      <c r="A490" s="83" t="s">
        <v>924</v>
      </c>
      <c r="B490" s="83" t="s">
        <v>925</v>
      </c>
      <c r="C490" s="83" t="s">
        <v>59</v>
      </c>
      <c r="D490" s="83" t="s">
        <v>60</v>
      </c>
      <c r="E490" s="84">
        <f t="shared" si="1"/>
        <v>1</v>
      </c>
    </row>
    <row r="491">
      <c r="A491" s="83" t="s">
        <v>924</v>
      </c>
      <c r="B491" s="83" t="s">
        <v>926</v>
      </c>
      <c r="C491" s="83" t="s">
        <v>59</v>
      </c>
      <c r="D491" s="83" t="s">
        <v>60</v>
      </c>
      <c r="E491" s="84">
        <f t="shared" si="1"/>
        <v>1</v>
      </c>
    </row>
    <row r="492">
      <c r="A492" s="83" t="s">
        <v>927</v>
      </c>
      <c r="B492" s="83" t="s">
        <v>928</v>
      </c>
      <c r="C492" s="83" t="s">
        <v>110</v>
      </c>
      <c r="D492" s="83" t="s">
        <v>115</v>
      </c>
      <c r="E492" s="84">
        <f t="shared" si="1"/>
        <v>2</v>
      </c>
    </row>
    <row r="493">
      <c r="A493" s="83" t="s">
        <v>929</v>
      </c>
      <c r="B493" s="83" t="s">
        <v>930</v>
      </c>
      <c r="C493" s="83" t="s">
        <v>54</v>
      </c>
      <c r="D493" s="83" t="s">
        <v>240</v>
      </c>
      <c r="E493" s="84">
        <f t="shared" si="1"/>
        <v>2</v>
      </c>
    </row>
    <row r="494">
      <c r="A494" s="83" t="s">
        <v>931</v>
      </c>
      <c r="B494" s="83" t="s">
        <v>932</v>
      </c>
      <c r="C494" s="83" t="s">
        <v>258</v>
      </c>
      <c r="D494" s="83" t="s">
        <v>933</v>
      </c>
      <c r="E494" s="84">
        <f t="shared" si="1"/>
        <v>3</v>
      </c>
    </row>
    <row r="495">
      <c r="A495" s="83" t="s">
        <v>934</v>
      </c>
      <c r="B495" s="83" t="s">
        <v>935</v>
      </c>
      <c r="C495" s="83" t="s">
        <v>59</v>
      </c>
      <c r="D495" s="83" t="s">
        <v>60</v>
      </c>
      <c r="E495" s="84">
        <f t="shared" si="1"/>
        <v>1</v>
      </c>
    </row>
    <row r="496">
      <c r="A496" s="83" t="s">
        <v>934</v>
      </c>
      <c r="B496" s="83" t="s">
        <v>936</v>
      </c>
      <c r="C496" s="83" t="s">
        <v>59</v>
      </c>
      <c r="D496" s="83" t="s">
        <v>60</v>
      </c>
      <c r="E496" s="84">
        <f t="shared" si="1"/>
        <v>1</v>
      </c>
    </row>
    <row r="497">
      <c r="A497" s="83" t="s">
        <v>937</v>
      </c>
      <c r="B497" s="83" t="s">
        <v>938</v>
      </c>
      <c r="C497" s="83" t="s">
        <v>45</v>
      </c>
      <c r="D497" s="83" t="s">
        <v>45</v>
      </c>
      <c r="E497" s="84">
        <f t="shared" si="1"/>
        <v>2</v>
      </c>
    </row>
    <row r="498">
      <c r="A498" s="83" t="s">
        <v>939</v>
      </c>
      <c r="B498" s="83" t="s">
        <v>940</v>
      </c>
      <c r="C498" s="83" t="s">
        <v>59</v>
      </c>
      <c r="D498" s="83" t="s">
        <v>600</v>
      </c>
      <c r="E498" s="84">
        <f t="shared" si="1"/>
        <v>1</v>
      </c>
    </row>
    <row r="499">
      <c r="A499" s="83" t="s">
        <v>939</v>
      </c>
      <c r="B499" s="83" t="s">
        <v>940</v>
      </c>
      <c r="C499" s="83" t="s">
        <v>59</v>
      </c>
      <c r="D499" s="83" t="s">
        <v>600</v>
      </c>
      <c r="E499" s="84">
        <f t="shared" si="1"/>
        <v>1</v>
      </c>
    </row>
    <row r="500">
      <c r="A500" s="83" t="s">
        <v>939</v>
      </c>
      <c r="B500" s="83" t="s">
        <v>941</v>
      </c>
      <c r="C500" s="83" t="s">
        <v>59</v>
      </c>
      <c r="D500" s="83" t="s">
        <v>600</v>
      </c>
      <c r="E500" s="84">
        <f t="shared" si="1"/>
        <v>1</v>
      </c>
    </row>
    <row r="501">
      <c r="A501" s="83" t="s">
        <v>942</v>
      </c>
      <c r="B501" s="83" t="s">
        <v>943</v>
      </c>
      <c r="C501" s="83" t="s">
        <v>182</v>
      </c>
      <c r="D501" s="83" t="s">
        <v>402</v>
      </c>
      <c r="E501" s="84">
        <f t="shared" si="1"/>
        <v>2</v>
      </c>
    </row>
    <row r="502">
      <c r="A502" s="83" t="s">
        <v>944</v>
      </c>
      <c r="B502" s="83" t="s">
        <v>945</v>
      </c>
      <c r="C502" s="83" t="s">
        <v>59</v>
      </c>
      <c r="D502" s="83" t="s">
        <v>60</v>
      </c>
      <c r="E502" s="84">
        <f t="shared" si="1"/>
        <v>1</v>
      </c>
    </row>
    <row r="503">
      <c r="A503" s="83" t="s">
        <v>944</v>
      </c>
      <c r="B503" s="83" t="s">
        <v>946</v>
      </c>
      <c r="C503" s="83" t="s">
        <v>59</v>
      </c>
      <c r="D503" s="83" t="s">
        <v>60</v>
      </c>
      <c r="E503" s="84">
        <f t="shared" si="1"/>
        <v>1</v>
      </c>
    </row>
    <row r="504">
      <c r="A504" s="83" t="s">
        <v>947</v>
      </c>
      <c r="B504" s="83" t="s">
        <v>948</v>
      </c>
      <c r="C504" s="83" t="s">
        <v>59</v>
      </c>
      <c r="D504" s="83" t="s">
        <v>353</v>
      </c>
      <c r="E504" s="84">
        <f t="shared" si="1"/>
        <v>1</v>
      </c>
    </row>
    <row r="505">
      <c r="A505" s="83" t="s">
        <v>947</v>
      </c>
      <c r="B505" s="83" t="s">
        <v>949</v>
      </c>
      <c r="C505" s="83" t="s">
        <v>59</v>
      </c>
      <c r="D505" s="83" t="s">
        <v>353</v>
      </c>
      <c r="E505" s="84">
        <f t="shared" si="1"/>
        <v>1</v>
      </c>
    </row>
    <row r="506">
      <c r="A506" s="83" t="s">
        <v>950</v>
      </c>
      <c r="B506" s="83" t="s">
        <v>951</v>
      </c>
      <c r="C506" s="83" t="s">
        <v>59</v>
      </c>
      <c r="D506" s="83" t="s">
        <v>885</v>
      </c>
      <c r="E506" s="84">
        <f t="shared" si="1"/>
        <v>1</v>
      </c>
    </row>
    <row r="507">
      <c r="A507" s="83" t="s">
        <v>950</v>
      </c>
      <c r="B507" s="83" t="s">
        <v>951</v>
      </c>
      <c r="C507" s="83" t="s">
        <v>59</v>
      </c>
      <c r="D507" s="83" t="s">
        <v>885</v>
      </c>
      <c r="E507" s="84">
        <f t="shared" si="1"/>
        <v>1</v>
      </c>
    </row>
    <row r="508">
      <c r="A508" s="83" t="s">
        <v>952</v>
      </c>
      <c r="B508" s="83" t="s">
        <v>953</v>
      </c>
      <c r="C508" s="83" t="s">
        <v>518</v>
      </c>
      <c r="D508" s="83" t="s">
        <v>48</v>
      </c>
      <c r="E508" s="84">
        <f t="shared" si="1"/>
        <v>3</v>
      </c>
    </row>
    <row r="509">
      <c r="A509" s="83" t="s">
        <v>954</v>
      </c>
      <c r="B509" s="83" t="s">
        <v>955</v>
      </c>
      <c r="C509" s="83" t="s">
        <v>59</v>
      </c>
      <c r="D509" s="83" t="s">
        <v>129</v>
      </c>
      <c r="E509" s="84">
        <f t="shared" si="1"/>
        <v>1</v>
      </c>
    </row>
    <row r="510">
      <c r="A510" s="83" t="s">
        <v>954</v>
      </c>
      <c r="B510" s="83" t="s">
        <v>956</v>
      </c>
      <c r="C510" s="83" t="s">
        <v>59</v>
      </c>
      <c r="D510" s="83" t="s">
        <v>129</v>
      </c>
      <c r="E510" s="84">
        <f t="shared" si="1"/>
        <v>1</v>
      </c>
    </row>
    <row r="511">
      <c r="A511" s="83" t="s">
        <v>957</v>
      </c>
      <c r="B511" s="83" t="s">
        <v>958</v>
      </c>
      <c r="C511" s="83" t="s">
        <v>70</v>
      </c>
      <c r="D511" s="83" t="s">
        <v>70</v>
      </c>
      <c r="E511" s="84">
        <f t="shared" si="1"/>
        <v>2</v>
      </c>
    </row>
    <row r="512">
      <c r="A512" s="83" t="s">
        <v>959</v>
      </c>
      <c r="B512" s="83" t="s">
        <v>960</v>
      </c>
      <c r="C512" s="83" t="s">
        <v>54</v>
      </c>
      <c r="D512" s="83" t="s">
        <v>262</v>
      </c>
      <c r="E512" s="84">
        <f t="shared" si="1"/>
        <v>3</v>
      </c>
    </row>
    <row r="513">
      <c r="A513" s="83" t="s">
        <v>961</v>
      </c>
      <c r="B513" s="83" t="s">
        <v>962</v>
      </c>
      <c r="C513" s="83" t="s">
        <v>54</v>
      </c>
      <c r="D513" s="83" t="s">
        <v>55</v>
      </c>
      <c r="E513" s="84">
        <f t="shared" si="1"/>
        <v>3</v>
      </c>
    </row>
    <row r="514">
      <c r="A514" s="83" t="s">
        <v>961</v>
      </c>
      <c r="B514" s="83" t="s">
        <v>963</v>
      </c>
      <c r="C514" s="83" t="s">
        <v>54</v>
      </c>
      <c r="D514" s="83" t="s">
        <v>55</v>
      </c>
      <c r="E514" s="84">
        <f t="shared" si="1"/>
        <v>3</v>
      </c>
    </row>
    <row r="515">
      <c r="A515" s="83" t="s">
        <v>961</v>
      </c>
      <c r="B515" s="83" t="s">
        <v>964</v>
      </c>
      <c r="C515" s="83" t="s">
        <v>54</v>
      </c>
      <c r="D515" s="83" t="s">
        <v>55</v>
      </c>
      <c r="E515" s="84">
        <f t="shared" si="1"/>
        <v>3</v>
      </c>
    </row>
    <row r="516">
      <c r="A516" s="83" t="s">
        <v>965</v>
      </c>
      <c r="B516" s="83" t="s">
        <v>966</v>
      </c>
      <c r="C516" s="83" t="s">
        <v>99</v>
      </c>
      <c r="D516" s="83" t="s">
        <v>99</v>
      </c>
      <c r="E516" s="84">
        <f t="shared" si="1"/>
        <v>3</v>
      </c>
    </row>
    <row r="517">
      <c r="A517" s="83" t="s">
        <v>967</v>
      </c>
      <c r="B517" s="83" t="s">
        <v>968</v>
      </c>
      <c r="C517" s="83" t="s">
        <v>99</v>
      </c>
      <c r="D517" s="83" t="s">
        <v>99</v>
      </c>
      <c r="E517" s="84">
        <f t="shared" si="1"/>
        <v>3</v>
      </c>
    </row>
    <row r="518">
      <c r="A518" s="83" t="s">
        <v>969</v>
      </c>
      <c r="B518" s="83" t="s">
        <v>970</v>
      </c>
      <c r="C518" s="83" t="s">
        <v>208</v>
      </c>
      <c r="D518" s="83" t="s">
        <v>971</v>
      </c>
      <c r="E518" s="84">
        <f t="shared" si="1"/>
        <v>3</v>
      </c>
    </row>
    <row r="519">
      <c r="A519" s="83" t="s">
        <v>972</v>
      </c>
      <c r="B519" s="83" t="s">
        <v>973</v>
      </c>
      <c r="C519" s="83" t="s">
        <v>229</v>
      </c>
      <c r="D519" s="83" t="s">
        <v>230</v>
      </c>
      <c r="E519" s="84">
        <f t="shared" si="1"/>
        <v>3</v>
      </c>
    </row>
    <row r="520">
      <c r="A520" s="83" t="s">
        <v>972</v>
      </c>
      <c r="B520" s="83" t="s">
        <v>974</v>
      </c>
      <c r="C520" s="83" t="s">
        <v>229</v>
      </c>
      <c r="D520" s="83" t="s">
        <v>230</v>
      </c>
      <c r="E520" s="84">
        <f t="shared" si="1"/>
        <v>3</v>
      </c>
    </row>
    <row r="521">
      <c r="A521" s="83" t="s">
        <v>975</v>
      </c>
      <c r="B521" s="83" t="s">
        <v>976</v>
      </c>
      <c r="C521" s="83" t="s">
        <v>86</v>
      </c>
      <c r="D521" s="83" t="s">
        <v>87</v>
      </c>
      <c r="E521" s="84">
        <f t="shared" si="1"/>
        <v>3</v>
      </c>
    </row>
    <row r="522">
      <c r="A522" s="83" t="s">
        <v>977</v>
      </c>
      <c r="B522" s="83" t="s">
        <v>978</v>
      </c>
      <c r="C522" s="83" t="s">
        <v>59</v>
      </c>
      <c r="D522" s="83" t="s">
        <v>141</v>
      </c>
      <c r="E522" s="84">
        <f t="shared" si="1"/>
        <v>1</v>
      </c>
    </row>
    <row r="523">
      <c r="A523" s="83" t="s">
        <v>977</v>
      </c>
      <c r="B523" s="83" t="s">
        <v>979</v>
      </c>
      <c r="C523" s="83" t="s">
        <v>59</v>
      </c>
      <c r="D523" s="83" t="s">
        <v>141</v>
      </c>
      <c r="E523" s="84">
        <f t="shared" si="1"/>
        <v>1</v>
      </c>
    </row>
    <row r="524">
      <c r="A524" s="83" t="s">
        <v>980</v>
      </c>
      <c r="B524" s="83" t="s">
        <v>981</v>
      </c>
      <c r="C524" s="83" t="s">
        <v>208</v>
      </c>
      <c r="D524" s="83" t="s">
        <v>209</v>
      </c>
      <c r="E524" s="84">
        <f t="shared" si="1"/>
        <v>3</v>
      </c>
    </row>
    <row r="525">
      <c r="A525" s="83" t="s">
        <v>982</v>
      </c>
      <c r="B525" s="83" t="s">
        <v>983</v>
      </c>
      <c r="E525" s="84">
        <f t="shared" si="1"/>
        <v>3</v>
      </c>
    </row>
    <row r="526">
      <c r="A526" s="83" t="s">
        <v>984</v>
      </c>
      <c r="B526" s="83" t="s">
        <v>985</v>
      </c>
      <c r="C526" s="83" t="s">
        <v>45</v>
      </c>
      <c r="D526" s="83" t="s">
        <v>45</v>
      </c>
      <c r="E526" s="84">
        <f t="shared" si="1"/>
        <v>2</v>
      </c>
    </row>
    <row r="527">
      <c r="A527" s="83" t="s">
        <v>986</v>
      </c>
      <c r="B527" s="83" t="s">
        <v>987</v>
      </c>
      <c r="C527" s="83" t="s">
        <v>54</v>
      </c>
      <c r="D527" s="83" t="s">
        <v>55</v>
      </c>
      <c r="E527" s="84">
        <f t="shared" si="1"/>
        <v>3</v>
      </c>
    </row>
    <row r="528">
      <c r="A528" s="83" t="s">
        <v>986</v>
      </c>
      <c r="B528" s="83" t="s">
        <v>988</v>
      </c>
      <c r="C528" s="83" t="s">
        <v>54</v>
      </c>
      <c r="D528" s="83" t="s">
        <v>55</v>
      </c>
      <c r="E528" s="84">
        <f t="shared" si="1"/>
        <v>3</v>
      </c>
    </row>
    <row r="529">
      <c r="A529" s="83" t="s">
        <v>989</v>
      </c>
      <c r="B529" s="83" t="s">
        <v>990</v>
      </c>
      <c r="C529" s="83" t="s">
        <v>54</v>
      </c>
      <c r="D529" s="83" t="s">
        <v>55</v>
      </c>
      <c r="E529" s="84">
        <f t="shared" si="1"/>
        <v>3</v>
      </c>
    </row>
    <row r="530">
      <c r="A530" s="83" t="s">
        <v>989</v>
      </c>
      <c r="B530" s="83" t="s">
        <v>991</v>
      </c>
      <c r="C530" s="83" t="s">
        <v>54</v>
      </c>
      <c r="D530" s="83" t="s">
        <v>55</v>
      </c>
      <c r="E530" s="84">
        <f t="shared" si="1"/>
        <v>3</v>
      </c>
    </row>
    <row r="531">
      <c r="A531" s="83" t="s">
        <v>992</v>
      </c>
      <c r="B531" s="83" t="s">
        <v>993</v>
      </c>
      <c r="C531" s="83" t="s">
        <v>208</v>
      </c>
      <c r="D531" s="83" t="s">
        <v>994</v>
      </c>
      <c r="E531" s="84">
        <f t="shared" si="1"/>
        <v>3</v>
      </c>
    </row>
    <row r="532">
      <c r="A532" s="83" t="s">
        <v>995</v>
      </c>
      <c r="B532" s="83" t="s">
        <v>996</v>
      </c>
      <c r="C532" s="83" t="s">
        <v>149</v>
      </c>
      <c r="D532" s="83" t="s">
        <v>149</v>
      </c>
      <c r="E532" s="84">
        <f t="shared" si="1"/>
        <v>3</v>
      </c>
    </row>
    <row r="533">
      <c r="A533" s="83" t="s">
        <v>995</v>
      </c>
      <c r="B533" s="83" t="s">
        <v>997</v>
      </c>
      <c r="C533" s="83" t="s">
        <v>149</v>
      </c>
      <c r="D533" s="83" t="s">
        <v>149</v>
      </c>
      <c r="E533" s="84">
        <f t="shared" si="1"/>
        <v>3</v>
      </c>
    </row>
    <row r="534">
      <c r="A534" s="83" t="s">
        <v>995</v>
      </c>
      <c r="B534" s="83" t="s">
        <v>998</v>
      </c>
      <c r="C534" s="83" t="s">
        <v>149</v>
      </c>
      <c r="D534" s="83" t="s">
        <v>149</v>
      </c>
      <c r="E534" s="84">
        <f t="shared" si="1"/>
        <v>3</v>
      </c>
    </row>
    <row r="535">
      <c r="A535" s="83" t="s">
        <v>995</v>
      </c>
      <c r="B535" s="83" t="s">
        <v>998</v>
      </c>
      <c r="C535" s="83" t="s">
        <v>149</v>
      </c>
      <c r="D535" s="83" t="s">
        <v>149</v>
      </c>
      <c r="E535" s="84">
        <f t="shared" si="1"/>
        <v>3</v>
      </c>
    </row>
    <row r="536">
      <c r="A536" s="83" t="s">
        <v>995</v>
      </c>
      <c r="B536" s="83" t="s">
        <v>999</v>
      </c>
      <c r="C536" s="83" t="s">
        <v>149</v>
      </c>
      <c r="D536" s="83" t="s">
        <v>149</v>
      </c>
      <c r="E536" s="84">
        <f t="shared" si="1"/>
        <v>3</v>
      </c>
    </row>
    <row r="537">
      <c r="A537" s="83" t="s">
        <v>1000</v>
      </c>
      <c r="B537" s="83" t="s">
        <v>1001</v>
      </c>
      <c r="C537" s="83" t="s">
        <v>182</v>
      </c>
      <c r="D537" s="83" t="s">
        <v>183</v>
      </c>
      <c r="E537" s="84">
        <f t="shared" si="1"/>
        <v>3</v>
      </c>
    </row>
    <row r="538">
      <c r="A538" s="83" t="s">
        <v>1002</v>
      </c>
      <c r="B538" s="83" t="s">
        <v>1003</v>
      </c>
      <c r="C538" s="83" t="s">
        <v>110</v>
      </c>
      <c r="D538" s="83" t="s">
        <v>94</v>
      </c>
      <c r="E538" s="84">
        <f t="shared" si="1"/>
        <v>2</v>
      </c>
    </row>
    <row r="539">
      <c r="A539" s="83" t="s">
        <v>1004</v>
      </c>
      <c r="B539" s="83" t="s">
        <v>1005</v>
      </c>
      <c r="C539" s="83" t="s">
        <v>395</v>
      </c>
      <c r="D539" s="83" t="s">
        <v>396</v>
      </c>
      <c r="E539" s="84">
        <f t="shared" si="1"/>
        <v>3</v>
      </c>
    </row>
    <row r="540">
      <c r="A540" s="83" t="s">
        <v>1006</v>
      </c>
      <c r="B540" s="83" t="s">
        <v>1007</v>
      </c>
      <c r="C540" s="83" t="s">
        <v>395</v>
      </c>
      <c r="D540" s="83" t="s">
        <v>396</v>
      </c>
      <c r="E540" s="84">
        <f t="shared" si="1"/>
        <v>3</v>
      </c>
    </row>
    <row r="541">
      <c r="A541" s="83" t="s">
        <v>1008</v>
      </c>
      <c r="B541" s="83" t="s">
        <v>1009</v>
      </c>
      <c r="C541" s="83" t="s">
        <v>48</v>
      </c>
      <c r="D541" s="83" t="s">
        <v>48</v>
      </c>
      <c r="E541" s="84">
        <f t="shared" si="1"/>
        <v>2</v>
      </c>
    </row>
    <row r="542">
      <c r="A542" s="83" t="s">
        <v>1010</v>
      </c>
      <c r="B542" s="83" t="s">
        <v>1011</v>
      </c>
      <c r="C542" s="83" t="s">
        <v>182</v>
      </c>
      <c r="D542" s="83" t="s">
        <v>402</v>
      </c>
      <c r="E542" s="84">
        <f t="shared" si="1"/>
        <v>3</v>
      </c>
    </row>
    <row r="543">
      <c r="A543" s="83" t="s">
        <v>1010</v>
      </c>
      <c r="B543" s="83" t="s">
        <v>1012</v>
      </c>
      <c r="C543" s="83" t="s">
        <v>182</v>
      </c>
      <c r="D543" s="83" t="s">
        <v>402</v>
      </c>
      <c r="E543" s="84">
        <f t="shared" si="1"/>
        <v>3</v>
      </c>
    </row>
    <row r="544">
      <c r="A544" s="83" t="s">
        <v>1013</v>
      </c>
      <c r="B544" s="83" t="s">
        <v>1014</v>
      </c>
      <c r="C544" s="83" t="s">
        <v>54</v>
      </c>
      <c r="D544" s="83" t="s">
        <v>55</v>
      </c>
      <c r="E544" s="84">
        <f t="shared" si="1"/>
        <v>2</v>
      </c>
    </row>
    <row r="545">
      <c r="A545" s="83" t="s">
        <v>1015</v>
      </c>
      <c r="B545" s="83" t="s">
        <v>1016</v>
      </c>
      <c r="C545" s="83" t="s">
        <v>59</v>
      </c>
      <c r="D545" s="83" t="s">
        <v>141</v>
      </c>
      <c r="E545" s="84">
        <f t="shared" si="1"/>
        <v>1</v>
      </c>
    </row>
    <row r="546">
      <c r="A546" s="83" t="s">
        <v>1015</v>
      </c>
      <c r="B546" s="83" t="s">
        <v>1017</v>
      </c>
      <c r="C546" s="83" t="s">
        <v>59</v>
      </c>
      <c r="D546" s="83" t="s">
        <v>141</v>
      </c>
      <c r="E546" s="84">
        <f t="shared" si="1"/>
        <v>1</v>
      </c>
    </row>
    <row r="547">
      <c r="A547" s="83" t="s">
        <v>1018</v>
      </c>
      <c r="B547" s="83" t="s">
        <v>1019</v>
      </c>
      <c r="C547" s="83" t="s">
        <v>59</v>
      </c>
      <c r="D547" s="83" t="s">
        <v>600</v>
      </c>
      <c r="E547" s="84">
        <f t="shared" si="1"/>
        <v>1</v>
      </c>
    </row>
    <row r="548">
      <c r="A548" s="83" t="s">
        <v>1018</v>
      </c>
      <c r="B548" s="83" t="s">
        <v>1019</v>
      </c>
      <c r="C548" s="83" t="s">
        <v>59</v>
      </c>
      <c r="D548" s="83" t="s">
        <v>600</v>
      </c>
      <c r="E548" s="84">
        <f t="shared" si="1"/>
        <v>1</v>
      </c>
    </row>
    <row r="549">
      <c r="A549" s="83" t="s">
        <v>1020</v>
      </c>
      <c r="B549" s="83" t="s">
        <v>1021</v>
      </c>
      <c r="C549" s="83" t="s">
        <v>99</v>
      </c>
      <c r="D549" s="83" t="s">
        <v>99</v>
      </c>
      <c r="E549" s="84">
        <f t="shared" si="1"/>
        <v>3</v>
      </c>
    </row>
    <row r="550">
      <c r="A550" s="83" t="s">
        <v>1022</v>
      </c>
      <c r="B550" s="83" t="s">
        <v>1023</v>
      </c>
      <c r="C550" s="83" t="s">
        <v>59</v>
      </c>
      <c r="D550" s="83" t="s">
        <v>60</v>
      </c>
      <c r="E550" s="84">
        <f t="shared" si="1"/>
        <v>1</v>
      </c>
    </row>
    <row r="551">
      <c r="A551" s="83" t="s">
        <v>1022</v>
      </c>
      <c r="B551" s="83" t="s">
        <v>1024</v>
      </c>
      <c r="C551" s="83" t="s">
        <v>59</v>
      </c>
      <c r="D551" s="83" t="s">
        <v>60</v>
      </c>
      <c r="E551" s="84">
        <f t="shared" si="1"/>
        <v>1</v>
      </c>
    </row>
    <row r="552">
      <c r="A552" s="83" t="s">
        <v>1025</v>
      </c>
      <c r="B552" s="83" t="s">
        <v>1026</v>
      </c>
      <c r="C552" s="83" t="s">
        <v>38</v>
      </c>
      <c r="D552" s="83" t="s">
        <v>728</v>
      </c>
      <c r="E552" s="84">
        <f t="shared" si="1"/>
        <v>3</v>
      </c>
    </row>
    <row r="553">
      <c r="A553" s="83" t="s">
        <v>1027</v>
      </c>
      <c r="B553" s="83" t="s">
        <v>1028</v>
      </c>
      <c r="C553" s="83" t="s">
        <v>59</v>
      </c>
      <c r="D553" s="83" t="s">
        <v>392</v>
      </c>
      <c r="E553" s="84">
        <f t="shared" si="1"/>
        <v>1</v>
      </c>
    </row>
    <row r="554">
      <c r="A554" s="83" t="s">
        <v>1027</v>
      </c>
      <c r="B554" s="83" t="s">
        <v>1029</v>
      </c>
      <c r="C554" s="83" t="s">
        <v>59</v>
      </c>
      <c r="D554" s="83" t="s">
        <v>392</v>
      </c>
      <c r="E554" s="84">
        <f t="shared" si="1"/>
        <v>1</v>
      </c>
    </row>
    <row r="555">
      <c r="A555" s="83" t="s">
        <v>1030</v>
      </c>
      <c r="B555" s="83" t="s">
        <v>1031</v>
      </c>
      <c r="C555" s="83" t="s">
        <v>59</v>
      </c>
      <c r="D555" s="83" t="s">
        <v>600</v>
      </c>
      <c r="E555" s="84">
        <f t="shared" si="1"/>
        <v>1</v>
      </c>
    </row>
    <row r="556">
      <c r="A556" s="83" t="s">
        <v>1032</v>
      </c>
      <c r="B556" s="83" t="s">
        <v>1033</v>
      </c>
      <c r="C556" s="83" t="s">
        <v>229</v>
      </c>
      <c r="D556" s="83" t="s">
        <v>230</v>
      </c>
      <c r="E556" s="84">
        <f t="shared" si="1"/>
        <v>3</v>
      </c>
    </row>
    <row r="557">
      <c r="A557" s="83" t="s">
        <v>1032</v>
      </c>
      <c r="B557" s="83" t="s">
        <v>1034</v>
      </c>
      <c r="C557" s="83" t="s">
        <v>229</v>
      </c>
      <c r="D557" s="83" t="s">
        <v>230</v>
      </c>
      <c r="E557" s="84">
        <f t="shared" si="1"/>
        <v>3</v>
      </c>
    </row>
    <row r="558">
      <c r="A558" s="83" t="s">
        <v>1035</v>
      </c>
      <c r="B558" s="83" t="s">
        <v>1036</v>
      </c>
      <c r="C558" s="83" t="s">
        <v>59</v>
      </c>
      <c r="D558" s="83" t="s">
        <v>129</v>
      </c>
      <c r="E558" s="84">
        <f t="shared" si="1"/>
        <v>1</v>
      </c>
    </row>
    <row r="559">
      <c r="A559" s="83" t="s">
        <v>1037</v>
      </c>
      <c r="B559" s="83" t="s">
        <v>1038</v>
      </c>
      <c r="C559" s="83" t="s">
        <v>182</v>
      </c>
      <c r="D559" s="83" t="s">
        <v>402</v>
      </c>
      <c r="E559" s="84">
        <f t="shared" si="1"/>
        <v>2</v>
      </c>
    </row>
    <row r="560">
      <c r="A560" s="83" t="s">
        <v>1039</v>
      </c>
      <c r="B560" s="83" t="s">
        <v>1040</v>
      </c>
      <c r="C560" s="83" t="s">
        <v>59</v>
      </c>
      <c r="D560" s="83" t="s">
        <v>600</v>
      </c>
      <c r="E560" s="84">
        <f t="shared" si="1"/>
        <v>1</v>
      </c>
    </row>
    <row r="561">
      <c r="A561" s="83" t="s">
        <v>1039</v>
      </c>
      <c r="B561" s="83" t="s">
        <v>1040</v>
      </c>
      <c r="C561" s="83" t="s">
        <v>59</v>
      </c>
      <c r="D561" s="83" t="s">
        <v>600</v>
      </c>
      <c r="E561" s="84">
        <f t="shared" si="1"/>
        <v>1</v>
      </c>
    </row>
    <row r="562">
      <c r="A562" s="83" t="s">
        <v>1041</v>
      </c>
      <c r="B562" s="83" t="s">
        <v>1042</v>
      </c>
      <c r="C562" s="83" t="s">
        <v>619</v>
      </c>
      <c r="D562" s="83" t="s">
        <v>1043</v>
      </c>
      <c r="E562" s="84">
        <f t="shared" si="1"/>
        <v>3</v>
      </c>
    </row>
    <row r="563">
      <c r="A563" s="83" t="s">
        <v>1041</v>
      </c>
      <c r="B563" s="83" t="s">
        <v>1044</v>
      </c>
      <c r="C563" s="83" t="s">
        <v>619</v>
      </c>
      <c r="D563" s="83" t="s">
        <v>1043</v>
      </c>
      <c r="E563" s="84">
        <f t="shared" si="1"/>
        <v>3</v>
      </c>
    </row>
    <row r="564">
      <c r="A564" s="83" t="s">
        <v>1041</v>
      </c>
      <c r="B564" s="83" t="s">
        <v>1045</v>
      </c>
      <c r="C564" s="83" t="s">
        <v>619</v>
      </c>
      <c r="D564" s="83" t="s">
        <v>1043</v>
      </c>
      <c r="E564" s="84">
        <f t="shared" si="1"/>
        <v>3</v>
      </c>
    </row>
    <row r="565">
      <c r="A565" s="83" t="s">
        <v>1046</v>
      </c>
      <c r="B565" s="83" t="s">
        <v>1047</v>
      </c>
      <c r="C565" s="83" t="s">
        <v>158</v>
      </c>
      <c r="D565" s="83" t="s">
        <v>159</v>
      </c>
      <c r="E565" s="84">
        <f t="shared" si="1"/>
        <v>2</v>
      </c>
    </row>
    <row r="566">
      <c r="A566" s="83" t="s">
        <v>1048</v>
      </c>
      <c r="B566" s="83" t="s">
        <v>1049</v>
      </c>
      <c r="C566" s="83" t="s">
        <v>59</v>
      </c>
      <c r="D566" s="83" t="s">
        <v>141</v>
      </c>
      <c r="E566" s="84">
        <f t="shared" si="1"/>
        <v>1</v>
      </c>
    </row>
    <row r="567">
      <c r="A567" s="83" t="s">
        <v>1048</v>
      </c>
      <c r="B567" s="83" t="s">
        <v>1050</v>
      </c>
      <c r="C567" s="83" t="s">
        <v>59</v>
      </c>
      <c r="D567" s="83" t="s">
        <v>141</v>
      </c>
      <c r="E567" s="84">
        <f t="shared" si="1"/>
        <v>1</v>
      </c>
    </row>
    <row r="568">
      <c r="A568" s="83" t="s">
        <v>1051</v>
      </c>
      <c r="B568" s="83" t="s">
        <v>1052</v>
      </c>
      <c r="C568" s="83" t="s">
        <v>59</v>
      </c>
      <c r="D568" s="83" t="s">
        <v>141</v>
      </c>
      <c r="E568" s="84">
        <f t="shared" si="1"/>
        <v>1</v>
      </c>
    </row>
    <row r="569">
      <c r="A569" s="83" t="s">
        <v>1051</v>
      </c>
      <c r="B569" s="83" t="s">
        <v>1053</v>
      </c>
      <c r="C569" s="83" t="s">
        <v>59</v>
      </c>
      <c r="D569" s="83" t="s">
        <v>141</v>
      </c>
      <c r="E569" s="84">
        <f t="shared" si="1"/>
        <v>1</v>
      </c>
    </row>
    <row r="570">
      <c r="A570" s="83" t="s">
        <v>1054</v>
      </c>
      <c r="B570" s="83" t="s">
        <v>1055</v>
      </c>
      <c r="C570" s="83" t="s">
        <v>59</v>
      </c>
      <c r="D570" s="83" t="s">
        <v>141</v>
      </c>
      <c r="E570" s="84">
        <f t="shared" si="1"/>
        <v>1</v>
      </c>
    </row>
    <row r="571">
      <c r="A571" s="83" t="s">
        <v>1056</v>
      </c>
      <c r="B571" s="83" t="s">
        <v>1057</v>
      </c>
      <c r="C571" s="83" t="s">
        <v>59</v>
      </c>
      <c r="D571" s="83" t="s">
        <v>600</v>
      </c>
      <c r="E571" s="84">
        <f t="shared" si="1"/>
        <v>1</v>
      </c>
    </row>
    <row r="572">
      <c r="A572" s="83" t="s">
        <v>1056</v>
      </c>
      <c r="B572" s="83" t="s">
        <v>1058</v>
      </c>
      <c r="C572" s="83" t="s">
        <v>59</v>
      </c>
      <c r="D572" s="83" t="s">
        <v>600</v>
      </c>
      <c r="E572" s="84">
        <f t="shared" si="1"/>
        <v>1</v>
      </c>
    </row>
    <row r="573">
      <c r="A573" s="83" t="s">
        <v>1059</v>
      </c>
      <c r="B573" s="83" t="s">
        <v>1060</v>
      </c>
      <c r="C573" s="83" t="s">
        <v>59</v>
      </c>
      <c r="D573" s="83" t="s">
        <v>106</v>
      </c>
      <c r="E573" s="84">
        <f t="shared" si="1"/>
        <v>1</v>
      </c>
    </row>
    <row r="574">
      <c r="A574" s="83" t="s">
        <v>1059</v>
      </c>
      <c r="B574" s="83" t="s">
        <v>1061</v>
      </c>
      <c r="C574" s="83" t="s">
        <v>59</v>
      </c>
      <c r="D574" s="83" t="s">
        <v>106</v>
      </c>
      <c r="E574" s="84">
        <f t="shared" si="1"/>
        <v>1</v>
      </c>
    </row>
    <row r="575">
      <c r="A575" s="83" t="s">
        <v>1062</v>
      </c>
      <c r="B575" s="83" t="s">
        <v>1063</v>
      </c>
      <c r="C575" s="83" t="s">
        <v>110</v>
      </c>
      <c r="D575" s="83" t="s">
        <v>115</v>
      </c>
      <c r="E575" s="84">
        <f t="shared" si="1"/>
        <v>3</v>
      </c>
    </row>
    <row r="576">
      <c r="A576" s="83" t="s">
        <v>1062</v>
      </c>
      <c r="B576" s="83" t="s">
        <v>1064</v>
      </c>
      <c r="C576" s="83" t="s">
        <v>110</v>
      </c>
      <c r="D576" s="83" t="s">
        <v>115</v>
      </c>
      <c r="E576" s="84">
        <f t="shared" si="1"/>
        <v>3</v>
      </c>
    </row>
    <row r="577">
      <c r="A577" s="83" t="s">
        <v>1065</v>
      </c>
      <c r="B577" s="83" t="s">
        <v>1066</v>
      </c>
      <c r="C577" s="83" t="s">
        <v>59</v>
      </c>
      <c r="D577" s="83" t="s">
        <v>600</v>
      </c>
      <c r="E577" s="84">
        <f t="shared" si="1"/>
        <v>1</v>
      </c>
    </row>
    <row r="578">
      <c r="A578" s="83" t="s">
        <v>1065</v>
      </c>
      <c r="B578" s="83" t="s">
        <v>1066</v>
      </c>
      <c r="C578" s="83" t="s">
        <v>59</v>
      </c>
      <c r="D578" s="83" t="s">
        <v>600</v>
      </c>
      <c r="E578" s="84">
        <f t="shared" si="1"/>
        <v>1</v>
      </c>
    </row>
    <row r="579">
      <c r="A579" s="83" t="s">
        <v>1067</v>
      </c>
      <c r="B579" s="83" t="s">
        <v>1068</v>
      </c>
      <c r="C579" s="83" t="s">
        <v>110</v>
      </c>
      <c r="D579" s="83" t="s">
        <v>94</v>
      </c>
      <c r="E579" s="84">
        <f t="shared" si="1"/>
        <v>2</v>
      </c>
    </row>
    <row r="580">
      <c r="A580" s="83" t="s">
        <v>1069</v>
      </c>
      <c r="B580" s="83" t="s">
        <v>1070</v>
      </c>
      <c r="C580" s="83" t="s">
        <v>121</v>
      </c>
      <c r="D580" s="83" t="s">
        <v>1071</v>
      </c>
      <c r="E580" s="84">
        <f t="shared" si="1"/>
        <v>3</v>
      </c>
    </row>
    <row r="581">
      <c r="A581" s="83" t="s">
        <v>1072</v>
      </c>
      <c r="B581" s="83" t="s">
        <v>1073</v>
      </c>
      <c r="C581" s="83" t="s">
        <v>725</v>
      </c>
      <c r="D581" s="83" t="s">
        <v>725</v>
      </c>
      <c r="E581" s="84">
        <f t="shared" si="1"/>
        <v>3</v>
      </c>
    </row>
    <row r="582">
      <c r="A582" s="83" t="s">
        <v>1074</v>
      </c>
      <c r="B582" s="83" t="s">
        <v>1075</v>
      </c>
      <c r="C582" s="83" t="s">
        <v>59</v>
      </c>
      <c r="D582" s="83" t="s">
        <v>132</v>
      </c>
      <c r="E582" s="84">
        <f t="shared" si="1"/>
        <v>1</v>
      </c>
    </row>
    <row r="583">
      <c r="A583" s="83" t="s">
        <v>1074</v>
      </c>
      <c r="B583" s="83" t="s">
        <v>1076</v>
      </c>
      <c r="C583" s="83" t="s">
        <v>59</v>
      </c>
      <c r="D583" s="83" t="s">
        <v>132</v>
      </c>
      <c r="E583" s="84">
        <f t="shared" si="1"/>
        <v>1</v>
      </c>
    </row>
    <row r="584">
      <c r="A584" s="83" t="s">
        <v>1077</v>
      </c>
      <c r="B584" s="83" t="s">
        <v>1078</v>
      </c>
      <c r="C584" s="83" t="s">
        <v>75</v>
      </c>
      <c r="D584" s="83" t="s">
        <v>75</v>
      </c>
      <c r="E584" s="84">
        <f t="shared" si="1"/>
        <v>3</v>
      </c>
    </row>
    <row r="585">
      <c r="A585" s="83" t="s">
        <v>1079</v>
      </c>
      <c r="B585" s="83" t="s">
        <v>1080</v>
      </c>
      <c r="C585" s="83" t="s">
        <v>48</v>
      </c>
      <c r="D585" s="83" t="s">
        <v>48</v>
      </c>
      <c r="E585" s="84">
        <f t="shared" si="1"/>
        <v>2</v>
      </c>
    </row>
    <row r="586">
      <c r="A586" s="83" t="s">
        <v>1081</v>
      </c>
      <c r="B586" s="83" t="s">
        <v>1082</v>
      </c>
      <c r="C586" s="83" t="s">
        <v>70</v>
      </c>
      <c r="D586" s="83" t="s">
        <v>70</v>
      </c>
      <c r="E586" s="84">
        <f t="shared" si="1"/>
        <v>3</v>
      </c>
    </row>
    <row r="587">
      <c r="A587" s="83" t="s">
        <v>1083</v>
      </c>
      <c r="B587" s="83" t="s">
        <v>1084</v>
      </c>
      <c r="C587" s="83" t="s">
        <v>75</v>
      </c>
      <c r="D587" s="83" t="s">
        <v>75</v>
      </c>
      <c r="E587" s="84">
        <f t="shared" si="1"/>
        <v>3</v>
      </c>
    </row>
    <row r="588">
      <c r="A588" s="83" t="s">
        <v>1085</v>
      </c>
      <c r="B588" s="83" t="s">
        <v>1086</v>
      </c>
      <c r="C588" s="83" t="s">
        <v>405</v>
      </c>
      <c r="D588" s="83" t="s">
        <v>405</v>
      </c>
      <c r="E588" s="84">
        <f t="shared" si="1"/>
        <v>3</v>
      </c>
    </row>
    <row r="589">
      <c r="A589" s="83" t="s">
        <v>1087</v>
      </c>
      <c r="B589" s="83" t="s">
        <v>1088</v>
      </c>
      <c r="C589" s="83" t="s">
        <v>110</v>
      </c>
      <c r="D589" s="83" t="s">
        <v>94</v>
      </c>
      <c r="E589" s="84">
        <f t="shared" si="1"/>
        <v>3</v>
      </c>
    </row>
    <row r="590">
      <c r="A590" s="83" t="s">
        <v>1089</v>
      </c>
      <c r="B590" s="83" t="s">
        <v>1090</v>
      </c>
      <c r="C590" s="83" t="s">
        <v>293</v>
      </c>
      <c r="D590" s="83" t="s">
        <v>294</v>
      </c>
      <c r="E590" s="84">
        <f t="shared" si="1"/>
        <v>2</v>
      </c>
    </row>
    <row r="591">
      <c r="A591" s="83" t="s">
        <v>1091</v>
      </c>
      <c r="B591" s="83" t="s">
        <v>1092</v>
      </c>
      <c r="C591" s="83" t="s">
        <v>59</v>
      </c>
      <c r="D591" s="83" t="s">
        <v>600</v>
      </c>
      <c r="E591" s="84">
        <f t="shared" si="1"/>
        <v>1</v>
      </c>
    </row>
    <row r="592">
      <c r="A592" s="83" t="s">
        <v>1091</v>
      </c>
      <c r="B592" s="83" t="s">
        <v>1092</v>
      </c>
      <c r="C592" s="83" t="s">
        <v>59</v>
      </c>
      <c r="D592" s="83" t="s">
        <v>600</v>
      </c>
      <c r="E592" s="84">
        <f t="shared" si="1"/>
        <v>1</v>
      </c>
    </row>
    <row r="593">
      <c r="A593" s="83" t="s">
        <v>1093</v>
      </c>
      <c r="B593" s="83" t="s">
        <v>1094</v>
      </c>
      <c r="C593" s="83" t="s">
        <v>99</v>
      </c>
      <c r="D593" s="83" t="s">
        <v>99</v>
      </c>
      <c r="E593" s="84">
        <f t="shared" si="1"/>
        <v>3</v>
      </c>
    </row>
    <row r="594">
      <c r="A594" s="83" t="s">
        <v>1095</v>
      </c>
      <c r="B594" s="83" t="s">
        <v>1096</v>
      </c>
      <c r="C594" s="83" t="s">
        <v>38</v>
      </c>
      <c r="D594" s="83" t="s">
        <v>1097</v>
      </c>
      <c r="E594" s="84">
        <f t="shared" si="1"/>
        <v>3</v>
      </c>
    </row>
    <row r="595">
      <c r="A595" s="83" t="s">
        <v>1095</v>
      </c>
      <c r="B595" s="83" t="s">
        <v>1098</v>
      </c>
      <c r="C595" s="83" t="s">
        <v>38</v>
      </c>
      <c r="D595" s="83" t="s">
        <v>1097</v>
      </c>
      <c r="E595" s="84">
        <f t="shared" si="1"/>
        <v>3</v>
      </c>
    </row>
    <row r="596">
      <c r="A596" s="83" t="s">
        <v>1099</v>
      </c>
      <c r="B596" s="83" t="s">
        <v>1100</v>
      </c>
      <c r="C596" s="83" t="s">
        <v>99</v>
      </c>
      <c r="D596" s="83" t="s">
        <v>205</v>
      </c>
      <c r="E596" s="84">
        <f t="shared" si="1"/>
        <v>3</v>
      </c>
    </row>
    <row r="597">
      <c r="A597" s="83" t="s">
        <v>1101</v>
      </c>
      <c r="B597" s="83" t="s">
        <v>1102</v>
      </c>
      <c r="C597" s="83" t="s">
        <v>110</v>
      </c>
      <c r="D597" s="83" t="s">
        <v>94</v>
      </c>
      <c r="E597" s="84">
        <f t="shared" si="1"/>
        <v>3</v>
      </c>
    </row>
    <row r="598">
      <c r="A598" s="83" t="s">
        <v>1103</v>
      </c>
      <c r="B598" s="83" t="s">
        <v>1104</v>
      </c>
      <c r="C598" s="83" t="s">
        <v>59</v>
      </c>
      <c r="D598" s="83" t="s">
        <v>600</v>
      </c>
      <c r="E598" s="84">
        <f t="shared" si="1"/>
        <v>1</v>
      </c>
    </row>
    <row r="599">
      <c r="A599" s="83" t="s">
        <v>1103</v>
      </c>
      <c r="B599" s="83" t="s">
        <v>1105</v>
      </c>
      <c r="C599" s="83" t="s">
        <v>59</v>
      </c>
      <c r="D599" s="83" t="s">
        <v>600</v>
      </c>
      <c r="E599" s="84">
        <f t="shared" si="1"/>
        <v>1</v>
      </c>
    </row>
    <row r="600">
      <c r="A600" s="83" t="s">
        <v>1106</v>
      </c>
      <c r="B600" s="83" t="s">
        <v>1107</v>
      </c>
      <c r="C600" s="83" t="s">
        <v>338</v>
      </c>
      <c r="D600" s="83" t="s">
        <v>874</v>
      </c>
      <c r="E600" s="84">
        <f t="shared" si="1"/>
        <v>3</v>
      </c>
    </row>
    <row r="601">
      <c r="A601" s="83" t="s">
        <v>1108</v>
      </c>
      <c r="B601" s="83" t="s">
        <v>1109</v>
      </c>
      <c r="C601" s="83" t="s">
        <v>38</v>
      </c>
      <c r="D601" s="83" t="s">
        <v>1097</v>
      </c>
      <c r="E601" s="84">
        <f t="shared" si="1"/>
        <v>3</v>
      </c>
    </row>
    <row r="602">
      <c r="A602" s="83" t="s">
        <v>1110</v>
      </c>
      <c r="B602" s="83" t="s">
        <v>1111</v>
      </c>
      <c r="C602" s="83" t="s">
        <v>59</v>
      </c>
      <c r="D602" s="83" t="s">
        <v>132</v>
      </c>
      <c r="E602" s="84">
        <f t="shared" si="1"/>
        <v>1</v>
      </c>
    </row>
    <row r="603">
      <c r="A603" s="83" t="s">
        <v>1112</v>
      </c>
      <c r="B603" s="83" t="s">
        <v>1113</v>
      </c>
      <c r="C603" s="83" t="s">
        <v>110</v>
      </c>
      <c r="D603" s="83" t="s">
        <v>94</v>
      </c>
      <c r="E603" s="84">
        <f t="shared" si="1"/>
        <v>2</v>
      </c>
    </row>
    <row r="604">
      <c r="A604" s="83" t="s">
        <v>1114</v>
      </c>
      <c r="B604" s="83" t="s">
        <v>1115</v>
      </c>
      <c r="C604" s="83" t="s">
        <v>59</v>
      </c>
      <c r="D604" s="83" t="s">
        <v>60</v>
      </c>
      <c r="E604" s="84">
        <f t="shared" si="1"/>
        <v>1</v>
      </c>
    </row>
    <row r="605">
      <c r="A605" s="83" t="s">
        <v>1116</v>
      </c>
      <c r="B605" s="83" t="s">
        <v>1117</v>
      </c>
      <c r="C605" s="83" t="s">
        <v>149</v>
      </c>
      <c r="D605" s="83" t="s">
        <v>149</v>
      </c>
      <c r="E605" s="84">
        <f t="shared" si="1"/>
        <v>3</v>
      </c>
    </row>
    <row r="606">
      <c r="A606" s="83" t="s">
        <v>1116</v>
      </c>
      <c r="B606" s="83" t="s">
        <v>1118</v>
      </c>
      <c r="C606" s="83" t="s">
        <v>149</v>
      </c>
      <c r="D606" s="83" t="s">
        <v>149</v>
      </c>
      <c r="E606" s="84">
        <f t="shared" si="1"/>
        <v>3</v>
      </c>
    </row>
    <row r="607">
      <c r="A607" s="83" t="s">
        <v>1119</v>
      </c>
      <c r="B607" s="83" t="s">
        <v>1120</v>
      </c>
      <c r="C607" s="83" t="s">
        <v>208</v>
      </c>
      <c r="D607" s="83" t="s">
        <v>209</v>
      </c>
      <c r="E607" s="84">
        <f t="shared" si="1"/>
        <v>3</v>
      </c>
    </row>
    <row r="608">
      <c r="A608" s="83" t="s">
        <v>1121</v>
      </c>
      <c r="B608" s="83" t="s">
        <v>1122</v>
      </c>
      <c r="C608" s="83" t="s">
        <v>59</v>
      </c>
      <c r="D608" s="83" t="s">
        <v>389</v>
      </c>
      <c r="E608" s="84">
        <f t="shared" si="1"/>
        <v>1</v>
      </c>
    </row>
    <row r="609">
      <c r="A609" s="83" t="s">
        <v>1121</v>
      </c>
      <c r="B609" s="83" t="s">
        <v>1123</v>
      </c>
      <c r="C609" s="83" t="s">
        <v>59</v>
      </c>
      <c r="D609" s="83" t="s">
        <v>389</v>
      </c>
      <c r="E609" s="84">
        <f t="shared" si="1"/>
        <v>1</v>
      </c>
    </row>
    <row r="610">
      <c r="A610" s="83" t="s">
        <v>1124</v>
      </c>
      <c r="B610" s="83" t="s">
        <v>1125</v>
      </c>
      <c r="C610" s="83" t="s">
        <v>59</v>
      </c>
      <c r="D610" s="83" t="s">
        <v>90</v>
      </c>
      <c r="E610" s="84">
        <f t="shared" si="1"/>
        <v>1</v>
      </c>
    </row>
    <row r="611">
      <c r="A611" s="83" t="s">
        <v>1124</v>
      </c>
      <c r="B611" s="83" t="s">
        <v>1126</v>
      </c>
      <c r="C611" s="83" t="s">
        <v>59</v>
      </c>
      <c r="D611" s="83" t="s">
        <v>90</v>
      </c>
      <c r="E611" s="84">
        <f t="shared" si="1"/>
        <v>1</v>
      </c>
    </row>
    <row r="612">
      <c r="A612" s="83" t="s">
        <v>1127</v>
      </c>
      <c r="B612" s="83" t="s">
        <v>1128</v>
      </c>
      <c r="C612" s="83" t="s">
        <v>59</v>
      </c>
      <c r="D612" s="83" t="s">
        <v>141</v>
      </c>
      <c r="E612" s="84">
        <f t="shared" si="1"/>
        <v>1</v>
      </c>
    </row>
    <row r="613">
      <c r="A613" s="83" t="s">
        <v>1127</v>
      </c>
      <c r="B613" s="83" t="s">
        <v>1129</v>
      </c>
      <c r="C613" s="83" t="s">
        <v>59</v>
      </c>
      <c r="D613" s="83" t="s">
        <v>141</v>
      </c>
      <c r="E613" s="84">
        <f t="shared" si="1"/>
        <v>1</v>
      </c>
    </row>
    <row r="614">
      <c r="A614" s="83" t="s">
        <v>1130</v>
      </c>
      <c r="B614" s="83" t="s">
        <v>1131</v>
      </c>
      <c r="C614" s="83" t="s">
        <v>258</v>
      </c>
      <c r="D614" s="83" t="s">
        <v>259</v>
      </c>
      <c r="E614" s="84">
        <f t="shared" si="1"/>
        <v>2</v>
      </c>
    </row>
    <row r="615">
      <c r="A615" s="83" t="s">
        <v>1132</v>
      </c>
      <c r="B615" s="83" t="s">
        <v>1133</v>
      </c>
      <c r="C615" s="83" t="s">
        <v>182</v>
      </c>
      <c r="D615" s="83" t="s">
        <v>402</v>
      </c>
      <c r="E615" s="84">
        <f t="shared" si="1"/>
        <v>3</v>
      </c>
    </row>
    <row r="616">
      <c r="A616" s="83" t="s">
        <v>1134</v>
      </c>
      <c r="B616" s="83" t="s">
        <v>1135</v>
      </c>
      <c r="C616" s="83" t="s">
        <v>182</v>
      </c>
      <c r="D616" s="83" t="s">
        <v>402</v>
      </c>
      <c r="E616" s="84">
        <f t="shared" si="1"/>
        <v>2</v>
      </c>
    </row>
    <row r="617">
      <c r="A617" s="83" t="s">
        <v>1136</v>
      </c>
      <c r="B617" s="83" t="s">
        <v>1137</v>
      </c>
      <c r="C617" s="83" t="s">
        <v>48</v>
      </c>
      <c r="D617" s="83" t="s">
        <v>48</v>
      </c>
      <c r="E617" s="84">
        <f t="shared" si="1"/>
        <v>2</v>
      </c>
    </row>
    <row r="618">
      <c r="A618" s="83" t="s">
        <v>1138</v>
      </c>
      <c r="B618" s="83" t="s">
        <v>1139</v>
      </c>
      <c r="C618" s="83" t="s">
        <v>258</v>
      </c>
      <c r="D618" s="83" t="s">
        <v>259</v>
      </c>
      <c r="E618" s="84">
        <f t="shared" si="1"/>
        <v>3</v>
      </c>
    </row>
    <row r="619">
      <c r="A619" s="83" t="s">
        <v>1140</v>
      </c>
      <c r="B619" s="83" t="s">
        <v>1141</v>
      </c>
      <c r="E619" s="84">
        <f t="shared" si="1"/>
        <v>2</v>
      </c>
    </row>
    <row r="620">
      <c r="A620" s="83" t="s">
        <v>1142</v>
      </c>
      <c r="B620" s="83" t="s">
        <v>1143</v>
      </c>
      <c r="C620" s="83" t="s">
        <v>165</v>
      </c>
      <c r="D620" s="83" t="s">
        <v>166</v>
      </c>
      <c r="E620" s="84">
        <f t="shared" si="1"/>
        <v>3</v>
      </c>
    </row>
    <row r="621">
      <c r="A621" s="83" t="s">
        <v>1142</v>
      </c>
      <c r="B621" s="83" t="s">
        <v>1144</v>
      </c>
      <c r="C621" s="83" t="s">
        <v>165</v>
      </c>
      <c r="D621" s="83" t="s">
        <v>166</v>
      </c>
      <c r="E621" s="84">
        <f t="shared" si="1"/>
        <v>3</v>
      </c>
    </row>
    <row r="622">
      <c r="A622" s="83" t="s">
        <v>1145</v>
      </c>
      <c r="B622" s="83" t="s">
        <v>1146</v>
      </c>
      <c r="C622" s="83" t="s">
        <v>54</v>
      </c>
      <c r="D622" s="83" t="s">
        <v>523</v>
      </c>
      <c r="E622" s="84">
        <f t="shared" si="1"/>
        <v>3</v>
      </c>
    </row>
    <row r="623">
      <c r="A623" s="83" t="s">
        <v>1147</v>
      </c>
      <c r="B623" s="83" t="s">
        <v>1148</v>
      </c>
      <c r="C623" s="83" t="s">
        <v>86</v>
      </c>
      <c r="D623" s="83" t="s">
        <v>87</v>
      </c>
      <c r="E623" s="84">
        <f t="shared" si="1"/>
        <v>2</v>
      </c>
    </row>
    <row r="624">
      <c r="A624" s="83" t="s">
        <v>1149</v>
      </c>
      <c r="B624" s="83" t="s">
        <v>1150</v>
      </c>
      <c r="C624" s="83" t="s">
        <v>59</v>
      </c>
      <c r="D624" s="83" t="s">
        <v>600</v>
      </c>
      <c r="E624" s="84">
        <f t="shared" si="1"/>
        <v>1</v>
      </c>
    </row>
    <row r="625">
      <c r="A625" s="83" t="s">
        <v>1149</v>
      </c>
      <c r="B625" s="83" t="s">
        <v>1151</v>
      </c>
      <c r="C625" s="83" t="s">
        <v>59</v>
      </c>
      <c r="D625" s="83" t="s">
        <v>600</v>
      </c>
      <c r="E625" s="84">
        <f t="shared" si="1"/>
        <v>1</v>
      </c>
    </row>
    <row r="626">
      <c r="A626" s="83" t="s">
        <v>1152</v>
      </c>
      <c r="B626" s="83" t="s">
        <v>1153</v>
      </c>
      <c r="C626" s="83" t="s">
        <v>135</v>
      </c>
      <c r="D626" s="83" t="s">
        <v>1154</v>
      </c>
      <c r="E626" s="84">
        <f t="shared" si="1"/>
        <v>3</v>
      </c>
    </row>
    <row r="627">
      <c r="A627" s="83" t="s">
        <v>1155</v>
      </c>
      <c r="B627" s="83" t="s">
        <v>1156</v>
      </c>
      <c r="C627" s="83" t="s">
        <v>59</v>
      </c>
      <c r="D627" s="83" t="s">
        <v>129</v>
      </c>
      <c r="E627" s="84">
        <f t="shared" si="1"/>
        <v>1</v>
      </c>
    </row>
    <row r="628">
      <c r="A628" s="83" t="s">
        <v>1155</v>
      </c>
      <c r="B628" s="83" t="s">
        <v>1157</v>
      </c>
      <c r="C628" s="83" t="s">
        <v>59</v>
      </c>
      <c r="D628" s="83" t="s">
        <v>129</v>
      </c>
      <c r="E628" s="84">
        <f t="shared" si="1"/>
        <v>1</v>
      </c>
    </row>
    <row r="629">
      <c r="A629" s="83" t="s">
        <v>1158</v>
      </c>
      <c r="B629" s="83" t="s">
        <v>1159</v>
      </c>
      <c r="C629" s="83" t="s">
        <v>110</v>
      </c>
      <c r="D629" s="83" t="s">
        <v>217</v>
      </c>
      <c r="E629" s="84">
        <f t="shared" si="1"/>
        <v>3</v>
      </c>
    </row>
    <row r="630">
      <c r="A630" s="83" t="s">
        <v>1160</v>
      </c>
      <c r="B630" s="83" t="s">
        <v>1161</v>
      </c>
      <c r="C630" s="83" t="s">
        <v>165</v>
      </c>
      <c r="D630" s="83" t="s">
        <v>405</v>
      </c>
      <c r="E630" s="84">
        <f t="shared" si="1"/>
        <v>3</v>
      </c>
    </row>
    <row r="631">
      <c r="A631" s="83" t="s">
        <v>1162</v>
      </c>
      <c r="B631" s="83" t="s">
        <v>1163</v>
      </c>
      <c r="C631" s="83" t="s">
        <v>54</v>
      </c>
      <c r="D631" s="83" t="s">
        <v>240</v>
      </c>
      <c r="E631" s="84">
        <f t="shared" si="1"/>
        <v>2</v>
      </c>
    </row>
    <row r="632">
      <c r="A632" s="83" t="s">
        <v>1164</v>
      </c>
      <c r="B632" s="83" t="s">
        <v>1165</v>
      </c>
      <c r="C632" s="83" t="s">
        <v>324</v>
      </c>
      <c r="D632" s="83" t="s">
        <v>325</v>
      </c>
      <c r="E632" s="84">
        <f t="shared" si="1"/>
        <v>3</v>
      </c>
    </row>
    <row r="633">
      <c r="A633" s="83" t="s">
        <v>1164</v>
      </c>
      <c r="B633" s="83" t="s">
        <v>1166</v>
      </c>
      <c r="C633" s="83" t="s">
        <v>324</v>
      </c>
      <c r="D633" s="83" t="s">
        <v>325</v>
      </c>
      <c r="E633" s="84">
        <f t="shared" si="1"/>
        <v>3</v>
      </c>
    </row>
    <row r="634">
      <c r="A634" s="83" t="s">
        <v>1167</v>
      </c>
      <c r="B634" s="83" t="s">
        <v>1168</v>
      </c>
      <c r="C634" s="83" t="s">
        <v>94</v>
      </c>
      <c r="D634" s="83" t="s">
        <v>1169</v>
      </c>
      <c r="E634" s="84">
        <f t="shared" si="1"/>
        <v>3</v>
      </c>
    </row>
    <row r="635">
      <c r="A635" s="83" t="s">
        <v>1170</v>
      </c>
      <c r="B635" s="83" t="s">
        <v>1171</v>
      </c>
      <c r="C635" s="83" t="s">
        <v>182</v>
      </c>
      <c r="D635" s="83" t="s">
        <v>183</v>
      </c>
      <c r="E635" s="84">
        <f t="shared" si="1"/>
        <v>3</v>
      </c>
    </row>
    <row r="636">
      <c r="A636" s="83" t="s">
        <v>1172</v>
      </c>
      <c r="B636" s="83" t="s">
        <v>1173</v>
      </c>
      <c r="C636" s="83" t="s">
        <v>54</v>
      </c>
      <c r="D636" s="83" t="s">
        <v>240</v>
      </c>
      <c r="E636" s="84">
        <f t="shared" si="1"/>
        <v>3</v>
      </c>
    </row>
    <row r="637">
      <c r="A637" s="83" t="s">
        <v>1174</v>
      </c>
      <c r="B637" s="83" t="s">
        <v>1175</v>
      </c>
      <c r="C637" s="83" t="s">
        <v>359</v>
      </c>
      <c r="D637" s="83" t="s">
        <v>737</v>
      </c>
      <c r="E637" s="84">
        <f t="shared" si="1"/>
        <v>2</v>
      </c>
    </row>
    <row r="638">
      <c r="A638" s="83" t="s">
        <v>1176</v>
      </c>
      <c r="B638" s="83" t="s">
        <v>1177</v>
      </c>
      <c r="C638" s="83" t="s">
        <v>121</v>
      </c>
      <c r="D638" s="83" t="s">
        <v>1071</v>
      </c>
      <c r="E638" s="84">
        <f t="shared" si="1"/>
        <v>3</v>
      </c>
    </row>
    <row r="639">
      <c r="A639" s="83" t="s">
        <v>1178</v>
      </c>
      <c r="B639" s="83" t="s">
        <v>1179</v>
      </c>
      <c r="C639" s="83" t="s">
        <v>48</v>
      </c>
      <c r="D639" s="83" t="s">
        <v>48</v>
      </c>
      <c r="E639" s="84">
        <f t="shared" si="1"/>
        <v>2</v>
      </c>
    </row>
    <row r="640">
      <c r="A640" s="83" t="s">
        <v>1180</v>
      </c>
      <c r="B640" s="83" t="s">
        <v>1181</v>
      </c>
      <c r="C640" s="83" t="s">
        <v>182</v>
      </c>
      <c r="D640" s="83" t="s">
        <v>183</v>
      </c>
      <c r="E640" s="84">
        <f t="shared" si="1"/>
        <v>3</v>
      </c>
    </row>
    <row r="641">
      <c r="A641" s="83" t="s">
        <v>1182</v>
      </c>
      <c r="B641" s="83" t="s">
        <v>1183</v>
      </c>
      <c r="C641" s="83" t="s">
        <v>38</v>
      </c>
      <c r="D641" s="83" t="s">
        <v>1184</v>
      </c>
      <c r="E641" s="84">
        <f t="shared" si="1"/>
        <v>3</v>
      </c>
    </row>
    <row r="642">
      <c r="A642" s="83" t="s">
        <v>1182</v>
      </c>
      <c r="B642" s="83" t="s">
        <v>1185</v>
      </c>
      <c r="C642" s="83" t="s">
        <v>38</v>
      </c>
      <c r="D642" s="83" t="s">
        <v>1184</v>
      </c>
      <c r="E642" s="84">
        <f t="shared" si="1"/>
        <v>3</v>
      </c>
    </row>
    <row r="643">
      <c r="A643" s="83" t="s">
        <v>1186</v>
      </c>
      <c r="B643" s="83" t="s">
        <v>1187</v>
      </c>
      <c r="C643" s="83" t="s">
        <v>395</v>
      </c>
      <c r="D643" s="83" t="s">
        <v>396</v>
      </c>
      <c r="E643" s="84">
        <f t="shared" si="1"/>
        <v>3</v>
      </c>
    </row>
    <row r="644">
      <c r="A644" s="83" t="s">
        <v>1188</v>
      </c>
      <c r="B644" s="83" t="s">
        <v>1189</v>
      </c>
      <c r="C644" s="83" t="s">
        <v>54</v>
      </c>
      <c r="D644" s="83" t="s">
        <v>162</v>
      </c>
      <c r="E644" s="84">
        <f t="shared" si="1"/>
        <v>2</v>
      </c>
    </row>
    <row r="645">
      <c r="A645" s="83" t="s">
        <v>1190</v>
      </c>
      <c r="B645" s="83" t="s">
        <v>1191</v>
      </c>
      <c r="C645" s="83" t="s">
        <v>54</v>
      </c>
      <c r="D645" s="83" t="s">
        <v>162</v>
      </c>
      <c r="E645" s="84">
        <f t="shared" si="1"/>
        <v>2</v>
      </c>
    </row>
    <row r="646">
      <c r="A646" s="83" t="s">
        <v>1192</v>
      </c>
      <c r="B646" s="83" t="s">
        <v>1193</v>
      </c>
      <c r="C646" s="83" t="s">
        <v>70</v>
      </c>
      <c r="D646" s="83" t="s">
        <v>70</v>
      </c>
      <c r="E646" s="84">
        <f t="shared" si="1"/>
        <v>2</v>
      </c>
    </row>
    <row r="647">
      <c r="A647" s="83" t="s">
        <v>1194</v>
      </c>
      <c r="B647" s="83" t="s">
        <v>1195</v>
      </c>
      <c r="C647" s="83" t="s">
        <v>619</v>
      </c>
      <c r="D647" s="83" t="s">
        <v>1043</v>
      </c>
      <c r="E647" s="84">
        <f t="shared" si="1"/>
        <v>3</v>
      </c>
    </row>
    <row r="648">
      <c r="A648" s="83" t="s">
        <v>1194</v>
      </c>
      <c r="B648" s="83" t="s">
        <v>1196</v>
      </c>
      <c r="C648" s="83" t="s">
        <v>619</v>
      </c>
      <c r="D648" s="83" t="s">
        <v>1043</v>
      </c>
      <c r="E648" s="84">
        <f t="shared" si="1"/>
        <v>3</v>
      </c>
    </row>
    <row r="649">
      <c r="A649" s="83" t="s">
        <v>1197</v>
      </c>
      <c r="B649" s="83" t="s">
        <v>1198</v>
      </c>
      <c r="C649" s="83" t="s">
        <v>1199</v>
      </c>
      <c r="D649" s="83" t="s">
        <v>1199</v>
      </c>
      <c r="E649" s="84">
        <f t="shared" si="1"/>
        <v>3</v>
      </c>
    </row>
    <row r="650">
      <c r="A650" s="83" t="s">
        <v>1200</v>
      </c>
      <c r="B650" s="83" t="s">
        <v>1201</v>
      </c>
      <c r="C650" s="83" t="s">
        <v>395</v>
      </c>
      <c r="D650" s="83" t="s">
        <v>396</v>
      </c>
      <c r="E650" s="84">
        <f t="shared" si="1"/>
        <v>3</v>
      </c>
    </row>
    <row r="651">
      <c r="A651" s="83" t="s">
        <v>1202</v>
      </c>
      <c r="B651" s="83" t="s">
        <v>1203</v>
      </c>
      <c r="C651" s="83" t="s">
        <v>229</v>
      </c>
      <c r="D651" s="83" t="s">
        <v>412</v>
      </c>
      <c r="E651" s="84">
        <f t="shared" si="1"/>
        <v>3</v>
      </c>
    </row>
    <row r="652">
      <c r="A652" s="83" t="s">
        <v>1202</v>
      </c>
      <c r="B652" s="83" t="s">
        <v>1204</v>
      </c>
      <c r="C652" s="83" t="s">
        <v>229</v>
      </c>
      <c r="D652" s="83" t="s">
        <v>412</v>
      </c>
      <c r="E652" s="84">
        <f t="shared" si="1"/>
        <v>3</v>
      </c>
    </row>
    <row r="653">
      <c r="A653" s="83" t="s">
        <v>1205</v>
      </c>
      <c r="B653" s="83" t="s">
        <v>1206</v>
      </c>
      <c r="C653" s="83" t="s">
        <v>99</v>
      </c>
      <c r="D653" s="83" t="s">
        <v>99</v>
      </c>
      <c r="E653" s="84">
        <f t="shared" si="1"/>
        <v>3</v>
      </c>
    </row>
    <row r="654">
      <c r="A654" s="83" t="s">
        <v>1207</v>
      </c>
      <c r="B654" s="83" t="s">
        <v>1208</v>
      </c>
      <c r="C654" s="83" t="s">
        <v>293</v>
      </c>
      <c r="D654" s="83" t="s">
        <v>784</v>
      </c>
      <c r="E654" s="84">
        <f t="shared" si="1"/>
        <v>3</v>
      </c>
    </row>
    <row r="655">
      <c r="A655" s="83" t="s">
        <v>1207</v>
      </c>
      <c r="B655" s="83" t="s">
        <v>1209</v>
      </c>
      <c r="C655" s="83" t="s">
        <v>293</v>
      </c>
      <c r="D655" s="83" t="s">
        <v>784</v>
      </c>
      <c r="E655" s="84">
        <f t="shared" si="1"/>
        <v>3</v>
      </c>
    </row>
    <row r="656">
      <c r="A656" s="83" t="s">
        <v>1210</v>
      </c>
      <c r="B656" s="83" t="s">
        <v>1211</v>
      </c>
      <c r="C656" s="83" t="s">
        <v>59</v>
      </c>
      <c r="D656" s="83" t="s">
        <v>141</v>
      </c>
      <c r="E656" s="84">
        <f t="shared" si="1"/>
        <v>1</v>
      </c>
    </row>
    <row r="657">
      <c r="A657" s="83" t="s">
        <v>1210</v>
      </c>
      <c r="B657" s="83" t="s">
        <v>1212</v>
      </c>
      <c r="C657" s="83" t="s">
        <v>59</v>
      </c>
      <c r="D657" s="83" t="s">
        <v>141</v>
      </c>
      <c r="E657" s="84">
        <f t="shared" si="1"/>
        <v>1</v>
      </c>
    </row>
    <row r="658">
      <c r="A658" s="83" t="s">
        <v>1213</v>
      </c>
      <c r="B658" s="83" t="s">
        <v>1214</v>
      </c>
      <c r="C658" s="83" t="s">
        <v>725</v>
      </c>
      <c r="D658" s="83" t="s">
        <v>725</v>
      </c>
      <c r="E658" s="84">
        <f t="shared" si="1"/>
        <v>3</v>
      </c>
    </row>
    <row r="659">
      <c r="A659" s="83" t="s">
        <v>1215</v>
      </c>
      <c r="B659" s="83" t="s">
        <v>1216</v>
      </c>
      <c r="C659" s="83" t="s">
        <v>893</v>
      </c>
      <c r="D659" s="83" t="s">
        <v>894</v>
      </c>
      <c r="E659" s="84">
        <f t="shared" si="1"/>
        <v>3</v>
      </c>
    </row>
    <row r="660">
      <c r="A660" s="83" t="s">
        <v>1217</v>
      </c>
      <c r="B660" s="83" t="s">
        <v>1218</v>
      </c>
      <c r="C660" s="83" t="s">
        <v>59</v>
      </c>
      <c r="D660" s="83" t="s">
        <v>141</v>
      </c>
      <c r="E660" s="84">
        <f t="shared" si="1"/>
        <v>1</v>
      </c>
    </row>
    <row r="661">
      <c r="A661" s="83" t="s">
        <v>1217</v>
      </c>
      <c r="B661" s="83" t="s">
        <v>1218</v>
      </c>
      <c r="C661" s="83" t="s">
        <v>59</v>
      </c>
      <c r="D661" s="83" t="s">
        <v>141</v>
      </c>
      <c r="E661" s="84">
        <f t="shared" si="1"/>
        <v>1</v>
      </c>
    </row>
    <row r="662">
      <c r="A662" s="83" t="s">
        <v>1219</v>
      </c>
      <c r="B662" s="83" t="s">
        <v>1220</v>
      </c>
      <c r="C662" s="83" t="s">
        <v>75</v>
      </c>
      <c r="D662" s="83" t="s">
        <v>75</v>
      </c>
      <c r="E662" s="84">
        <f t="shared" si="1"/>
        <v>3</v>
      </c>
    </row>
    <row r="663">
      <c r="A663" s="83" t="s">
        <v>1221</v>
      </c>
      <c r="B663" s="83" t="s">
        <v>1222</v>
      </c>
      <c r="C663" s="83" t="s">
        <v>59</v>
      </c>
      <c r="D663" s="83" t="s">
        <v>132</v>
      </c>
      <c r="E663" s="84">
        <f t="shared" si="1"/>
        <v>1</v>
      </c>
    </row>
    <row r="664">
      <c r="A664" s="83" t="s">
        <v>1221</v>
      </c>
      <c r="B664" s="83" t="s">
        <v>1223</v>
      </c>
      <c r="C664" s="83" t="s">
        <v>59</v>
      </c>
      <c r="D664" s="83" t="s">
        <v>132</v>
      </c>
      <c r="E664" s="84">
        <f t="shared" si="1"/>
        <v>1</v>
      </c>
    </row>
    <row r="665">
      <c r="A665" s="83" t="s">
        <v>1224</v>
      </c>
      <c r="B665" s="83" t="s">
        <v>1225</v>
      </c>
      <c r="C665" s="83" t="s">
        <v>469</v>
      </c>
      <c r="D665" s="83" t="s">
        <v>470</v>
      </c>
      <c r="E665" s="84">
        <f t="shared" si="1"/>
        <v>2</v>
      </c>
    </row>
    <row r="666">
      <c r="A666" s="83" t="s">
        <v>1226</v>
      </c>
      <c r="B666" s="83" t="s">
        <v>1227</v>
      </c>
      <c r="C666" s="83" t="s">
        <v>94</v>
      </c>
      <c r="D666" s="83" t="s">
        <v>95</v>
      </c>
      <c r="E666" s="84">
        <f t="shared" si="1"/>
        <v>2</v>
      </c>
    </row>
    <row r="667">
      <c r="A667" s="83" t="s">
        <v>1228</v>
      </c>
      <c r="B667" s="83" t="s">
        <v>1229</v>
      </c>
      <c r="C667" s="83" t="s">
        <v>229</v>
      </c>
      <c r="D667" s="83" t="s">
        <v>230</v>
      </c>
      <c r="E667" s="84">
        <f t="shared" si="1"/>
        <v>3</v>
      </c>
    </row>
    <row r="668">
      <c r="A668" s="83" t="s">
        <v>1230</v>
      </c>
      <c r="B668" s="83" t="s">
        <v>1231</v>
      </c>
      <c r="C668" s="83" t="s">
        <v>59</v>
      </c>
      <c r="D668" s="83" t="s">
        <v>141</v>
      </c>
      <c r="E668" s="84">
        <f t="shared" si="1"/>
        <v>1</v>
      </c>
    </row>
    <row r="669">
      <c r="A669" s="83" t="s">
        <v>1230</v>
      </c>
      <c r="B669" s="83" t="s">
        <v>1231</v>
      </c>
      <c r="C669" s="83" t="s">
        <v>59</v>
      </c>
      <c r="D669" s="83" t="s">
        <v>141</v>
      </c>
      <c r="E669" s="84">
        <f t="shared" si="1"/>
        <v>1</v>
      </c>
    </row>
    <row r="670">
      <c r="A670" s="83" t="s">
        <v>1232</v>
      </c>
      <c r="B670" s="83" t="s">
        <v>1233</v>
      </c>
      <c r="C670" s="83" t="s">
        <v>59</v>
      </c>
      <c r="D670" s="83" t="s">
        <v>885</v>
      </c>
      <c r="E670" s="84">
        <f t="shared" si="1"/>
        <v>1</v>
      </c>
    </row>
    <row r="671">
      <c r="A671" s="83" t="s">
        <v>1232</v>
      </c>
      <c r="B671" s="83" t="s">
        <v>1234</v>
      </c>
      <c r="C671" s="83" t="s">
        <v>59</v>
      </c>
      <c r="D671" s="83" t="s">
        <v>885</v>
      </c>
      <c r="E671" s="84">
        <f t="shared" si="1"/>
        <v>1</v>
      </c>
    </row>
    <row r="672">
      <c r="A672" s="83" t="s">
        <v>1235</v>
      </c>
      <c r="B672" s="83" t="s">
        <v>1236</v>
      </c>
      <c r="C672" s="83" t="s">
        <v>158</v>
      </c>
      <c r="D672" s="83" t="s">
        <v>159</v>
      </c>
      <c r="E672" s="84">
        <f t="shared" si="1"/>
        <v>3</v>
      </c>
    </row>
    <row r="673">
      <c r="A673" s="83" t="s">
        <v>1237</v>
      </c>
      <c r="B673" s="83" t="s">
        <v>1238</v>
      </c>
      <c r="C673" s="83" t="s">
        <v>359</v>
      </c>
      <c r="D673" s="83" t="s">
        <v>737</v>
      </c>
      <c r="E673" s="84">
        <f t="shared" si="1"/>
        <v>3</v>
      </c>
    </row>
    <row r="674">
      <c r="A674" s="83" t="s">
        <v>1239</v>
      </c>
      <c r="B674" s="83" t="s">
        <v>1240</v>
      </c>
      <c r="C674" s="83" t="s">
        <v>59</v>
      </c>
      <c r="D674" s="83" t="s">
        <v>885</v>
      </c>
      <c r="E674" s="84">
        <f t="shared" si="1"/>
        <v>1</v>
      </c>
    </row>
    <row r="675">
      <c r="A675" s="83" t="s">
        <v>1239</v>
      </c>
      <c r="B675" s="83" t="s">
        <v>1240</v>
      </c>
      <c r="C675" s="83" t="s">
        <v>59</v>
      </c>
      <c r="D675" s="83" t="s">
        <v>885</v>
      </c>
      <c r="E675" s="84">
        <f t="shared" si="1"/>
        <v>1</v>
      </c>
    </row>
    <row r="676">
      <c r="A676" s="83" t="s">
        <v>1241</v>
      </c>
      <c r="B676" s="83" t="s">
        <v>1242</v>
      </c>
      <c r="C676" s="83" t="s">
        <v>59</v>
      </c>
      <c r="D676" s="83" t="s">
        <v>600</v>
      </c>
      <c r="E676" s="84">
        <f t="shared" si="1"/>
        <v>1</v>
      </c>
    </row>
    <row r="677">
      <c r="A677" s="83" t="s">
        <v>1241</v>
      </c>
      <c r="B677" s="83" t="s">
        <v>1242</v>
      </c>
      <c r="C677" s="83" t="s">
        <v>59</v>
      </c>
      <c r="D677" s="83" t="s">
        <v>600</v>
      </c>
      <c r="E677" s="84">
        <f t="shared" si="1"/>
        <v>1</v>
      </c>
    </row>
    <row r="678">
      <c r="A678" s="83" t="s">
        <v>1243</v>
      </c>
      <c r="B678" s="83" t="s">
        <v>1244</v>
      </c>
      <c r="C678" s="83" t="s">
        <v>42</v>
      </c>
      <c r="D678" s="83" t="s">
        <v>42</v>
      </c>
      <c r="E678" s="84">
        <f t="shared" si="1"/>
        <v>3</v>
      </c>
    </row>
    <row r="679">
      <c r="A679" s="83" t="s">
        <v>1245</v>
      </c>
      <c r="B679" s="83" t="s">
        <v>1246</v>
      </c>
      <c r="C679" s="83" t="s">
        <v>48</v>
      </c>
      <c r="D679" s="83" t="s">
        <v>48</v>
      </c>
      <c r="E679" s="84">
        <f t="shared" si="1"/>
        <v>3</v>
      </c>
    </row>
    <row r="680">
      <c r="A680" s="83" t="s">
        <v>1247</v>
      </c>
      <c r="B680" s="83" t="s">
        <v>1248</v>
      </c>
      <c r="C680" s="83" t="s">
        <v>155</v>
      </c>
      <c r="D680" s="83" t="s">
        <v>155</v>
      </c>
      <c r="E680" s="84">
        <f t="shared" si="1"/>
        <v>3</v>
      </c>
    </row>
    <row r="681">
      <c r="A681" s="83" t="s">
        <v>1247</v>
      </c>
      <c r="B681" s="83" t="s">
        <v>1249</v>
      </c>
      <c r="C681" s="83" t="s">
        <v>155</v>
      </c>
      <c r="D681" s="83" t="s">
        <v>155</v>
      </c>
      <c r="E681" s="84">
        <f t="shared" si="1"/>
        <v>3</v>
      </c>
    </row>
    <row r="682">
      <c r="A682" s="83" t="s">
        <v>1250</v>
      </c>
      <c r="B682" s="83" t="s">
        <v>1251</v>
      </c>
      <c r="C682" s="83" t="s">
        <v>75</v>
      </c>
      <c r="D682" s="83" t="s">
        <v>75</v>
      </c>
      <c r="E682" s="84">
        <f t="shared" si="1"/>
        <v>3</v>
      </c>
    </row>
    <row r="683">
      <c r="A683" s="83" t="s">
        <v>1252</v>
      </c>
      <c r="B683" s="83" t="s">
        <v>1253</v>
      </c>
      <c r="C683" s="83" t="s">
        <v>59</v>
      </c>
      <c r="D683" s="83" t="s">
        <v>90</v>
      </c>
      <c r="E683" s="84">
        <f t="shared" si="1"/>
        <v>1</v>
      </c>
    </row>
    <row r="684">
      <c r="A684" s="83" t="s">
        <v>1252</v>
      </c>
      <c r="B684" s="83" t="s">
        <v>1254</v>
      </c>
      <c r="C684" s="83" t="s">
        <v>59</v>
      </c>
      <c r="D684" s="83" t="s">
        <v>90</v>
      </c>
      <c r="E684" s="84">
        <f t="shared" si="1"/>
        <v>1</v>
      </c>
    </row>
    <row r="685">
      <c r="A685" s="83" t="s">
        <v>1255</v>
      </c>
      <c r="B685" s="83" t="s">
        <v>1256</v>
      </c>
      <c r="C685" s="83" t="s">
        <v>70</v>
      </c>
      <c r="D685" s="83" t="s">
        <v>70</v>
      </c>
      <c r="E685" s="84">
        <f t="shared" si="1"/>
        <v>2</v>
      </c>
    </row>
    <row r="686">
      <c r="A686" s="83" t="s">
        <v>1257</v>
      </c>
      <c r="B686" s="83" t="s">
        <v>1258</v>
      </c>
      <c r="C686" s="83" t="s">
        <v>59</v>
      </c>
      <c r="D686" s="83" t="s">
        <v>600</v>
      </c>
      <c r="E686" s="84">
        <f t="shared" si="1"/>
        <v>1</v>
      </c>
    </row>
    <row r="687">
      <c r="A687" s="83" t="s">
        <v>1257</v>
      </c>
      <c r="B687" s="83" t="s">
        <v>1258</v>
      </c>
      <c r="C687" s="83" t="s">
        <v>59</v>
      </c>
      <c r="D687" s="83" t="s">
        <v>600</v>
      </c>
      <c r="E687" s="84">
        <f t="shared" si="1"/>
        <v>1</v>
      </c>
    </row>
    <row r="688">
      <c r="A688" s="83" t="s">
        <v>1259</v>
      </c>
      <c r="B688" s="83" t="s">
        <v>1260</v>
      </c>
      <c r="C688" s="83" t="s">
        <v>338</v>
      </c>
      <c r="D688" s="83" t="s">
        <v>874</v>
      </c>
      <c r="E688" s="84">
        <f t="shared" si="1"/>
        <v>3</v>
      </c>
    </row>
    <row r="689">
      <c r="A689" s="83" t="s">
        <v>1261</v>
      </c>
      <c r="B689" s="83" t="s">
        <v>1262</v>
      </c>
      <c r="C689" s="83" t="s">
        <v>59</v>
      </c>
      <c r="D689" s="83" t="s">
        <v>141</v>
      </c>
      <c r="E689" s="84">
        <f t="shared" si="1"/>
        <v>1</v>
      </c>
    </row>
    <row r="690">
      <c r="A690" s="83" t="s">
        <v>1261</v>
      </c>
      <c r="B690" s="83" t="s">
        <v>1263</v>
      </c>
      <c r="C690" s="83" t="s">
        <v>59</v>
      </c>
      <c r="D690" s="83" t="s">
        <v>141</v>
      </c>
      <c r="E690" s="84">
        <f t="shared" si="1"/>
        <v>1</v>
      </c>
    </row>
    <row r="691">
      <c r="A691" s="83" t="s">
        <v>1264</v>
      </c>
      <c r="B691" s="83" t="s">
        <v>1265</v>
      </c>
      <c r="C691" s="83" t="s">
        <v>59</v>
      </c>
      <c r="D691" s="83" t="s">
        <v>129</v>
      </c>
      <c r="E691" s="84">
        <f t="shared" si="1"/>
        <v>1</v>
      </c>
    </row>
    <row r="692">
      <c r="A692" s="83" t="s">
        <v>1266</v>
      </c>
      <c r="B692" s="83" t="s">
        <v>1267</v>
      </c>
      <c r="C692" s="83" t="s">
        <v>59</v>
      </c>
      <c r="D692" s="83" t="s">
        <v>141</v>
      </c>
      <c r="E692" s="84">
        <f t="shared" si="1"/>
        <v>1</v>
      </c>
    </row>
    <row r="693">
      <c r="A693" s="83" t="s">
        <v>1268</v>
      </c>
      <c r="B693" s="83" t="s">
        <v>1269</v>
      </c>
      <c r="C693" s="83" t="s">
        <v>59</v>
      </c>
      <c r="D693" s="83" t="s">
        <v>132</v>
      </c>
      <c r="E693" s="84">
        <f t="shared" si="1"/>
        <v>1</v>
      </c>
    </row>
    <row r="694">
      <c r="A694" s="83" t="s">
        <v>1268</v>
      </c>
      <c r="B694" s="83" t="s">
        <v>1269</v>
      </c>
      <c r="C694" s="83" t="s">
        <v>59</v>
      </c>
      <c r="D694" s="83" t="s">
        <v>132</v>
      </c>
      <c r="E694" s="84">
        <f t="shared" si="1"/>
        <v>1</v>
      </c>
    </row>
    <row r="695">
      <c r="A695" s="83" t="s">
        <v>1270</v>
      </c>
      <c r="B695" s="83" t="s">
        <v>1271</v>
      </c>
      <c r="C695" s="83" t="s">
        <v>59</v>
      </c>
      <c r="D695" s="83" t="s">
        <v>600</v>
      </c>
      <c r="E695" s="84">
        <f t="shared" si="1"/>
        <v>1</v>
      </c>
    </row>
    <row r="696">
      <c r="A696" s="83" t="s">
        <v>1270</v>
      </c>
      <c r="B696" s="83" t="s">
        <v>1272</v>
      </c>
      <c r="C696" s="83" t="s">
        <v>59</v>
      </c>
      <c r="D696" s="83" t="s">
        <v>600</v>
      </c>
      <c r="E696" s="84">
        <f t="shared" si="1"/>
        <v>1</v>
      </c>
    </row>
    <row r="697">
      <c r="A697" s="83" t="s">
        <v>1273</v>
      </c>
      <c r="B697" s="83" t="s">
        <v>1274</v>
      </c>
      <c r="C697" s="83" t="s">
        <v>42</v>
      </c>
      <c r="D697" s="83" t="s">
        <v>42</v>
      </c>
      <c r="E697" s="84">
        <f t="shared" si="1"/>
        <v>3</v>
      </c>
    </row>
    <row r="698">
      <c r="A698" s="83" t="s">
        <v>1275</v>
      </c>
      <c r="B698" s="83" t="s">
        <v>1276</v>
      </c>
      <c r="C698" s="83" t="s">
        <v>59</v>
      </c>
      <c r="D698" s="83" t="s">
        <v>90</v>
      </c>
      <c r="E698" s="84">
        <f t="shared" si="1"/>
        <v>1</v>
      </c>
    </row>
    <row r="699">
      <c r="A699" s="83" t="s">
        <v>1275</v>
      </c>
      <c r="B699" s="83" t="s">
        <v>1277</v>
      </c>
      <c r="C699" s="83" t="s">
        <v>59</v>
      </c>
      <c r="D699" s="83" t="s">
        <v>90</v>
      </c>
      <c r="E699" s="84">
        <f t="shared" si="1"/>
        <v>1</v>
      </c>
    </row>
    <row r="700">
      <c r="A700" s="83" t="s">
        <v>1278</v>
      </c>
      <c r="B700" s="83" t="s">
        <v>1279</v>
      </c>
      <c r="C700" s="83" t="s">
        <v>135</v>
      </c>
      <c r="D700" s="83" t="s">
        <v>1154</v>
      </c>
      <c r="E700" s="84">
        <f t="shared" si="1"/>
        <v>3</v>
      </c>
    </row>
    <row r="701">
      <c r="A701" s="83" t="s">
        <v>1278</v>
      </c>
      <c r="B701" s="83" t="s">
        <v>1280</v>
      </c>
      <c r="C701" s="83" t="s">
        <v>135</v>
      </c>
      <c r="D701" s="83" t="s">
        <v>1154</v>
      </c>
      <c r="E701" s="84">
        <f t="shared" si="1"/>
        <v>3</v>
      </c>
    </row>
    <row r="702">
      <c r="A702" s="83" t="s">
        <v>1281</v>
      </c>
      <c r="B702" s="83" t="s">
        <v>1282</v>
      </c>
      <c r="C702" s="83" t="s">
        <v>59</v>
      </c>
      <c r="D702" s="83" t="s">
        <v>132</v>
      </c>
      <c r="E702" s="84">
        <f t="shared" si="1"/>
        <v>1</v>
      </c>
    </row>
    <row r="703">
      <c r="A703" s="83" t="s">
        <v>1281</v>
      </c>
      <c r="B703" s="83" t="s">
        <v>1282</v>
      </c>
      <c r="C703" s="83" t="s">
        <v>59</v>
      </c>
      <c r="D703" s="83" t="s">
        <v>132</v>
      </c>
      <c r="E703" s="84">
        <f t="shared" si="1"/>
        <v>1</v>
      </c>
    </row>
    <row r="704">
      <c r="A704" s="83" t="s">
        <v>1283</v>
      </c>
      <c r="B704" s="83" t="s">
        <v>1284</v>
      </c>
      <c r="C704" s="83" t="s">
        <v>518</v>
      </c>
      <c r="D704" s="83" t="s">
        <v>182</v>
      </c>
      <c r="E704" s="84">
        <f t="shared" si="1"/>
        <v>3</v>
      </c>
    </row>
    <row r="705">
      <c r="A705" s="83" t="s">
        <v>1283</v>
      </c>
      <c r="B705" s="83" t="s">
        <v>1285</v>
      </c>
      <c r="C705" s="83" t="s">
        <v>518</v>
      </c>
      <c r="D705" s="83" t="s">
        <v>182</v>
      </c>
      <c r="E705" s="84">
        <f t="shared" si="1"/>
        <v>3</v>
      </c>
    </row>
    <row r="706">
      <c r="A706" s="83" t="s">
        <v>1286</v>
      </c>
      <c r="B706" s="83" t="s">
        <v>1287</v>
      </c>
      <c r="C706" s="83" t="s">
        <v>395</v>
      </c>
      <c r="D706" s="83" t="s">
        <v>396</v>
      </c>
      <c r="E706" s="84">
        <f t="shared" si="1"/>
        <v>3</v>
      </c>
    </row>
    <row r="707">
      <c r="A707" s="83" t="s">
        <v>1288</v>
      </c>
      <c r="B707" s="83" t="s">
        <v>1289</v>
      </c>
      <c r="C707" s="83" t="s">
        <v>54</v>
      </c>
      <c r="D707" s="83" t="s">
        <v>240</v>
      </c>
      <c r="E707" s="84">
        <f t="shared" si="1"/>
        <v>3</v>
      </c>
    </row>
    <row r="708">
      <c r="A708" s="83" t="s">
        <v>1288</v>
      </c>
      <c r="B708" s="83" t="s">
        <v>1290</v>
      </c>
      <c r="C708" s="83" t="s">
        <v>54</v>
      </c>
      <c r="D708" s="83" t="s">
        <v>240</v>
      </c>
      <c r="E708" s="84">
        <f t="shared" si="1"/>
        <v>3</v>
      </c>
    </row>
    <row r="709">
      <c r="A709" s="83" t="s">
        <v>1291</v>
      </c>
      <c r="B709" s="83" t="s">
        <v>1292</v>
      </c>
      <c r="C709" s="83" t="s">
        <v>64</v>
      </c>
      <c r="D709" s="83" t="s">
        <v>65</v>
      </c>
      <c r="E709" s="84">
        <f t="shared" si="1"/>
        <v>2</v>
      </c>
    </row>
    <row r="710">
      <c r="A710" s="83" t="s">
        <v>1293</v>
      </c>
      <c r="B710" s="83" t="s">
        <v>1294</v>
      </c>
      <c r="C710" s="83" t="s">
        <v>338</v>
      </c>
      <c r="D710" s="83" t="s">
        <v>339</v>
      </c>
      <c r="E710" s="84">
        <f t="shared" si="1"/>
        <v>3</v>
      </c>
    </row>
    <row r="711">
      <c r="A711" s="83" t="s">
        <v>1293</v>
      </c>
      <c r="B711" s="83" t="s">
        <v>1295</v>
      </c>
      <c r="C711" s="83" t="s">
        <v>338</v>
      </c>
      <c r="D711" s="83" t="s">
        <v>339</v>
      </c>
      <c r="E711" s="84">
        <f t="shared" si="1"/>
        <v>3</v>
      </c>
    </row>
    <row r="712">
      <c r="A712" s="83" t="s">
        <v>1296</v>
      </c>
      <c r="B712" s="83" t="s">
        <v>1297</v>
      </c>
      <c r="C712" s="83" t="s">
        <v>48</v>
      </c>
      <c r="D712" s="83" t="s">
        <v>48</v>
      </c>
      <c r="E712" s="84">
        <f t="shared" si="1"/>
        <v>2</v>
      </c>
    </row>
    <row r="713">
      <c r="A713" s="83" t="s">
        <v>1298</v>
      </c>
      <c r="B713" s="83" t="s">
        <v>1299</v>
      </c>
      <c r="C713" s="83" t="s">
        <v>518</v>
      </c>
      <c r="D713" s="83" t="s">
        <v>48</v>
      </c>
      <c r="E713" s="84">
        <f t="shared" si="1"/>
        <v>3</v>
      </c>
    </row>
    <row r="714">
      <c r="A714" s="83" t="s">
        <v>1300</v>
      </c>
      <c r="B714" s="83" t="s">
        <v>1301</v>
      </c>
      <c r="C714" s="83" t="s">
        <v>158</v>
      </c>
      <c r="D714" s="83" t="s">
        <v>159</v>
      </c>
      <c r="E714" s="84">
        <f t="shared" si="1"/>
        <v>2</v>
      </c>
    </row>
    <row r="715">
      <c r="A715" s="83" t="s">
        <v>1302</v>
      </c>
      <c r="B715" s="83" t="s">
        <v>1303</v>
      </c>
      <c r="C715" s="83" t="s">
        <v>208</v>
      </c>
      <c r="D715" s="83" t="s">
        <v>209</v>
      </c>
      <c r="E715" s="84">
        <f t="shared" si="1"/>
        <v>3</v>
      </c>
    </row>
    <row r="716">
      <c r="A716" s="83" t="s">
        <v>1304</v>
      </c>
      <c r="B716" s="83" t="s">
        <v>1305</v>
      </c>
      <c r="C716" s="83" t="s">
        <v>54</v>
      </c>
      <c r="D716" s="83" t="s">
        <v>55</v>
      </c>
      <c r="E716" s="84">
        <f t="shared" si="1"/>
        <v>3</v>
      </c>
    </row>
    <row r="717">
      <c r="A717" s="83" t="s">
        <v>1306</v>
      </c>
      <c r="B717" s="83" t="s">
        <v>1307</v>
      </c>
      <c r="C717" s="83" t="s">
        <v>725</v>
      </c>
      <c r="D717" s="83" t="s">
        <v>725</v>
      </c>
      <c r="E717" s="84">
        <f t="shared" si="1"/>
        <v>3</v>
      </c>
    </row>
    <row r="718">
      <c r="A718" s="83" t="s">
        <v>1308</v>
      </c>
      <c r="B718" s="83" t="s">
        <v>1309</v>
      </c>
      <c r="C718" s="83" t="s">
        <v>59</v>
      </c>
      <c r="D718" s="83" t="s">
        <v>141</v>
      </c>
      <c r="E718" s="84">
        <f t="shared" si="1"/>
        <v>1</v>
      </c>
    </row>
    <row r="719">
      <c r="A719" s="83" t="s">
        <v>1308</v>
      </c>
      <c r="B719" s="83" t="s">
        <v>1310</v>
      </c>
      <c r="C719" s="83" t="s">
        <v>59</v>
      </c>
      <c r="D719" s="83" t="s">
        <v>141</v>
      </c>
      <c r="E719" s="84">
        <f t="shared" si="1"/>
        <v>1</v>
      </c>
    </row>
    <row r="720">
      <c r="A720" s="83" t="s">
        <v>1311</v>
      </c>
      <c r="B720" s="83" t="s">
        <v>1312</v>
      </c>
      <c r="C720" s="83" t="s">
        <v>59</v>
      </c>
      <c r="D720" s="83" t="s">
        <v>141</v>
      </c>
      <c r="E720" s="84">
        <f t="shared" si="1"/>
        <v>1</v>
      </c>
    </row>
    <row r="721">
      <c r="A721" s="83" t="s">
        <v>1311</v>
      </c>
      <c r="B721" s="83" t="s">
        <v>1313</v>
      </c>
      <c r="C721" s="83" t="s">
        <v>59</v>
      </c>
      <c r="D721" s="83" t="s">
        <v>141</v>
      </c>
      <c r="E721" s="84">
        <f t="shared" si="1"/>
        <v>1</v>
      </c>
    </row>
    <row r="722">
      <c r="A722" s="83" t="s">
        <v>1314</v>
      </c>
      <c r="B722" s="83" t="s">
        <v>1315</v>
      </c>
      <c r="C722" s="83" t="s">
        <v>135</v>
      </c>
      <c r="D722" s="83" t="s">
        <v>1316</v>
      </c>
      <c r="E722" s="84">
        <f t="shared" si="1"/>
        <v>3</v>
      </c>
    </row>
    <row r="723">
      <c r="A723" s="83" t="s">
        <v>1317</v>
      </c>
      <c r="B723" s="83" t="s">
        <v>1318</v>
      </c>
      <c r="C723" s="83" t="s">
        <v>518</v>
      </c>
      <c r="D723" s="83" t="s">
        <v>48</v>
      </c>
      <c r="E723" s="84">
        <f t="shared" si="1"/>
        <v>3</v>
      </c>
    </row>
    <row r="724">
      <c r="A724" s="83" t="s">
        <v>1317</v>
      </c>
      <c r="B724" s="83" t="s">
        <v>1319</v>
      </c>
      <c r="C724" s="83" t="s">
        <v>518</v>
      </c>
      <c r="D724" s="83" t="s">
        <v>48</v>
      </c>
      <c r="E724" s="84">
        <f t="shared" si="1"/>
        <v>3</v>
      </c>
    </row>
    <row r="725">
      <c r="A725" s="83" t="s">
        <v>1320</v>
      </c>
      <c r="B725" s="83" t="s">
        <v>1321</v>
      </c>
      <c r="C725" s="83" t="s">
        <v>293</v>
      </c>
      <c r="D725" s="83" t="s">
        <v>784</v>
      </c>
      <c r="E725" s="84">
        <f t="shared" si="1"/>
        <v>3</v>
      </c>
    </row>
    <row r="726">
      <c r="A726" s="83" t="s">
        <v>1320</v>
      </c>
      <c r="B726" s="83" t="s">
        <v>1322</v>
      </c>
      <c r="C726" s="83" t="s">
        <v>293</v>
      </c>
      <c r="D726" s="83" t="s">
        <v>784</v>
      </c>
      <c r="E726" s="84">
        <f t="shared" si="1"/>
        <v>3</v>
      </c>
    </row>
    <row r="727">
      <c r="A727" s="83" t="s">
        <v>1320</v>
      </c>
      <c r="B727" s="83" t="s">
        <v>1323</v>
      </c>
      <c r="C727" s="83" t="s">
        <v>293</v>
      </c>
      <c r="D727" s="83" t="s">
        <v>784</v>
      </c>
      <c r="E727" s="84">
        <f t="shared" si="1"/>
        <v>3</v>
      </c>
    </row>
    <row r="728">
      <c r="A728" s="83" t="s">
        <v>1324</v>
      </c>
      <c r="B728" s="83" t="s">
        <v>1325</v>
      </c>
      <c r="C728" s="83" t="s">
        <v>59</v>
      </c>
      <c r="D728" s="83" t="s">
        <v>141</v>
      </c>
      <c r="E728" s="84">
        <f t="shared" si="1"/>
        <v>1</v>
      </c>
    </row>
    <row r="729">
      <c r="A729" s="83" t="s">
        <v>1324</v>
      </c>
      <c r="B729" s="83" t="s">
        <v>1326</v>
      </c>
      <c r="C729" s="83" t="s">
        <v>59</v>
      </c>
      <c r="D729" s="83" t="s">
        <v>141</v>
      </c>
      <c r="E729" s="84">
        <f t="shared" si="1"/>
        <v>1</v>
      </c>
    </row>
    <row r="730">
      <c r="A730" s="83" t="s">
        <v>1327</v>
      </c>
      <c r="B730" s="83" t="s">
        <v>1328</v>
      </c>
      <c r="C730" s="83" t="s">
        <v>45</v>
      </c>
      <c r="D730" s="83" t="s">
        <v>45</v>
      </c>
      <c r="E730" s="84">
        <f t="shared" si="1"/>
        <v>3</v>
      </c>
    </row>
    <row r="731">
      <c r="A731" s="83" t="s">
        <v>1329</v>
      </c>
      <c r="B731" s="83" t="s">
        <v>1330</v>
      </c>
      <c r="C731" s="83" t="s">
        <v>54</v>
      </c>
      <c r="D731" s="83" t="s">
        <v>262</v>
      </c>
      <c r="E731" s="84">
        <f t="shared" si="1"/>
        <v>3</v>
      </c>
    </row>
    <row r="732">
      <c r="A732" s="83" t="s">
        <v>1331</v>
      </c>
      <c r="B732" s="83" t="s">
        <v>1332</v>
      </c>
      <c r="C732" s="83" t="s">
        <v>59</v>
      </c>
      <c r="D732" s="83" t="s">
        <v>60</v>
      </c>
      <c r="E732" s="84">
        <f t="shared" si="1"/>
        <v>1</v>
      </c>
    </row>
    <row r="733">
      <c r="A733" s="83" t="s">
        <v>1331</v>
      </c>
      <c r="B733" s="83" t="s">
        <v>1333</v>
      </c>
      <c r="C733" s="83" t="s">
        <v>59</v>
      </c>
      <c r="D733" s="83" t="s">
        <v>60</v>
      </c>
      <c r="E733" s="84">
        <f t="shared" si="1"/>
        <v>1</v>
      </c>
    </row>
    <row r="734">
      <c r="A734" s="83" t="s">
        <v>1334</v>
      </c>
      <c r="B734" s="83" t="s">
        <v>1335</v>
      </c>
      <c r="C734" s="83" t="s">
        <v>338</v>
      </c>
      <c r="D734" s="83" t="s">
        <v>339</v>
      </c>
      <c r="E734" s="84">
        <f t="shared" si="1"/>
        <v>3</v>
      </c>
    </row>
    <row r="735">
      <c r="A735" s="83" t="s">
        <v>1336</v>
      </c>
      <c r="B735" s="83" t="s">
        <v>1337</v>
      </c>
      <c r="C735" s="83" t="s">
        <v>405</v>
      </c>
      <c r="D735" s="83" t="s">
        <v>405</v>
      </c>
      <c r="E735" s="84">
        <f t="shared" si="1"/>
        <v>3</v>
      </c>
    </row>
    <row r="736">
      <c r="A736" s="83" t="s">
        <v>1338</v>
      </c>
      <c r="B736" s="83" t="s">
        <v>1339</v>
      </c>
      <c r="C736" s="83" t="s">
        <v>59</v>
      </c>
      <c r="D736" s="83" t="s">
        <v>600</v>
      </c>
      <c r="E736" s="84">
        <f t="shared" si="1"/>
        <v>1</v>
      </c>
    </row>
    <row r="737">
      <c r="A737" s="83" t="s">
        <v>1338</v>
      </c>
      <c r="B737" s="83" t="s">
        <v>1339</v>
      </c>
      <c r="C737" s="83" t="s">
        <v>59</v>
      </c>
      <c r="D737" s="83" t="s">
        <v>600</v>
      </c>
      <c r="E737" s="84">
        <f t="shared" si="1"/>
        <v>1</v>
      </c>
    </row>
    <row r="738">
      <c r="A738" s="83" t="s">
        <v>1340</v>
      </c>
      <c r="B738" s="83" t="s">
        <v>1341</v>
      </c>
      <c r="C738" s="83" t="s">
        <v>59</v>
      </c>
      <c r="D738" s="83" t="s">
        <v>90</v>
      </c>
      <c r="E738" s="84">
        <f t="shared" si="1"/>
        <v>1</v>
      </c>
    </row>
    <row r="739">
      <c r="A739" s="83" t="s">
        <v>1340</v>
      </c>
      <c r="B739" s="83" t="s">
        <v>1342</v>
      </c>
      <c r="C739" s="83" t="s">
        <v>59</v>
      </c>
      <c r="D739" s="83" t="s">
        <v>90</v>
      </c>
      <c r="E739" s="84">
        <f t="shared" si="1"/>
        <v>1</v>
      </c>
    </row>
    <row r="740">
      <c r="A740" s="83" t="s">
        <v>1343</v>
      </c>
      <c r="B740" s="83" t="s">
        <v>1344</v>
      </c>
      <c r="C740" s="83" t="s">
        <v>59</v>
      </c>
      <c r="D740" s="83" t="s">
        <v>60</v>
      </c>
      <c r="E740" s="84">
        <f t="shared" si="1"/>
        <v>1</v>
      </c>
    </row>
    <row r="741">
      <c r="A741" s="83" t="s">
        <v>1343</v>
      </c>
      <c r="B741" s="83" t="s">
        <v>1344</v>
      </c>
      <c r="C741" s="83" t="s">
        <v>59</v>
      </c>
      <c r="D741" s="83" t="s">
        <v>60</v>
      </c>
      <c r="E741" s="84">
        <f t="shared" si="1"/>
        <v>1</v>
      </c>
    </row>
    <row r="742">
      <c r="A742" s="83" t="s">
        <v>1345</v>
      </c>
      <c r="B742" s="83" t="s">
        <v>1346</v>
      </c>
      <c r="C742" s="83" t="s">
        <v>86</v>
      </c>
      <c r="D742" s="83" t="s">
        <v>87</v>
      </c>
      <c r="E742" s="84">
        <f t="shared" si="1"/>
        <v>3</v>
      </c>
    </row>
    <row r="743">
      <c r="A743" s="83" t="s">
        <v>1347</v>
      </c>
      <c r="B743" s="83" t="s">
        <v>1348</v>
      </c>
      <c r="C743" s="83" t="s">
        <v>165</v>
      </c>
      <c r="D743" s="83" t="s">
        <v>696</v>
      </c>
      <c r="E743" s="84">
        <f t="shared" si="1"/>
        <v>3</v>
      </c>
    </row>
    <row r="744">
      <c r="A744" s="83" t="s">
        <v>1349</v>
      </c>
      <c r="B744" s="83" t="s">
        <v>1350</v>
      </c>
      <c r="C744" s="83" t="s">
        <v>94</v>
      </c>
      <c r="D744" s="83" t="s">
        <v>433</v>
      </c>
      <c r="E744" s="84">
        <f t="shared" si="1"/>
        <v>3</v>
      </c>
    </row>
    <row r="745">
      <c r="A745" s="83" t="s">
        <v>1351</v>
      </c>
      <c r="B745" s="83" t="s">
        <v>1352</v>
      </c>
      <c r="C745" s="83" t="s">
        <v>59</v>
      </c>
      <c r="D745" s="83" t="s">
        <v>889</v>
      </c>
      <c r="E745" s="84">
        <f t="shared" si="1"/>
        <v>1</v>
      </c>
    </row>
    <row r="746">
      <c r="A746" s="83" t="s">
        <v>1351</v>
      </c>
      <c r="B746" s="83" t="s">
        <v>1352</v>
      </c>
      <c r="C746" s="83" t="s">
        <v>59</v>
      </c>
      <c r="D746" s="83" t="s">
        <v>889</v>
      </c>
      <c r="E746" s="84">
        <f t="shared" si="1"/>
        <v>1</v>
      </c>
    </row>
    <row r="747">
      <c r="A747" s="83" t="s">
        <v>1353</v>
      </c>
      <c r="B747" s="83" t="s">
        <v>1354</v>
      </c>
      <c r="C747" s="83" t="s">
        <v>45</v>
      </c>
      <c r="D747" s="83" t="s">
        <v>45</v>
      </c>
      <c r="E747" s="84">
        <f t="shared" si="1"/>
        <v>2</v>
      </c>
    </row>
    <row r="748">
      <c r="A748" s="83" t="s">
        <v>1355</v>
      </c>
      <c r="B748" s="83" t="s">
        <v>1356</v>
      </c>
      <c r="C748" s="83" t="s">
        <v>42</v>
      </c>
      <c r="D748" s="83" t="s">
        <v>42</v>
      </c>
      <c r="E748" s="84">
        <f t="shared" si="1"/>
        <v>3</v>
      </c>
    </row>
    <row r="749">
      <c r="A749" s="83" t="s">
        <v>1357</v>
      </c>
      <c r="B749" s="83" t="s">
        <v>1358</v>
      </c>
      <c r="C749" s="83" t="s">
        <v>518</v>
      </c>
      <c r="D749" s="83" t="s">
        <v>48</v>
      </c>
      <c r="E749" s="84">
        <f t="shared" si="1"/>
        <v>3</v>
      </c>
    </row>
    <row r="750">
      <c r="A750" s="83" t="s">
        <v>1359</v>
      </c>
      <c r="B750" s="83" t="s">
        <v>1360</v>
      </c>
      <c r="C750" s="83" t="s">
        <v>38</v>
      </c>
      <c r="D750" s="83" t="s">
        <v>1184</v>
      </c>
      <c r="E750" s="84">
        <f t="shared" si="1"/>
        <v>3</v>
      </c>
    </row>
    <row r="751">
      <c r="A751" s="83" t="s">
        <v>1361</v>
      </c>
      <c r="B751" s="83" t="s">
        <v>1362</v>
      </c>
      <c r="C751" s="83" t="s">
        <v>619</v>
      </c>
      <c r="D751" s="83" t="s">
        <v>1043</v>
      </c>
      <c r="E751" s="84">
        <f t="shared" si="1"/>
        <v>3</v>
      </c>
    </row>
    <row r="752">
      <c r="A752" s="83" t="s">
        <v>1361</v>
      </c>
      <c r="B752" s="83" t="s">
        <v>1363</v>
      </c>
      <c r="C752" s="83" t="s">
        <v>619</v>
      </c>
      <c r="D752" s="83" t="s">
        <v>1043</v>
      </c>
      <c r="E752" s="84">
        <f t="shared" si="1"/>
        <v>3</v>
      </c>
    </row>
    <row r="753">
      <c r="A753" s="83" t="s">
        <v>1364</v>
      </c>
      <c r="B753" s="83" t="s">
        <v>1365</v>
      </c>
      <c r="C753" s="83" t="s">
        <v>293</v>
      </c>
      <c r="D753" s="83" t="s">
        <v>784</v>
      </c>
      <c r="E753" s="84">
        <f t="shared" si="1"/>
        <v>3</v>
      </c>
    </row>
    <row r="754">
      <c r="A754" s="83" t="s">
        <v>1364</v>
      </c>
      <c r="B754" s="83" t="s">
        <v>1366</v>
      </c>
      <c r="C754" s="83" t="s">
        <v>293</v>
      </c>
      <c r="D754" s="83" t="s">
        <v>784</v>
      </c>
      <c r="E754" s="84">
        <f t="shared" si="1"/>
        <v>3</v>
      </c>
    </row>
    <row r="755">
      <c r="A755" s="83" t="s">
        <v>1367</v>
      </c>
      <c r="B755" s="83" t="s">
        <v>1368</v>
      </c>
      <c r="C755" s="83" t="s">
        <v>59</v>
      </c>
      <c r="D755" s="83" t="s">
        <v>600</v>
      </c>
      <c r="E755" s="84">
        <f t="shared" si="1"/>
        <v>1</v>
      </c>
    </row>
    <row r="756">
      <c r="A756" s="83" t="s">
        <v>1367</v>
      </c>
      <c r="B756" s="83" t="s">
        <v>1369</v>
      </c>
      <c r="C756" s="83" t="s">
        <v>59</v>
      </c>
      <c r="D756" s="83" t="s">
        <v>600</v>
      </c>
      <c r="E756" s="84">
        <f t="shared" si="1"/>
        <v>1</v>
      </c>
    </row>
    <row r="757">
      <c r="A757" s="83" t="s">
        <v>1370</v>
      </c>
      <c r="B757" s="83" t="s">
        <v>1371</v>
      </c>
      <c r="C757" s="83" t="s">
        <v>59</v>
      </c>
      <c r="D757" s="83" t="s">
        <v>141</v>
      </c>
      <c r="E757" s="84">
        <f t="shared" si="1"/>
        <v>1</v>
      </c>
    </row>
    <row r="758">
      <c r="A758" s="83" t="s">
        <v>1370</v>
      </c>
      <c r="B758" s="83" t="s">
        <v>1372</v>
      </c>
      <c r="C758" s="83" t="s">
        <v>59</v>
      </c>
      <c r="D758" s="83" t="s">
        <v>141</v>
      </c>
      <c r="E758" s="84">
        <f t="shared" si="1"/>
        <v>1</v>
      </c>
    </row>
    <row r="759">
      <c r="A759" s="83" t="s">
        <v>1373</v>
      </c>
      <c r="B759" s="83" t="s">
        <v>1374</v>
      </c>
      <c r="C759" s="83" t="s">
        <v>59</v>
      </c>
      <c r="D759" s="83" t="s">
        <v>90</v>
      </c>
      <c r="E759" s="84">
        <f t="shared" si="1"/>
        <v>1</v>
      </c>
    </row>
    <row r="760">
      <c r="A760" s="83" t="s">
        <v>1373</v>
      </c>
      <c r="B760" s="83" t="s">
        <v>1374</v>
      </c>
      <c r="C760" s="83" t="s">
        <v>59</v>
      </c>
      <c r="D760" s="83" t="s">
        <v>90</v>
      </c>
      <c r="E760" s="84">
        <f t="shared" si="1"/>
        <v>1</v>
      </c>
    </row>
    <row r="761">
      <c r="A761" s="83" t="s">
        <v>1373</v>
      </c>
      <c r="B761" s="83" t="s">
        <v>1375</v>
      </c>
      <c r="C761" s="83" t="s">
        <v>59</v>
      </c>
      <c r="D761" s="83" t="s">
        <v>90</v>
      </c>
      <c r="E761" s="84">
        <f t="shared" si="1"/>
        <v>1</v>
      </c>
    </row>
    <row r="762">
      <c r="A762" s="83" t="s">
        <v>1376</v>
      </c>
      <c r="B762" s="83" t="s">
        <v>1377</v>
      </c>
      <c r="C762" s="83" t="s">
        <v>59</v>
      </c>
      <c r="D762" s="83" t="s">
        <v>600</v>
      </c>
      <c r="E762" s="84">
        <f t="shared" si="1"/>
        <v>1</v>
      </c>
    </row>
    <row r="763">
      <c r="A763" s="83" t="s">
        <v>1376</v>
      </c>
      <c r="B763" s="83" t="s">
        <v>1378</v>
      </c>
      <c r="C763" s="83" t="s">
        <v>59</v>
      </c>
      <c r="D763" s="83" t="s">
        <v>600</v>
      </c>
      <c r="E763" s="84">
        <f t="shared" si="1"/>
        <v>1</v>
      </c>
    </row>
    <row r="764">
      <c r="A764" s="83" t="s">
        <v>1379</v>
      </c>
      <c r="B764" s="83" t="s">
        <v>1380</v>
      </c>
      <c r="C764" s="83" t="s">
        <v>59</v>
      </c>
      <c r="D764" s="83" t="s">
        <v>711</v>
      </c>
      <c r="E764" s="84">
        <f t="shared" si="1"/>
        <v>1</v>
      </c>
    </row>
    <row r="765">
      <c r="A765" s="83" t="s">
        <v>1379</v>
      </c>
      <c r="B765" s="83" t="s">
        <v>1381</v>
      </c>
      <c r="C765" s="83" t="s">
        <v>59</v>
      </c>
      <c r="D765" s="83" t="s">
        <v>711</v>
      </c>
      <c r="E765" s="84">
        <f t="shared" si="1"/>
        <v>1</v>
      </c>
    </row>
    <row r="766">
      <c r="A766" s="83" t="s">
        <v>1382</v>
      </c>
      <c r="B766" s="83" t="s">
        <v>1383</v>
      </c>
      <c r="C766" s="83" t="s">
        <v>59</v>
      </c>
      <c r="D766" s="83" t="s">
        <v>129</v>
      </c>
      <c r="E766" s="84">
        <f t="shared" si="1"/>
        <v>1</v>
      </c>
    </row>
    <row r="767">
      <c r="A767" s="83" t="s">
        <v>1382</v>
      </c>
      <c r="B767" s="83" t="s">
        <v>1383</v>
      </c>
      <c r="C767" s="83" t="s">
        <v>59</v>
      </c>
      <c r="D767" s="83" t="s">
        <v>129</v>
      </c>
      <c r="E767" s="84">
        <f t="shared" si="1"/>
        <v>1</v>
      </c>
    </row>
    <row r="768">
      <c r="A768" s="83" t="s">
        <v>1384</v>
      </c>
      <c r="B768" s="83" t="s">
        <v>1385</v>
      </c>
      <c r="C768" s="83" t="s">
        <v>59</v>
      </c>
      <c r="D768" s="83" t="s">
        <v>60</v>
      </c>
      <c r="E768" s="84">
        <f t="shared" si="1"/>
        <v>1</v>
      </c>
    </row>
    <row r="769">
      <c r="A769" s="83" t="s">
        <v>1384</v>
      </c>
      <c r="B769" s="83" t="s">
        <v>1386</v>
      </c>
      <c r="C769" s="83" t="s">
        <v>59</v>
      </c>
      <c r="D769" s="83" t="s">
        <v>60</v>
      </c>
      <c r="E769" s="84">
        <f t="shared" si="1"/>
        <v>1</v>
      </c>
    </row>
    <row r="770">
      <c r="A770" s="83" t="s">
        <v>1387</v>
      </c>
      <c r="B770" s="83" t="s">
        <v>1388</v>
      </c>
      <c r="C770" s="83" t="s">
        <v>59</v>
      </c>
      <c r="D770" s="83" t="s">
        <v>141</v>
      </c>
      <c r="E770" s="84">
        <f t="shared" si="1"/>
        <v>1</v>
      </c>
    </row>
    <row r="771">
      <c r="A771" s="83" t="s">
        <v>1387</v>
      </c>
      <c r="B771" s="83" t="s">
        <v>1389</v>
      </c>
      <c r="C771" s="83" t="s">
        <v>59</v>
      </c>
      <c r="D771" s="83" t="s">
        <v>141</v>
      </c>
      <c r="E771" s="84">
        <f t="shared" si="1"/>
        <v>1</v>
      </c>
    </row>
    <row r="772">
      <c r="A772" s="83" t="s">
        <v>1390</v>
      </c>
      <c r="B772" s="83" t="s">
        <v>1391</v>
      </c>
      <c r="C772" s="83" t="s">
        <v>59</v>
      </c>
      <c r="D772" s="83" t="s">
        <v>389</v>
      </c>
      <c r="E772" s="84">
        <f t="shared" si="1"/>
        <v>1</v>
      </c>
    </row>
    <row r="773">
      <c r="A773" s="83" t="s">
        <v>1390</v>
      </c>
      <c r="B773" s="83" t="s">
        <v>1392</v>
      </c>
      <c r="C773" s="83" t="s">
        <v>59</v>
      </c>
      <c r="D773" s="83" t="s">
        <v>389</v>
      </c>
      <c r="E773" s="84">
        <f t="shared" si="1"/>
        <v>1</v>
      </c>
    </row>
    <row r="774">
      <c r="A774" s="83" t="s">
        <v>1393</v>
      </c>
      <c r="B774" s="83" t="s">
        <v>1394</v>
      </c>
      <c r="C774" s="83" t="s">
        <v>59</v>
      </c>
      <c r="D774" s="83" t="s">
        <v>129</v>
      </c>
      <c r="E774" s="84">
        <f t="shared" si="1"/>
        <v>1</v>
      </c>
    </row>
    <row r="775">
      <c r="A775" s="83" t="s">
        <v>1393</v>
      </c>
      <c r="B775" s="83" t="s">
        <v>1395</v>
      </c>
      <c r="C775" s="83" t="s">
        <v>59</v>
      </c>
      <c r="D775" s="83" t="s">
        <v>129</v>
      </c>
      <c r="E775" s="84">
        <f t="shared" si="1"/>
        <v>1</v>
      </c>
    </row>
    <row r="776">
      <c r="A776" s="83" t="s">
        <v>1396</v>
      </c>
      <c r="B776" s="83" t="s">
        <v>1397</v>
      </c>
      <c r="C776" s="83" t="s">
        <v>59</v>
      </c>
      <c r="D776" s="83" t="s">
        <v>600</v>
      </c>
      <c r="E776" s="84">
        <f t="shared" si="1"/>
        <v>1</v>
      </c>
    </row>
    <row r="777">
      <c r="A777" s="83" t="s">
        <v>1398</v>
      </c>
      <c r="B777" s="83" t="s">
        <v>1399</v>
      </c>
      <c r="C777" s="83" t="s">
        <v>59</v>
      </c>
      <c r="D777" s="83" t="s">
        <v>90</v>
      </c>
      <c r="E777" s="84">
        <f t="shared" si="1"/>
        <v>1</v>
      </c>
    </row>
    <row r="778">
      <c r="A778" s="83" t="s">
        <v>1398</v>
      </c>
      <c r="B778" s="83" t="s">
        <v>1399</v>
      </c>
      <c r="C778" s="83" t="s">
        <v>59</v>
      </c>
      <c r="D778" s="83" t="s">
        <v>90</v>
      </c>
      <c r="E778" s="84">
        <f t="shared" si="1"/>
        <v>1</v>
      </c>
    </row>
    <row r="779">
      <c r="A779" s="83" t="s">
        <v>1400</v>
      </c>
      <c r="B779" s="83" t="s">
        <v>1401</v>
      </c>
      <c r="C779" s="83" t="s">
        <v>59</v>
      </c>
      <c r="D779" s="83" t="s">
        <v>141</v>
      </c>
      <c r="E779" s="84">
        <f t="shared" si="1"/>
        <v>1</v>
      </c>
    </row>
    <row r="780">
      <c r="A780" s="83" t="s">
        <v>1400</v>
      </c>
      <c r="B780" s="83" t="s">
        <v>1402</v>
      </c>
      <c r="C780" s="83" t="s">
        <v>59</v>
      </c>
      <c r="D780" s="83" t="s">
        <v>141</v>
      </c>
      <c r="E780" s="84">
        <f t="shared" si="1"/>
        <v>1</v>
      </c>
    </row>
    <row r="781">
      <c r="A781" s="83" t="s">
        <v>1403</v>
      </c>
      <c r="B781" s="83" t="s">
        <v>1404</v>
      </c>
      <c r="C781" s="83" t="s">
        <v>59</v>
      </c>
      <c r="D781" s="83" t="s">
        <v>141</v>
      </c>
      <c r="E781" s="84">
        <f t="shared" si="1"/>
        <v>1</v>
      </c>
    </row>
    <row r="782">
      <c r="A782" s="83" t="s">
        <v>1403</v>
      </c>
      <c r="B782" s="83" t="s">
        <v>1404</v>
      </c>
      <c r="C782" s="83" t="s">
        <v>59</v>
      </c>
      <c r="D782" s="83" t="s">
        <v>141</v>
      </c>
      <c r="E782" s="84">
        <f t="shared" si="1"/>
        <v>1</v>
      </c>
    </row>
    <row r="783">
      <c r="A783" s="83" t="s">
        <v>1405</v>
      </c>
      <c r="B783" s="83" t="s">
        <v>745</v>
      </c>
      <c r="C783" s="83" t="s">
        <v>59</v>
      </c>
      <c r="D783" s="83" t="s">
        <v>600</v>
      </c>
      <c r="E783" s="84">
        <f t="shared" si="1"/>
        <v>1</v>
      </c>
    </row>
    <row r="784">
      <c r="A784" s="83" t="s">
        <v>1405</v>
      </c>
      <c r="B784" s="83" t="s">
        <v>1406</v>
      </c>
      <c r="C784" s="83" t="s">
        <v>59</v>
      </c>
      <c r="D784" s="83" t="s">
        <v>600</v>
      </c>
      <c r="E784" s="84">
        <f t="shared" si="1"/>
        <v>1</v>
      </c>
    </row>
    <row r="785">
      <c r="A785" s="83" t="s">
        <v>1407</v>
      </c>
      <c r="B785" s="83" t="s">
        <v>1408</v>
      </c>
      <c r="C785" s="83" t="s">
        <v>59</v>
      </c>
      <c r="D785" s="83" t="s">
        <v>198</v>
      </c>
      <c r="E785" s="84">
        <f t="shared" si="1"/>
        <v>1</v>
      </c>
    </row>
    <row r="786">
      <c r="A786" s="83" t="s">
        <v>1409</v>
      </c>
      <c r="B786" s="83" t="s">
        <v>1410</v>
      </c>
      <c r="C786" s="83" t="s">
        <v>59</v>
      </c>
      <c r="D786" s="83" t="s">
        <v>141</v>
      </c>
      <c r="E786" s="84">
        <f t="shared" si="1"/>
        <v>1</v>
      </c>
    </row>
    <row r="787">
      <c r="A787" s="83" t="s">
        <v>1409</v>
      </c>
      <c r="B787" s="83" t="s">
        <v>1411</v>
      </c>
      <c r="C787" s="83" t="s">
        <v>59</v>
      </c>
      <c r="D787" s="83" t="s">
        <v>141</v>
      </c>
      <c r="E787" s="84">
        <f t="shared" si="1"/>
        <v>1</v>
      </c>
    </row>
    <row r="788">
      <c r="A788" s="83" t="s">
        <v>1412</v>
      </c>
      <c r="B788" s="83" t="s">
        <v>1413</v>
      </c>
      <c r="C788" s="83" t="s">
        <v>59</v>
      </c>
      <c r="D788" s="83" t="s">
        <v>600</v>
      </c>
      <c r="E788" s="84">
        <f t="shared" si="1"/>
        <v>1</v>
      </c>
    </row>
    <row r="789">
      <c r="A789" s="83" t="s">
        <v>1412</v>
      </c>
      <c r="B789" s="83" t="s">
        <v>1413</v>
      </c>
      <c r="C789" s="83" t="s">
        <v>59</v>
      </c>
      <c r="D789" s="83" t="s">
        <v>600</v>
      </c>
      <c r="E789" s="84">
        <f t="shared" si="1"/>
        <v>1</v>
      </c>
    </row>
    <row r="790">
      <c r="A790" s="83" t="s">
        <v>1414</v>
      </c>
      <c r="B790" s="83" t="s">
        <v>1415</v>
      </c>
      <c r="C790" s="83" t="s">
        <v>59</v>
      </c>
      <c r="D790" s="83" t="s">
        <v>90</v>
      </c>
      <c r="E790" s="84">
        <f t="shared" si="1"/>
        <v>1</v>
      </c>
    </row>
    <row r="791">
      <c r="A791" s="83" t="s">
        <v>1414</v>
      </c>
      <c r="B791" s="83" t="s">
        <v>1416</v>
      </c>
      <c r="C791" s="83" t="s">
        <v>59</v>
      </c>
      <c r="D791" s="83" t="s">
        <v>90</v>
      </c>
      <c r="E791" s="84">
        <f t="shared" si="1"/>
        <v>1</v>
      </c>
    </row>
    <row r="792">
      <c r="A792" s="83" t="s">
        <v>1417</v>
      </c>
      <c r="B792" s="83" t="s">
        <v>1418</v>
      </c>
      <c r="C792" s="83" t="s">
        <v>59</v>
      </c>
      <c r="D792" s="83" t="s">
        <v>141</v>
      </c>
      <c r="E792" s="84">
        <f t="shared" si="1"/>
        <v>1</v>
      </c>
    </row>
    <row r="793">
      <c r="A793" s="83" t="s">
        <v>1417</v>
      </c>
      <c r="B793" s="83" t="s">
        <v>1418</v>
      </c>
      <c r="C793" s="83" t="s">
        <v>59</v>
      </c>
      <c r="D793" s="83" t="s">
        <v>141</v>
      </c>
      <c r="E793" s="84">
        <f t="shared" si="1"/>
        <v>1</v>
      </c>
    </row>
    <row r="794">
      <c r="A794" s="83" t="s">
        <v>1419</v>
      </c>
      <c r="B794" s="83" t="s">
        <v>1420</v>
      </c>
      <c r="C794" s="83" t="s">
        <v>293</v>
      </c>
      <c r="D794" s="83" t="s">
        <v>784</v>
      </c>
      <c r="E794" s="84">
        <f t="shared" si="1"/>
        <v>3</v>
      </c>
    </row>
    <row r="795">
      <c r="A795" s="83" t="s">
        <v>1419</v>
      </c>
      <c r="B795" s="83" t="s">
        <v>1421</v>
      </c>
      <c r="C795" s="83" t="s">
        <v>293</v>
      </c>
      <c r="D795" s="83" t="s">
        <v>784</v>
      </c>
      <c r="E795" s="84">
        <f t="shared" si="1"/>
        <v>3</v>
      </c>
    </row>
    <row r="796">
      <c r="A796" s="83" t="s">
        <v>1422</v>
      </c>
      <c r="B796" s="83" t="s">
        <v>1423</v>
      </c>
      <c r="C796" s="83" t="s">
        <v>59</v>
      </c>
      <c r="D796" s="83" t="s">
        <v>90</v>
      </c>
      <c r="E796" s="84">
        <f t="shared" si="1"/>
        <v>1</v>
      </c>
    </row>
    <row r="797">
      <c r="A797" s="83" t="s">
        <v>1422</v>
      </c>
      <c r="B797" s="83" t="s">
        <v>1424</v>
      </c>
      <c r="C797" s="83" t="s">
        <v>59</v>
      </c>
      <c r="D797" s="83" t="s">
        <v>90</v>
      </c>
      <c r="E797" s="84">
        <f t="shared" si="1"/>
        <v>1</v>
      </c>
    </row>
    <row r="798">
      <c r="A798" s="83" t="s">
        <v>1425</v>
      </c>
      <c r="B798" s="83" t="s">
        <v>1426</v>
      </c>
      <c r="C798" s="83" t="s">
        <v>395</v>
      </c>
      <c r="D798" s="83" t="s">
        <v>396</v>
      </c>
      <c r="E798" s="84">
        <f t="shared" si="1"/>
        <v>3</v>
      </c>
    </row>
    <row r="799">
      <c r="A799" s="83" t="s">
        <v>1427</v>
      </c>
      <c r="B799" s="83" t="s">
        <v>1428</v>
      </c>
      <c r="C799" s="83" t="s">
        <v>59</v>
      </c>
      <c r="D799" s="83" t="s">
        <v>141</v>
      </c>
      <c r="E799" s="84">
        <f t="shared" si="1"/>
        <v>1</v>
      </c>
    </row>
    <row r="800">
      <c r="A800" s="83" t="s">
        <v>1427</v>
      </c>
      <c r="B800" s="83" t="s">
        <v>1428</v>
      </c>
      <c r="C800" s="83" t="s">
        <v>59</v>
      </c>
      <c r="D800" s="83" t="s">
        <v>141</v>
      </c>
      <c r="E800" s="84">
        <f t="shared" si="1"/>
        <v>1</v>
      </c>
    </row>
    <row r="801">
      <c r="A801" s="83" t="s">
        <v>1429</v>
      </c>
      <c r="B801" s="83" t="s">
        <v>1430</v>
      </c>
      <c r="C801" s="83" t="s">
        <v>59</v>
      </c>
      <c r="D801" s="83" t="s">
        <v>889</v>
      </c>
      <c r="E801" s="84">
        <f t="shared" si="1"/>
        <v>1</v>
      </c>
    </row>
    <row r="802">
      <c r="A802" s="83" t="s">
        <v>1429</v>
      </c>
      <c r="B802" s="83" t="s">
        <v>1431</v>
      </c>
      <c r="C802" s="83" t="s">
        <v>59</v>
      </c>
      <c r="D802" s="83" t="s">
        <v>889</v>
      </c>
      <c r="E802" s="84">
        <f t="shared" si="1"/>
        <v>1</v>
      </c>
    </row>
    <row r="803">
      <c r="A803" s="83" t="s">
        <v>1432</v>
      </c>
      <c r="B803" s="83" t="s">
        <v>1433</v>
      </c>
      <c r="C803" s="83" t="s">
        <v>75</v>
      </c>
      <c r="D803" s="83" t="s">
        <v>75</v>
      </c>
      <c r="E803" s="84">
        <f t="shared" si="1"/>
        <v>3</v>
      </c>
    </row>
    <row r="804">
      <c r="A804" s="83" t="s">
        <v>1434</v>
      </c>
      <c r="B804" s="83" t="s">
        <v>1435</v>
      </c>
      <c r="C804" s="83" t="s">
        <v>59</v>
      </c>
      <c r="D804" s="83" t="s">
        <v>141</v>
      </c>
      <c r="E804" s="84">
        <f t="shared" si="1"/>
        <v>1</v>
      </c>
    </row>
    <row r="805">
      <c r="A805" s="83" t="s">
        <v>1434</v>
      </c>
      <c r="B805" s="83" t="s">
        <v>1435</v>
      </c>
      <c r="C805" s="83" t="s">
        <v>59</v>
      </c>
      <c r="D805" s="83" t="s">
        <v>141</v>
      </c>
      <c r="E805" s="84">
        <f t="shared" si="1"/>
        <v>1</v>
      </c>
    </row>
    <row r="806">
      <c r="A806" s="83" t="s">
        <v>1436</v>
      </c>
      <c r="B806" s="83" t="s">
        <v>1437</v>
      </c>
      <c r="C806" s="83" t="s">
        <v>121</v>
      </c>
      <c r="D806" s="83" t="s">
        <v>1071</v>
      </c>
      <c r="E806" s="84">
        <f t="shared" si="1"/>
        <v>3</v>
      </c>
    </row>
    <row r="807">
      <c r="A807" s="83" t="s">
        <v>1438</v>
      </c>
      <c r="B807" s="83" t="s">
        <v>1439</v>
      </c>
      <c r="C807" s="83" t="s">
        <v>338</v>
      </c>
      <c r="D807" s="83" t="s">
        <v>874</v>
      </c>
      <c r="E807" s="84">
        <f t="shared" si="1"/>
        <v>2</v>
      </c>
    </row>
    <row r="808">
      <c r="A808" s="83" t="s">
        <v>1440</v>
      </c>
      <c r="B808" s="83" t="s">
        <v>1441</v>
      </c>
      <c r="C808" s="83" t="s">
        <v>38</v>
      </c>
      <c r="D808" s="83" t="s">
        <v>1184</v>
      </c>
      <c r="E808" s="84">
        <f t="shared" si="1"/>
        <v>3</v>
      </c>
    </row>
    <row r="809">
      <c r="A809" s="83" t="s">
        <v>1442</v>
      </c>
      <c r="B809" s="83" t="s">
        <v>1443</v>
      </c>
      <c r="C809" s="83" t="s">
        <v>59</v>
      </c>
      <c r="D809" s="83" t="s">
        <v>141</v>
      </c>
      <c r="E809" s="84">
        <f t="shared" si="1"/>
        <v>1</v>
      </c>
    </row>
    <row r="810">
      <c r="A810" s="83" t="s">
        <v>1442</v>
      </c>
      <c r="B810" s="83" t="s">
        <v>1444</v>
      </c>
      <c r="C810" s="83" t="s">
        <v>59</v>
      </c>
      <c r="D810" s="83" t="s">
        <v>141</v>
      </c>
      <c r="E810" s="84">
        <f t="shared" si="1"/>
        <v>1</v>
      </c>
    </row>
    <row r="811">
      <c r="A811" s="83" t="s">
        <v>1445</v>
      </c>
      <c r="B811" s="83" t="s">
        <v>1446</v>
      </c>
      <c r="C811" s="83" t="s">
        <v>75</v>
      </c>
      <c r="D811" s="83" t="s">
        <v>75</v>
      </c>
      <c r="E811" s="84">
        <f t="shared" si="1"/>
        <v>3</v>
      </c>
    </row>
    <row r="812">
      <c r="A812" s="83" t="s">
        <v>1445</v>
      </c>
      <c r="B812" s="83" t="s">
        <v>1447</v>
      </c>
      <c r="C812" s="83" t="s">
        <v>75</v>
      </c>
      <c r="D812" s="83" t="s">
        <v>75</v>
      </c>
      <c r="E812" s="84">
        <f t="shared" si="1"/>
        <v>3</v>
      </c>
    </row>
    <row r="813">
      <c r="A813" s="83" t="s">
        <v>1445</v>
      </c>
      <c r="B813" s="83" t="s">
        <v>1448</v>
      </c>
      <c r="C813" s="83" t="s">
        <v>75</v>
      </c>
      <c r="D813" s="83" t="s">
        <v>75</v>
      </c>
      <c r="E813" s="84">
        <f t="shared" si="1"/>
        <v>3</v>
      </c>
    </row>
    <row r="814">
      <c r="A814" s="83" t="s">
        <v>1449</v>
      </c>
      <c r="B814" s="83" t="s">
        <v>1450</v>
      </c>
      <c r="C814" s="83" t="s">
        <v>59</v>
      </c>
      <c r="D814" s="83" t="s">
        <v>90</v>
      </c>
      <c r="E814" s="84">
        <f t="shared" si="1"/>
        <v>1</v>
      </c>
    </row>
    <row r="815">
      <c r="A815" s="83" t="s">
        <v>1449</v>
      </c>
      <c r="B815" s="83" t="s">
        <v>1451</v>
      </c>
      <c r="C815" s="83" t="s">
        <v>59</v>
      </c>
      <c r="D815" s="83" t="s">
        <v>90</v>
      </c>
      <c r="E815" s="84">
        <f t="shared" si="1"/>
        <v>1</v>
      </c>
    </row>
    <row r="816">
      <c r="A816" s="83" t="s">
        <v>1452</v>
      </c>
      <c r="B816" s="83" t="s">
        <v>1453</v>
      </c>
      <c r="C816" s="83" t="s">
        <v>229</v>
      </c>
      <c r="D816" s="83" t="s">
        <v>230</v>
      </c>
      <c r="E816" s="84">
        <f t="shared" si="1"/>
        <v>3</v>
      </c>
    </row>
    <row r="817">
      <c r="A817" s="83" t="s">
        <v>1454</v>
      </c>
      <c r="B817" s="83" t="s">
        <v>1455</v>
      </c>
      <c r="C817" s="83" t="s">
        <v>110</v>
      </c>
      <c r="D817" s="83" t="s">
        <v>94</v>
      </c>
      <c r="E817" s="84">
        <f t="shared" si="1"/>
        <v>2</v>
      </c>
    </row>
    <row r="818">
      <c r="A818" s="83" t="s">
        <v>1456</v>
      </c>
      <c r="B818" s="83" t="s">
        <v>1457</v>
      </c>
      <c r="C818" s="83" t="s">
        <v>54</v>
      </c>
      <c r="D818" s="83" t="s">
        <v>55</v>
      </c>
      <c r="E818" s="84">
        <f t="shared" si="1"/>
        <v>3</v>
      </c>
    </row>
    <row r="819">
      <c r="A819" s="83" t="s">
        <v>1456</v>
      </c>
      <c r="B819" s="83" t="s">
        <v>1458</v>
      </c>
      <c r="C819" s="83" t="s">
        <v>54</v>
      </c>
      <c r="D819" s="83" t="s">
        <v>55</v>
      </c>
      <c r="E819" s="84">
        <f t="shared" si="1"/>
        <v>3</v>
      </c>
    </row>
    <row r="820">
      <c r="A820" s="83" t="s">
        <v>1456</v>
      </c>
      <c r="B820" s="83" t="s">
        <v>1459</v>
      </c>
      <c r="C820" s="83" t="s">
        <v>54</v>
      </c>
      <c r="D820" s="83" t="s">
        <v>55</v>
      </c>
      <c r="E820" s="84">
        <f t="shared" si="1"/>
        <v>3</v>
      </c>
    </row>
    <row r="821">
      <c r="A821" s="83" t="s">
        <v>1460</v>
      </c>
      <c r="B821" s="83" t="s">
        <v>1461</v>
      </c>
      <c r="C821" s="83" t="s">
        <v>338</v>
      </c>
      <c r="D821" s="83" t="s">
        <v>339</v>
      </c>
      <c r="E821" s="84">
        <f t="shared" si="1"/>
        <v>3</v>
      </c>
    </row>
    <row r="822">
      <c r="A822" s="83" t="s">
        <v>1462</v>
      </c>
      <c r="B822" s="83" t="s">
        <v>1463</v>
      </c>
      <c r="C822" s="83" t="s">
        <v>395</v>
      </c>
      <c r="D822" s="83" t="s">
        <v>396</v>
      </c>
      <c r="E822" s="84">
        <f t="shared" si="1"/>
        <v>3</v>
      </c>
    </row>
    <row r="823">
      <c r="A823" s="83" t="s">
        <v>1464</v>
      </c>
      <c r="B823" s="83" t="s">
        <v>1374</v>
      </c>
      <c r="C823" s="83" t="s">
        <v>59</v>
      </c>
      <c r="D823" s="83" t="s">
        <v>600</v>
      </c>
      <c r="E823" s="84">
        <f t="shared" si="1"/>
        <v>1</v>
      </c>
    </row>
    <row r="824">
      <c r="A824" s="83" t="s">
        <v>1464</v>
      </c>
      <c r="B824" s="83" t="s">
        <v>1465</v>
      </c>
      <c r="C824" s="83" t="s">
        <v>59</v>
      </c>
      <c r="D824" s="83" t="s">
        <v>600</v>
      </c>
      <c r="E824" s="84">
        <f t="shared" si="1"/>
        <v>1</v>
      </c>
    </row>
    <row r="825">
      <c r="A825" s="83" t="s">
        <v>1466</v>
      </c>
      <c r="B825" s="83" t="s">
        <v>1467</v>
      </c>
      <c r="C825" s="83" t="s">
        <v>293</v>
      </c>
      <c r="D825" s="83" t="s">
        <v>784</v>
      </c>
      <c r="E825" s="84">
        <f t="shared" si="1"/>
        <v>3</v>
      </c>
    </row>
    <row r="826">
      <c r="A826" s="83" t="s">
        <v>1468</v>
      </c>
      <c r="B826" s="83" t="s">
        <v>1469</v>
      </c>
      <c r="C826" s="83" t="s">
        <v>59</v>
      </c>
      <c r="D826" s="83" t="s">
        <v>198</v>
      </c>
      <c r="E826" s="84">
        <f t="shared" si="1"/>
        <v>1</v>
      </c>
    </row>
    <row r="827">
      <c r="A827" s="83" t="s">
        <v>1468</v>
      </c>
      <c r="B827" s="83" t="s">
        <v>1470</v>
      </c>
      <c r="C827" s="83" t="s">
        <v>59</v>
      </c>
      <c r="D827" s="83" t="s">
        <v>198</v>
      </c>
      <c r="E827" s="84">
        <f t="shared" si="1"/>
        <v>1</v>
      </c>
    </row>
    <row r="828">
      <c r="A828" s="83" t="s">
        <v>1471</v>
      </c>
      <c r="B828" s="83" t="s">
        <v>1472</v>
      </c>
      <c r="C828" s="83" t="s">
        <v>59</v>
      </c>
      <c r="D828" s="83" t="s">
        <v>141</v>
      </c>
      <c r="E828" s="84">
        <f t="shared" si="1"/>
        <v>1</v>
      </c>
    </row>
    <row r="829">
      <c r="A829" s="83" t="s">
        <v>1471</v>
      </c>
      <c r="B829" s="83" t="s">
        <v>1472</v>
      </c>
      <c r="C829" s="83" t="s">
        <v>59</v>
      </c>
      <c r="D829" s="83" t="s">
        <v>141</v>
      </c>
      <c r="E829" s="84">
        <f t="shared" si="1"/>
        <v>1</v>
      </c>
    </row>
    <row r="830">
      <c r="A830" s="83" t="s">
        <v>1473</v>
      </c>
      <c r="B830" s="83" t="s">
        <v>1474</v>
      </c>
      <c r="C830" s="83" t="s">
        <v>59</v>
      </c>
      <c r="D830" s="83" t="s">
        <v>90</v>
      </c>
      <c r="E830" s="84">
        <f t="shared" si="1"/>
        <v>1</v>
      </c>
    </row>
    <row r="831">
      <c r="A831" s="83" t="s">
        <v>1473</v>
      </c>
      <c r="B831" s="83" t="s">
        <v>1474</v>
      </c>
      <c r="C831" s="83" t="s">
        <v>59</v>
      </c>
      <c r="D831" s="83" t="s">
        <v>90</v>
      </c>
      <c r="E831" s="84">
        <f t="shared" si="1"/>
        <v>1</v>
      </c>
    </row>
    <row r="832">
      <c r="A832" s="83" t="s">
        <v>1475</v>
      </c>
      <c r="B832" s="83" t="s">
        <v>1476</v>
      </c>
      <c r="C832" s="83" t="s">
        <v>54</v>
      </c>
      <c r="D832" s="83" t="s">
        <v>55</v>
      </c>
      <c r="E832" s="84">
        <f t="shared" si="1"/>
        <v>3</v>
      </c>
    </row>
    <row r="833">
      <c r="A833" s="83" t="s">
        <v>1475</v>
      </c>
      <c r="B833" s="83" t="s">
        <v>1477</v>
      </c>
      <c r="C833" s="83" t="s">
        <v>54</v>
      </c>
      <c r="D833" s="83" t="s">
        <v>55</v>
      </c>
      <c r="E833" s="84">
        <f t="shared" si="1"/>
        <v>3</v>
      </c>
    </row>
    <row r="834">
      <c r="A834" s="83" t="s">
        <v>1475</v>
      </c>
      <c r="B834" s="83" t="s">
        <v>1478</v>
      </c>
      <c r="C834" s="83" t="s">
        <v>54</v>
      </c>
      <c r="D834" s="83" t="s">
        <v>55</v>
      </c>
      <c r="E834" s="84">
        <f t="shared" si="1"/>
        <v>3</v>
      </c>
    </row>
    <row r="835">
      <c r="A835" s="83" t="s">
        <v>1479</v>
      </c>
      <c r="B835" s="83" t="s">
        <v>1480</v>
      </c>
      <c r="C835" s="83" t="s">
        <v>338</v>
      </c>
      <c r="D835" s="83" t="s">
        <v>339</v>
      </c>
      <c r="E835" s="84">
        <f t="shared" si="1"/>
        <v>2</v>
      </c>
    </row>
    <row r="836">
      <c r="A836" s="83" t="s">
        <v>1481</v>
      </c>
      <c r="B836" s="83" t="s">
        <v>1482</v>
      </c>
      <c r="C836" s="83" t="s">
        <v>539</v>
      </c>
      <c r="D836" s="83" t="s">
        <v>539</v>
      </c>
      <c r="E836" s="84">
        <f t="shared" si="1"/>
        <v>3</v>
      </c>
    </row>
    <row r="837">
      <c r="A837" s="83" t="s">
        <v>1481</v>
      </c>
      <c r="B837" s="83" t="s">
        <v>1483</v>
      </c>
      <c r="C837" s="83" t="s">
        <v>539</v>
      </c>
      <c r="D837" s="83" t="s">
        <v>539</v>
      </c>
      <c r="E837" s="84">
        <f t="shared" si="1"/>
        <v>3</v>
      </c>
    </row>
    <row r="838">
      <c r="A838" s="83" t="s">
        <v>1481</v>
      </c>
      <c r="B838" s="83" t="s">
        <v>1484</v>
      </c>
      <c r="C838" s="83" t="s">
        <v>539</v>
      </c>
      <c r="D838" s="83" t="s">
        <v>539</v>
      </c>
      <c r="E838" s="84">
        <f t="shared" si="1"/>
        <v>3</v>
      </c>
    </row>
    <row r="839">
      <c r="A839" s="83" t="s">
        <v>1485</v>
      </c>
      <c r="B839" s="83" t="s">
        <v>1486</v>
      </c>
      <c r="C839" s="83" t="s">
        <v>59</v>
      </c>
      <c r="D839" s="83" t="s">
        <v>889</v>
      </c>
      <c r="E839" s="84">
        <f t="shared" si="1"/>
        <v>1</v>
      </c>
    </row>
    <row r="840">
      <c r="A840" s="83" t="s">
        <v>1487</v>
      </c>
      <c r="B840" s="83" t="s">
        <v>1488</v>
      </c>
      <c r="C840" s="83" t="s">
        <v>539</v>
      </c>
      <c r="D840" s="83" t="s">
        <v>539</v>
      </c>
      <c r="E840" s="84">
        <f t="shared" si="1"/>
        <v>3</v>
      </c>
    </row>
    <row r="841">
      <c r="A841" s="83" t="s">
        <v>1489</v>
      </c>
      <c r="B841" s="83" t="s">
        <v>1490</v>
      </c>
      <c r="C841" s="83" t="s">
        <v>258</v>
      </c>
      <c r="D841" s="83" t="s">
        <v>259</v>
      </c>
      <c r="E841" s="84">
        <f t="shared" si="1"/>
        <v>2</v>
      </c>
    </row>
    <row r="842">
      <c r="A842" s="83" t="s">
        <v>1491</v>
      </c>
      <c r="B842" s="83" t="s">
        <v>1492</v>
      </c>
      <c r="C842" s="83" t="s">
        <v>99</v>
      </c>
      <c r="D842" s="83" t="s">
        <v>99</v>
      </c>
      <c r="E842" s="84">
        <f t="shared" si="1"/>
        <v>3</v>
      </c>
    </row>
    <row r="843">
      <c r="A843" s="83" t="s">
        <v>1493</v>
      </c>
      <c r="B843" s="83" t="s">
        <v>1494</v>
      </c>
      <c r="C843" s="83" t="s">
        <v>54</v>
      </c>
      <c r="D843" s="83" t="s">
        <v>162</v>
      </c>
      <c r="E843" s="84">
        <f t="shared" si="1"/>
        <v>2</v>
      </c>
    </row>
    <row r="844">
      <c r="A844" s="83" t="s">
        <v>1495</v>
      </c>
      <c r="B844" s="83" t="s">
        <v>1496</v>
      </c>
      <c r="C844" s="83" t="s">
        <v>59</v>
      </c>
      <c r="D844" s="83" t="s">
        <v>60</v>
      </c>
      <c r="E844" s="84">
        <f t="shared" si="1"/>
        <v>1</v>
      </c>
    </row>
    <row r="845">
      <c r="A845" s="83" t="s">
        <v>1495</v>
      </c>
      <c r="B845" s="83" t="s">
        <v>1496</v>
      </c>
      <c r="C845" s="83" t="s">
        <v>59</v>
      </c>
      <c r="D845" s="83" t="s">
        <v>60</v>
      </c>
      <c r="E845" s="84">
        <f t="shared" si="1"/>
        <v>1</v>
      </c>
    </row>
    <row r="846">
      <c r="A846" s="83" t="s">
        <v>1495</v>
      </c>
      <c r="B846" s="83" t="s">
        <v>1497</v>
      </c>
      <c r="C846" s="83" t="s">
        <v>59</v>
      </c>
      <c r="D846" s="83" t="s">
        <v>60</v>
      </c>
      <c r="E846" s="84">
        <f t="shared" si="1"/>
        <v>1</v>
      </c>
    </row>
    <row r="847">
      <c r="A847" s="83" t="s">
        <v>1498</v>
      </c>
      <c r="B847" s="83" t="s">
        <v>1499</v>
      </c>
      <c r="C847" s="83" t="s">
        <v>59</v>
      </c>
      <c r="D847" s="83" t="s">
        <v>132</v>
      </c>
      <c r="E847" s="84">
        <f t="shared" si="1"/>
        <v>1</v>
      </c>
    </row>
    <row r="848">
      <c r="A848" s="83" t="s">
        <v>1498</v>
      </c>
      <c r="B848" s="83" t="s">
        <v>1500</v>
      </c>
      <c r="C848" s="83" t="s">
        <v>59</v>
      </c>
      <c r="D848" s="83" t="s">
        <v>132</v>
      </c>
      <c r="E848" s="84">
        <f t="shared" si="1"/>
        <v>1</v>
      </c>
    </row>
    <row r="849">
      <c r="A849" s="83" t="s">
        <v>1501</v>
      </c>
      <c r="B849" s="83" t="s">
        <v>1502</v>
      </c>
      <c r="C849" s="83" t="s">
        <v>59</v>
      </c>
      <c r="D849" s="83" t="s">
        <v>90</v>
      </c>
      <c r="E849" s="84">
        <f t="shared" si="1"/>
        <v>1</v>
      </c>
    </row>
    <row r="850">
      <c r="A850" s="83" t="s">
        <v>1501</v>
      </c>
      <c r="B850" s="83" t="s">
        <v>1502</v>
      </c>
      <c r="C850" s="83" t="s">
        <v>59</v>
      </c>
      <c r="D850" s="83" t="s">
        <v>90</v>
      </c>
      <c r="E850" s="84">
        <f t="shared" si="1"/>
        <v>1</v>
      </c>
    </row>
    <row r="851">
      <c r="A851" s="83" t="s">
        <v>1503</v>
      </c>
      <c r="B851" s="83" t="s">
        <v>1504</v>
      </c>
      <c r="E851" s="84">
        <f t="shared" si="1"/>
        <v>3</v>
      </c>
    </row>
    <row r="852">
      <c r="A852" s="83" t="s">
        <v>1505</v>
      </c>
      <c r="B852" s="83" t="s">
        <v>1506</v>
      </c>
      <c r="C852" s="83" t="s">
        <v>121</v>
      </c>
      <c r="D852" s="83" t="s">
        <v>122</v>
      </c>
      <c r="E852" s="84">
        <f t="shared" si="1"/>
        <v>3</v>
      </c>
    </row>
    <row r="853">
      <c r="A853" s="83" t="s">
        <v>1505</v>
      </c>
      <c r="B853" s="83" t="s">
        <v>1507</v>
      </c>
      <c r="C853" s="83" t="s">
        <v>121</v>
      </c>
      <c r="D853" s="83" t="s">
        <v>122</v>
      </c>
      <c r="E853" s="84">
        <f t="shared" si="1"/>
        <v>3</v>
      </c>
    </row>
    <row r="854">
      <c r="A854" s="83" t="s">
        <v>1508</v>
      </c>
      <c r="B854" s="83" t="s">
        <v>1509</v>
      </c>
      <c r="C854" s="83" t="s">
        <v>59</v>
      </c>
      <c r="D854" s="83" t="s">
        <v>90</v>
      </c>
      <c r="E854" s="84">
        <f t="shared" si="1"/>
        <v>1</v>
      </c>
    </row>
    <row r="855">
      <c r="A855" s="83" t="s">
        <v>1508</v>
      </c>
      <c r="B855" s="83" t="s">
        <v>1509</v>
      </c>
      <c r="C855" s="83" t="s">
        <v>59</v>
      </c>
      <c r="D855" s="83" t="s">
        <v>90</v>
      </c>
      <c r="E855" s="84">
        <f t="shared" si="1"/>
        <v>1</v>
      </c>
    </row>
    <row r="856">
      <c r="A856" s="83" t="s">
        <v>1510</v>
      </c>
      <c r="B856" s="83" t="s">
        <v>1511</v>
      </c>
      <c r="C856" s="83" t="s">
        <v>94</v>
      </c>
      <c r="D856" s="83" t="s">
        <v>433</v>
      </c>
      <c r="E856" s="84">
        <f t="shared" si="1"/>
        <v>3</v>
      </c>
    </row>
    <row r="857">
      <c r="A857" s="83" t="s">
        <v>1512</v>
      </c>
      <c r="B857" s="83" t="s">
        <v>1513</v>
      </c>
      <c r="C857" s="83" t="s">
        <v>59</v>
      </c>
      <c r="D857" s="83" t="s">
        <v>60</v>
      </c>
      <c r="E857" s="84">
        <f t="shared" si="1"/>
        <v>1</v>
      </c>
    </row>
    <row r="858">
      <c r="A858" s="83" t="s">
        <v>1512</v>
      </c>
      <c r="B858" s="83" t="s">
        <v>1513</v>
      </c>
      <c r="C858" s="83" t="s">
        <v>59</v>
      </c>
      <c r="D858" s="83" t="s">
        <v>60</v>
      </c>
      <c r="E858" s="84">
        <f t="shared" si="1"/>
        <v>1</v>
      </c>
    </row>
    <row r="859">
      <c r="A859" s="83" t="s">
        <v>1514</v>
      </c>
      <c r="B859" s="83" t="s">
        <v>1515</v>
      </c>
      <c r="C859" s="83" t="s">
        <v>59</v>
      </c>
      <c r="D859" s="83" t="s">
        <v>60</v>
      </c>
      <c r="E859" s="84">
        <f t="shared" si="1"/>
        <v>1</v>
      </c>
    </row>
    <row r="860">
      <c r="A860" s="83" t="s">
        <v>1514</v>
      </c>
      <c r="B860" s="83" t="s">
        <v>1515</v>
      </c>
      <c r="C860" s="83" t="s">
        <v>59</v>
      </c>
      <c r="D860" s="83" t="s">
        <v>60</v>
      </c>
      <c r="E860" s="84">
        <f t="shared" si="1"/>
        <v>1</v>
      </c>
    </row>
    <row r="861">
      <c r="A861" s="83" t="s">
        <v>1516</v>
      </c>
      <c r="B861" s="83" t="s">
        <v>1517</v>
      </c>
      <c r="C861" s="83" t="s">
        <v>82</v>
      </c>
      <c r="D861" s="83" t="s">
        <v>83</v>
      </c>
      <c r="E861" s="84">
        <f t="shared" si="1"/>
        <v>3</v>
      </c>
    </row>
    <row r="862">
      <c r="A862" s="83" t="s">
        <v>1518</v>
      </c>
      <c r="B862" s="83" t="s">
        <v>1519</v>
      </c>
      <c r="C862" s="83" t="s">
        <v>59</v>
      </c>
      <c r="D862" s="83" t="s">
        <v>60</v>
      </c>
      <c r="E862" s="84">
        <f t="shared" si="1"/>
        <v>1</v>
      </c>
    </row>
    <row r="863">
      <c r="A863" s="83" t="s">
        <v>1518</v>
      </c>
      <c r="B863" s="83" t="s">
        <v>1520</v>
      </c>
      <c r="C863" s="83" t="s">
        <v>59</v>
      </c>
      <c r="D863" s="83" t="s">
        <v>60</v>
      </c>
      <c r="E863" s="84">
        <f t="shared" si="1"/>
        <v>1</v>
      </c>
    </row>
    <row r="864">
      <c r="A864" s="83" t="s">
        <v>1521</v>
      </c>
      <c r="B864" s="83" t="s">
        <v>1522</v>
      </c>
      <c r="C864" s="83" t="s">
        <v>229</v>
      </c>
      <c r="D864" s="83" t="s">
        <v>1523</v>
      </c>
      <c r="E864" s="84">
        <f t="shared" si="1"/>
        <v>3</v>
      </c>
    </row>
    <row r="865">
      <c r="A865" s="83" t="s">
        <v>1524</v>
      </c>
      <c r="B865" s="83" t="s">
        <v>1525</v>
      </c>
      <c r="C865" s="83" t="s">
        <v>338</v>
      </c>
      <c r="D865" s="83" t="s">
        <v>874</v>
      </c>
      <c r="E865" s="84">
        <f t="shared" si="1"/>
        <v>2</v>
      </c>
    </row>
    <row r="866">
      <c r="A866" s="83" t="s">
        <v>1526</v>
      </c>
      <c r="B866" s="83" t="s">
        <v>1527</v>
      </c>
      <c r="C866" s="83" t="s">
        <v>78</v>
      </c>
      <c r="D866" s="83" t="s">
        <v>79</v>
      </c>
      <c r="E866" s="84">
        <f t="shared" si="1"/>
        <v>3</v>
      </c>
    </row>
    <row r="867">
      <c r="A867" s="83" t="s">
        <v>1528</v>
      </c>
      <c r="B867" s="83" t="s">
        <v>1529</v>
      </c>
      <c r="C867" s="83" t="s">
        <v>110</v>
      </c>
      <c r="D867" s="83" t="s">
        <v>115</v>
      </c>
      <c r="E867" s="84">
        <f t="shared" si="1"/>
        <v>3</v>
      </c>
    </row>
    <row r="868">
      <c r="A868" s="83" t="s">
        <v>1528</v>
      </c>
      <c r="B868" s="83" t="s">
        <v>1530</v>
      </c>
      <c r="C868" s="83" t="s">
        <v>110</v>
      </c>
      <c r="D868" s="83" t="s">
        <v>115</v>
      </c>
      <c r="E868" s="84">
        <f t="shared" si="1"/>
        <v>3</v>
      </c>
    </row>
    <row r="869">
      <c r="A869" s="83" t="s">
        <v>1528</v>
      </c>
      <c r="B869" s="83" t="s">
        <v>1530</v>
      </c>
      <c r="C869" s="83" t="s">
        <v>110</v>
      </c>
      <c r="D869" s="83" t="s">
        <v>115</v>
      </c>
      <c r="E869" s="84">
        <f t="shared" si="1"/>
        <v>3</v>
      </c>
    </row>
    <row r="870">
      <c r="A870" s="83" t="s">
        <v>1531</v>
      </c>
      <c r="B870" s="83" t="s">
        <v>1532</v>
      </c>
      <c r="C870" s="83" t="s">
        <v>208</v>
      </c>
      <c r="D870" s="83" t="s">
        <v>1533</v>
      </c>
      <c r="E870" s="84">
        <f t="shared" si="1"/>
        <v>3</v>
      </c>
    </row>
    <row r="871">
      <c r="A871" s="83" t="s">
        <v>1534</v>
      </c>
      <c r="B871" s="83" t="s">
        <v>1535</v>
      </c>
      <c r="C871" s="83" t="s">
        <v>121</v>
      </c>
      <c r="D871" s="83" t="s">
        <v>1536</v>
      </c>
      <c r="E871" s="84">
        <f t="shared" si="1"/>
        <v>3</v>
      </c>
    </row>
    <row r="872">
      <c r="A872" s="83" t="s">
        <v>1534</v>
      </c>
      <c r="B872" s="83" t="s">
        <v>1537</v>
      </c>
      <c r="C872" s="83" t="s">
        <v>121</v>
      </c>
      <c r="D872" s="83" t="s">
        <v>1536</v>
      </c>
      <c r="E872" s="84">
        <f t="shared" si="1"/>
        <v>3</v>
      </c>
    </row>
    <row r="873">
      <c r="A873" s="83" t="s">
        <v>1538</v>
      </c>
      <c r="B873" s="83" t="s">
        <v>1539</v>
      </c>
      <c r="C873" s="83" t="s">
        <v>182</v>
      </c>
      <c r="D873" s="83" t="s">
        <v>373</v>
      </c>
      <c r="E873" s="84">
        <f t="shared" si="1"/>
        <v>3</v>
      </c>
    </row>
    <row r="874">
      <c r="A874" s="83" t="s">
        <v>1540</v>
      </c>
      <c r="B874" s="83" t="s">
        <v>1541</v>
      </c>
      <c r="C874" s="83" t="s">
        <v>1542</v>
      </c>
      <c r="D874" s="83" t="s">
        <v>1542</v>
      </c>
      <c r="E874" s="84">
        <f t="shared" si="1"/>
        <v>3</v>
      </c>
    </row>
    <row r="875">
      <c r="A875" s="83" t="s">
        <v>1543</v>
      </c>
      <c r="B875" s="83" t="s">
        <v>1544</v>
      </c>
      <c r="C875" s="83" t="s">
        <v>165</v>
      </c>
      <c r="D875" s="83" t="s">
        <v>1545</v>
      </c>
      <c r="E875" s="84">
        <f t="shared" si="1"/>
        <v>3</v>
      </c>
    </row>
    <row r="876">
      <c r="A876" s="83" t="s">
        <v>1543</v>
      </c>
      <c r="B876" s="83" t="s">
        <v>1546</v>
      </c>
      <c r="C876" s="83" t="s">
        <v>165</v>
      </c>
      <c r="D876" s="83" t="s">
        <v>1545</v>
      </c>
      <c r="E876" s="84">
        <f t="shared" si="1"/>
        <v>3</v>
      </c>
    </row>
    <row r="877">
      <c r="A877" s="83" t="s">
        <v>1547</v>
      </c>
      <c r="B877" s="83" t="s">
        <v>1548</v>
      </c>
      <c r="C877" s="83" t="s">
        <v>59</v>
      </c>
      <c r="D877" s="83" t="s">
        <v>60</v>
      </c>
      <c r="E877" s="84">
        <f t="shared" si="1"/>
        <v>1</v>
      </c>
    </row>
    <row r="878">
      <c r="A878" s="83" t="s">
        <v>1547</v>
      </c>
      <c r="B878" s="83" t="s">
        <v>1548</v>
      </c>
      <c r="C878" s="83" t="s">
        <v>59</v>
      </c>
      <c r="D878" s="83" t="s">
        <v>60</v>
      </c>
      <c r="E878" s="84">
        <f t="shared" si="1"/>
        <v>1</v>
      </c>
    </row>
    <row r="879">
      <c r="A879" s="83" t="s">
        <v>1549</v>
      </c>
      <c r="B879" s="83" t="s">
        <v>1550</v>
      </c>
      <c r="E879" s="84">
        <f t="shared" si="1"/>
        <v>3</v>
      </c>
    </row>
    <row r="880">
      <c r="A880" s="83" t="s">
        <v>1551</v>
      </c>
      <c r="B880" s="83" t="s">
        <v>1552</v>
      </c>
      <c r="C880" s="83" t="s">
        <v>54</v>
      </c>
      <c r="D880" s="83" t="s">
        <v>240</v>
      </c>
      <c r="E880" s="84">
        <f t="shared" si="1"/>
        <v>3</v>
      </c>
    </row>
    <row r="881">
      <c r="A881" s="83" t="s">
        <v>1551</v>
      </c>
      <c r="B881" s="83" t="s">
        <v>1553</v>
      </c>
      <c r="C881" s="83" t="s">
        <v>54</v>
      </c>
      <c r="D881" s="83" t="s">
        <v>240</v>
      </c>
      <c r="E881" s="84">
        <f t="shared" si="1"/>
        <v>3</v>
      </c>
    </row>
    <row r="882">
      <c r="A882" s="83" t="s">
        <v>1551</v>
      </c>
      <c r="B882" s="83" t="s">
        <v>1554</v>
      </c>
      <c r="C882" s="83" t="s">
        <v>54</v>
      </c>
      <c r="D882" s="83" t="s">
        <v>240</v>
      </c>
      <c r="E882" s="84">
        <f t="shared" si="1"/>
        <v>3</v>
      </c>
    </row>
    <row r="883">
      <c r="A883" s="83" t="s">
        <v>1555</v>
      </c>
      <c r="B883" s="83" t="s">
        <v>1556</v>
      </c>
      <c r="C883" s="83" t="s">
        <v>155</v>
      </c>
      <c r="D883" s="83" t="s">
        <v>155</v>
      </c>
      <c r="E883" s="84">
        <f t="shared" si="1"/>
        <v>2</v>
      </c>
    </row>
    <row r="884">
      <c r="A884" s="83" t="s">
        <v>1557</v>
      </c>
      <c r="B884" s="83" t="s">
        <v>1558</v>
      </c>
      <c r="C884" s="83" t="s">
        <v>59</v>
      </c>
      <c r="D884" s="83" t="s">
        <v>90</v>
      </c>
      <c r="E884" s="84">
        <f t="shared" si="1"/>
        <v>1</v>
      </c>
    </row>
    <row r="885">
      <c r="A885" s="83" t="s">
        <v>1557</v>
      </c>
      <c r="B885" s="83" t="s">
        <v>1559</v>
      </c>
      <c r="C885" s="83" t="s">
        <v>59</v>
      </c>
      <c r="D885" s="83" t="s">
        <v>90</v>
      </c>
      <c r="E885" s="84">
        <f t="shared" si="1"/>
        <v>1</v>
      </c>
    </row>
    <row r="886">
      <c r="A886" s="83" t="s">
        <v>1560</v>
      </c>
      <c r="B886" s="83" t="s">
        <v>1561</v>
      </c>
      <c r="C886" s="83" t="s">
        <v>208</v>
      </c>
      <c r="D886" s="83" t="s">
        <v>1562</v>
      </c>
      <c r="E886" s="84">
        <f t="shared" si="1"/>
        <v>3</v>
      </c>
    </row>
    <row r="887">
      <c r="A887" s="83" t="s">
        <v>1563</v>
      </c>
      <c r="B887" s="83" t="s">
        <v>1564</v>
      </c>
      <c r="C887" s="83" t="s">
        <v>70</v>
      </c>
      <c r="D887" s="83" t="s">
        <v>70</v>
      </c>
      <c r="E887" s="84">
        <f t="shared" si="1"/>
        <v>3</v>
      </c>
    </row>
    <row r="888">
      <c r="A888" s="83" t="s">
        <v>1565</v>
      </c>
      <c r="B888" s="83" t="s">
        <v>1566</v>
      </c>
      <c r="C888" s="83" t="s">
        <v>70</v>
      </c>
      <c r="D888" s="83" t="s">
        <v>70</v>
      </c>
      <c r="E888" s="84">
        <f t="shared" si="1"/>
        <v>2</v>
      </c>
    </row>
    <row r="889">
      <c r="A889" s="83" t="s">
        <v>1567</v>
      </c>
      <c r="B889" s="83" t="s">
        <v>1568</v>
      </c>
      <c r="C889" s="83" t="s">
        <v>38</v>
      </c>
      <c r="D889" s="83" t="s">
        <v>1569</v>
      </c>
      <c r="E889" s="84">
        <f t="shared" si="1"/>
        <v>3</v>
      </c>
    </row>
    <row r="890">
      <c r="A890" s="83" t="s">
        <v>1570</v>
      </c>
      <c r="B890" s="83" t="s">
        <v>1571</v>
      </c>
      <c r="C890" s="83" t="s">
        <v>59</v>
      </c>
      <c r="D890" s="83" t="s">
        <v>600</v>
      </c>
      <c r="E890" s="84">
        <f t="shared" si="1"/>
        <v>1</v>
      </c>
    </row>
    <row r="891">
      <c r="A891" s="83" t="s">
        <v>1570</v>
      </c>
      <c r="B891" s="83" t="s">
        <v>1571</v>
      </c>
      <c r="C891" s="83" t="s">
        <v>59</v>
      </c>
      <c r="D891" s="83" t="s">
        <v>600</v>
      </c>
      <c r="E891" s="84">
        <f t="shared" si="1"/>
        <v>1</v>
      </c>
    </row>
    <row r="892">
      <c r="A892" s="83" t="s">
        <v>1572</v>
      </c>
      <c r="B892" s="83" t="s">
        <v>1573</v>
      </c>
      <c r="C892" s="83" t="s">
        <v>86</v>
      </c>
      <c r="D892" s="83" t="s">
        <v>87</v>
      </c>
      <c r="E892" s="84">
        <f t="shared" si="1"/>
        <v>3</v>
      </c>
    </row>
    <row r="893">
      <c r="A893" s="83" t="s">
        <v>1572</v>
      </c>
      <c r="B893" s="83" t="s">
        <v>1574</v>
      </c>
      <c r="C893" s="83" t="s">
        <v>86</v>
      </c>
      <c r="D893" s="83" t="s">
        <v>87</v>
      </c>
      <c r="E893" s="84">
        <f t="shared" si="1"/>
        <v>3</v>
      </c>
    </row>
    <row r="894">
      <c r="A894" s="83" t="s">
        <v>1572</v>
      </c>
      <c r="B894" s="83" t="s">
        <v>1575</v>
      </c>
      <c r="C894" s="83" t="s">
        <v>86</v>
      </c>
      <c r="D894" s="83" t="s">
        <v>87</v>
      </c>
      <c r="E894" s="84">
        <f t="shared" si="1"/>
        <v>3</v>
      </c>
    </row>
    <row r="895">
      <c r="A895" s="83" t="s">
        <v>1576</v>
      </c>
      <c r="B895" s="83" t="s">
        <v>1577</v>
      </c>
      <c r="C895" s="83" t="s">
        <v>619</v>
      </c>
      <c r="D895" s="83" t="s">
        <v>1043</v>
      </c>
      <c r="E895" s="84">
        <f t="shared" si="1"/>
        <v>3</v>
      </c>
    </row>
    <row r="896">
      <c r="A896" s="83" t="s">
        <v>1578</v>
      </c>
      <c r="B896" s="83" t="s">
        <v>1579</v>
      </c>
      <c r="C896" s="83" t="s">
        <v>75</v>
      </c>
      <c r="D896" s="83" t="s">
        <v>75</v>
      </c>
      <c r="E896" s="84">
        <f t="shared" si="1"/>
        <v>3</v>
      </c>
    </row>
    <row r="897">
      <c r="A897" s="83" t="s">
        <v>1578</v>
      </c>
      <c r="B897" s="83" t="s">
        <v>1580</v>
      </c>
      <c r="C897" s="83" t="s">
        <v>75</v>
      </c>
      <c r="D897" s="83" t="s">
        <v>75</v>
      </c>
      <c r="E897" s="84">
        <f t="shared" si="1"/>
        <v>3</v>
      </c>
    </row>
    <row r="898">
      <c r="A898" s="83" t="s">
        <v>1578</v>
      </c>
      <c r="B898" s="83" t="s">
        <v>1581</v>
      </c>
      <c r="C898" s="83" t="s">
        <v>75</v>
      </c>
      <c r="D898" s="83" t="s">
        <v>75</v>
      </c>
      <c r="E898" s="84">
        <f t="shared" si="1"/>
        <v>3</v>
      </c>
    </row>
    <row r="899">
      <c r="A899" s="83" t="s">
        <v>1582</v>
      </c>
      <c r="B899" s="83" t="s">
        <v>1583</v>
      </c>
      <c r="C899" s="83" t="s">
        <v>229</v>
      </c>
      <c r="D899" s="83" t="s">
        <v>1584</v>
      </c>
      <c r="E899" s="84">
        <f t="shared" si="1"/>
        <v>3</v>
      </c>
    </row>
    <row r="900">
      <c r="A900" s="83" t="s">
        <v>1582</v>
      </c>
      <c r="B900" s="83" t="s">
        <v>1585</v>
      </c>
      <c r="C900" s="83" t="s">
        <v>229</v>
      </c>
      <c r="D900" s="83" t="s">
        <v>1584</v>
      </c>
      <c r="E900" s="84">
        <f t="shared" si="1"/>
        <v>3</v>
      </c>
    </row>
    <row r="901">
      <c r="A901" s="83" t="s">
        <v>1582</v>
      </c>
      <c r="B901" s="83" t="s">
        <v>1586</v>
      </c>
      <c r="C901" s="83" t="s">
        <v>229</v>
      </c>
      <c r="D901" s="83" t="s">
        <v>1584</v>
      </c>
      <c r="E901" s="84">
        <f t="shared" si="1"/>
        <v>3</v>
      </c>
    </row>
    <row r="902">
      <c r="A902" s="83" t="s">
        <v>1587</v>
      </c>
      <c r="B902" s="83" t="s">
        <v>1588</v>
      </c>
      <c r="C902" s="83" t="s">
        <v>59</v>
      </c>
      <c r="D902" s="83" t="s">
        <v>90</v>
      </c>
      <c r="E902" s="84">
        <f t="shared" si="1"/>
        <v>1</v>
      </c>
    </row>
    <row r="903">
      <c r="A903" s="83" t="s">
        <v>1587</v>
      </c>
      <c r="B903" s="83" t="s">
        <v>1589</v>
      </c>
      <c r="C903" s="83" t="s">
        <v>59</v>
      </c>
      <c r="D903" s="83" t="s">
        <v>90</v>
      </c>
      <c r="E903" s="84">
        <f t="shared" si="1"/>
        <v>1</v>
      </c>
    </row>
    <row r="904">
      <c r="A904" s="83" t="s">
        <v>1590</v>
      </c>
      <c r="B904" s="83" t="s">
        <v>1591</v>
      </c>
      <c r="C904" s="83" t="s">
        <v>165</v>
      </c>
      <c r="D904" s="83" t="s">
        <v>1545</v>
      </c>
      <c r="E904" s="84">
        <f t="shared" si="1"/>
        <v>3</v>
      </c>
    </row>
    <row r="905">
      <c r="A905" s="83" t="s">
        <v>1590</v>
      </c>
      <c r="B905" s="83" t="s">
        <v>1592</v>
      </c>
      <c r="C905" s="83" t="s">
        <v>165</v>
      </c>
      <c r="D905" s="83" t="s">
        <v>1545</v>
      </c>
      <c r="E905" s="84">
        <f t="shared" si="1"/>
        <v>3</v>
      </c>
    </row>
    <row r="906">
      <c r="A906" s="83" t="s">
        <v>1593</v>
      </c>
      <c r="B906" s="83" t="s">
        <v>1594</v>
      </c>
      <c r="C906" s="83" t="s">
        <v>59</v>
      </c>
      <c r="D906" s="83" t="s">
        <v>889</v>
      </c>
      <c r="E906" s="84">
        <f t="shared" si="1"/>
        <v>1</v>
      </c>
    </row>
    <row r="907">
      <c r="A907" s="83" t="s">
        <v>1593</v>
      </c>
      <c r="B907" s="83" t="s">
        <v>1594</v>
      </c>
      <c r="C907" s="83" t="s">
        <v>59</v>
      </c>
      <c r="D907" s="83" t="s">
        <v>889</v>
      </c>
      <c r="E907" s="84">
        <f t="shared" si="1"/>
        <v>1</v>
      </c>
    </row>
    <row r="908">
      <c r="A908" s="83" t="s">
        <v>1593</v>
      </c>
      <c r="B908" s="83" t="s">
        <v>1595</v>
      </c>
      <c r="C908" s="83" t="s">
        <v>59</v>
      </c>
      <c r="D908" s="83" t="s">
        <v>889</v>
      </c>
      <c r="E908" s="84">
        <f t="shared" si="1"/>
        <v>1</v>
      </c>
    </row>
    <row r="909">
      <c r="A909" s="83" t="s">
        <v>1596</v>
      </c>
      <c r="B909" s="83" t="s">
        <v>1597</v>
      </c>
      <c r="C909" s="83" t="s">
        <v>395</v>
      </c>
      <c r="D909" s="83" t="s">
        <v>396</v>
      </c>
      <c r="E909" s="84">
        <f t="shared" si="1"/>
        <v>3</v>
      </c>
    </row>
    <row r="910">
      <c r="A910" s="83" t="s">
        <v>1598</v>
      </c>
      <c r="B910" s="83" t="s">
        <v>1599</v>
      </c>
      <c r="C910" s="83" t="s">
        <v>94</v>
      </c>
      <c r="D910" s="83" t="s">
        <v>1169</v>
      </c>
      <c r="E910" s="84">
        <f t="shared" si="1"/>
        <v>3</v>
      </c>
    </row>
    <row r="911">
      <c r="A911" s="83" t="s">
        <v>1600</v>
      </c>
      <c r="B911" s="83" t="s">
        <v>1601</v>
      </c>
      <c r="C911" s="83" t="s">
        <v>94</v>
      </c>
      <c r="D911" s="83" t="s">
        <v>433</v>
      </c>
      <c r="E911" s="84">
        <f t="shared" si="1"/>
        <v>3</v>
      </c>
    </row>
    <row r="912">
      <c r="A912" s="83" t="s">
        <v>1600</v>
      </c>
      <c r="B912" s="83" t="s">
        <v>1602</v>
      </c>
      <c r="C912" s="83" t="s">
        <v>94</v>
      </c>
      <c r="D912" s="83" t="s">
        <v>433</v>
      </c>
      <c r="E912" s="84">
        <f t="shared" si="1"/>
        <v>3</v>
      </c>
    </row>
    <row r="913">
      <c r="A913" s="83" t="s">
        <v>1603</v>
      </c>
      <c r="B913" s="83" t="s">
        <v>1604</v>
      </c>
      <c r="C913" s="83" t="s">
        <v>155</v>
      </c>
      <c r="D913" s="83" t="s">
        <v>155</v>
      </c>
      <c r="E913" s="84">
        <f t="shared" si="1"/>
        <v>3</v>
      </c>
    </row>
    <row r="914">
      <c r="A914" s="83" t="s">
        <v>1603</v>
      </c>
      <c r="B914" s="83" t="s">
        <v>1605</v>
      </c>
      <c r="C914" s="83" t="s">
        <v>155</v>
      </c>
      <c r="D914" s="83" t="s">
        <v>155</v>
      </c>
      <c r="E914" s="84">
        <f t="shared" si="1"/>
        <v>3</v>
      </c>
    </row>
    <row r="915">
      <c r="A915" s="83" t="s">
        <v>1606</v>
      </c>
      <c r="B915" s="83" t="s">
        <v>1607</v>
      </c>
      <c r="C915" s="83" t="s">
        <v>395</v>
      </c>
      <c r="D915" s="83" t="s">
        <v>396</v>
      </c>
      <c r="E915" s="84">
        <f t="shared" si="1"/>
        <v>3</v>
      </c>
    </row>
    <row r="916">
      <c r="A916" s="83" t="s">
        <v>1608</v>
      </c>
      <c r="B916" s="83" t="s">
        <v>1609</v>
      </c>
      <c r="C916" s="83" t="s">
        <v>78</v>
      </c>
      <c r="D916" s="83" t="s">
        <v>79</v>
      </c>
      <c r="E916" s="84">
        <f t="shared" si="1"/>
        <v>3</v>
      </c>
    </row>
    <row r="917">
      <c r="A917" s="83" t="s">
        <v>1610</v>
      </c>
      <c r="B917" s="83" t="s">
        <v>1611</v>
      </c>
      <c r="C917" s="83" t="s">
        <v>45</v>
      </c>
      <c r="D917" s="83" t="s">
        <v>45</v>
      </c>
      <c r="E917" s="84">
        <f t="shared" si="1"/>
        <v>2</v>
      </c>
    </row>
    <row r="918">
      <c r="A918" s="83" t="s">
        <v>1612</v>
      </c>
      <c r="B918" s="83" t="s">
        <v>1613</v>
      </c>
      <c r="C918" s="83" t="s">
        <v>59</v>
      </c>
      <c r="D918" s="83" t="s">
        <v>129</v>
      </c>
      <c r="E918" s="84">
        <f t="shared" si="1"/>
        <v>1</v>
      </c>
    </row>
    <row r="919">
      <c r="A919" s="83" t="s">
        <v>1612</v>
      </c>
      <c r="B919" s="83" t="s">
        <v>1613</v>
      </c>
      <c r="C919" s="83" t="s">
        <v>59</v>
      </c>
      <c r="D919" s="83" t="s">
        <v>129</v>
      </c>
      <c r="E919" s="84">
        <f t="shared" si="1"/>
        <v>1</v>
      </c>
    </row>
    <row r="920">
      <c r="A920" s="83" t="s">
        <v>1614</v>
      </c>
      <c r="B920" s="83" t="s">
        <v>1615</v>
      </c>
      <c r="C920" s="83" t="s">
        <v>59</v>
      </c>
      <c r="D920" s="83" t="s">
        <v>600</v>
      </c>
      <c r="E920" s="84">
        <f t="shared" si="1"/>
        <v>1</v>
      </c>
    </row>
    <row r="921">
      <c r="A921" s="83" t="s">
        <v>1614</v>
      </c>
      <c r="B921" s="83" t="s">
        <v>1616</v>
      </c>
      <c r="C921" s="83" t="s">
        <v>59</v>
      </c>
      <c r="D921" s="83" t="s">
        <v>600</v>
      </c>
      <c r="E921" s="84">
        <f t="shared" si="1"/>
        <v>1</v>
      </c>
    </row>
    <row r="922">
      <c r="A922" s="83" t="s">
        <v>1617</v>
      </c>
      <c r="B922" s="83" t="s">
        <v>1618</v>
      </c>
      <c r="C922" s="83" t="s">
        <v>38</v>
      </c>
      <c r="D922" s="83" t="s">
        <v>728</v>
      </c>
      <c r="E922" s="84">
        <f t="shared" si="1"/>
        <v>3</v>
      </c>
    </row>
    <row r="923">
      <c r="A923" s="83" t="s">
        <v>1619</v>
      </c>
      <c r="B923" s="83" t="s">
        <v>1620</v>
      </c>
      <c r="C923" s="83" t="s">
        <v>518</v>
      </c>
      <c r="D923" s="83" t="s">
        <v>182</v>
      </c>
      <c r="E923" s="84">
        <f t="shared" si="1"/>
        <v>2</v>
      </c>
    </row>
    <row r="924">
      <c r="A924" s="83" t="s">
        <v>1621</v>
      </c>
      <c r="B924" s="83" t="s">
        <v>1622</v>
      </c>
      <c r="C924" s="83" t="s">
        <v>59</v>
      </c>
      <c r="D924" s="83" t="s">
        <v>90</v>
      </c>
      <c r="E924" s="84">
        <f t="shared" si="1"/>
        <v>1</v>
      </c>
    </row>
    <row r="925">
      <c r="A925" s="83" t="s">
        <v>1621</v>
      </c>
      <c r="B925" s="83" t="s">
        <v>1623</v>
      </c>
      <c r="C925" s="83" t="s">
        <v>59</v>
      </c>
      <c r="D925" s="83" t="s">
        <v>90</v>
      </c>
      <c r="E925" s="84">
        <f t="shared" si="1"/>
        <v>1</v>
      </c>
    </row>
    <row r="926">
      <c r="A926" s="83" t="s">
        <v>1624</v>
      </c>
      <c r="B926" s="83" t="s">
        <v>1625</v>
      </c>
      <c r="C926" s="83" t="s">
        <v>75</v>
      </c>
      <c r="D926" s="83" t="s">
        <v>75</v>
      </c>
      <c r="E926" s="84">
        <f t="shared" si="1"/>
        <v>3</v>
      </c>
    </row>
    <row r="927">
      <c r="A927" s="83" t="s">
        <v>1624</v>
      </c>
      <c r="B927" s="83" t="s">
        <v>1626</v>
      </c>
      <c r="C927" s="83" t="s">
        <v>75</v>
      </c>
      <c r="D927" s="83" t="s">
        <v>75</v>
      </c>
      <c r="E927" s="84">
        <f t="shared" si="1"/>
        <v>3</v>
      </c>
    </row>
    <row r="928">
      <c r="A928" s="83" t="s">
        <v>1624</v>
      </c>
      <c r="B928" s="83" t="s">
        <v>1627</v>
      </c>
      <c r="C928" s="83" t="s">
        <v>75</v>
      </c>
      <c r="D928" s="83" t="s">
        <v>75</v>
      </c>
      <c r="E928" s="84">
        <f t="shared" si="1"/>
        <v>3</v>
      </c>
    </row>
    <row r="929">
      <c r="A929" s="83" t="s">
        <v>1624</v>
      </c>
      <c r="B929" s="83" t="s">
        <v>1628</v>
      </c>
      <c r="C929" s="83" t="s">
        <v>75</v>
      </c>
      <c r="D929" s="83" t="s">
        <v>75</v>
      </c>
      <c r="E929" s="84">
        <f t="shared" si="1"/>
        <v>3</v>
      </c>
    </row>
    <row r="930">
      <c r="A930" s="83" t="s">
        <v>1629</v>
      </c>
      <c r="B930" s="83" t="s">
        <v>1630</v>
      </c>
      <c r="C930" s="83" t="s">
        <v>110</v>
      </c>
      <c r="D930" s="83" t="s">
        <v>115</v>
      </c>
      <c r="E930" s="84">
        <f t="shared" si="1"/>
        <v>2</v>
      </c>
    </row>
    <row r="931">
      <c r="A931" s="83" t="s">
        <v>1631</v>
      </c>
      <c r="B931" s="83" t="s">
        <v>1632</v>
      </c>
      <c r="C931" s="83" t="s">
        <v>155</v>
      </c>
      <c r="D931" s="83" t="s">
        <v>155</v>
      </c>
      <c r="E931" s="84">
        <f t="shared" si="1"/>
        <v>3</v>
      </c>
    </row>
    <row r="932">
      <c r="A932" s="83" t="s">
        <v>1633</v>
      </c>
      <c r="B932" s="83" t="s">
        <v>1634</v>
      </c>
      <c r="C932" s="83" t="s">
        <v>135</v>
      </c>
      <c r="D932" s="83" t="s">
        <v>1154</v>
      </c>
      <c r="E932" s="84">
        <f t="shared" si="1"/>
        <v>3</v>
      </c>
    </row>
    <row r="933">
      <c r="A933" s="83" t="s">
        <v>1635</v>
      </c>
      <c r="B933" s="83" t="s">
        <v>1636</v>
      </c>
      <c r="C933" s="83" t="s">
        <v>42</v>
      </c>
      <c r="D933" s="83" t="s">
        <v>42</v>
      </c>
      <c r="E933" s="84">
        <f t="shared" si="1"/>
        <v>3</v>
      </c>
    </row>
    <row r="934">
      <c r="A934" s="83" t="s">
        <v>1637</v>
      </c>
      <c r="B934" s="83" t="s">
        <v>1638</v>
      </c>
      <c r="C934" s="83" t="s">
        <v>59</v>
      </c>
      <c r="D934" s="83" t="s">
        <v>600</v>
      </c>
      <c r="E934" s="84">
        <f t="shared" si="1"/>
        <v>1</v>
      </c>
    </row>
    <row r="935">
      <c r="A935" s="83" t="s">
        <v>1637</v>
      </c>
      <c r="B935" s="83" t="s">
        <v>1638</v>
      </c>
      <c r="C935" s="83" t="s">
        <v>59</v>
      </c>
      <c r="D935" s="83" t="s">
        <v>600</v>
      </c>
      <c r="E935" s="84">
        <f t="shared" si="1"/>
        <v>1</v>
      </c>
    </row>
    <row r="936">
      <c r="A936" s="83" t="s">
        <v>1639</v>
      </c>
      <c r="B936" s="83" t="s">
        <v>1640</v>
      </c>
      <c r="C936" s="83" t="s">
        <v>70</v>
      </c>
      <c r="D936" s="83" t="s">
        <v>70</v>
      </c>
      <c r="E936" s="84">
        <f t="shared" si="1"/>
        <v>3</v>
      </c>
    </row>
    <row r="937">
      <c r="A937" s="83" t="s">
        <v>1641</v>
      </c>
      <c r="B937" s="83" t="s">
        <v>1642</v>
      </c>
      <c r="C937" s="83" t="s">
        <v>59</v>
      </c>
      <c r="D937" s="83" t="s">
        <v>600</v>
      </c>
      <c r="E937" s="84">
        <f t="shared" si="1"/>
        <v>1</v>
      </c>
    </row>
    <row r="938">
      <c r="A938" s="83" t="s">
        <v>1641</v>
      </c>
      <c r="B938" s="83" t="s">
        <v>1642</v>
      </c>
      <c r="C938" s="83" t="s">
        <v>59</v>
      </c>
      <c r="D938" s="83" t="s">
        <v>600</v>
      </c>
      <c r="E938" s="84">
        <f t="shared" si="1"/>
        <v>1</v>
      </c>
    </row>
    <row r="939">
      <c r="A939" s="83" t="s">
        <v>1643</v>
      </c>
      <c r="B939" s="83" t="s">
        <v>1644</v>
      </c>
      <c r="C939" s="83" t="s">
        <v>82</v>
      </c>
      <c r="D939" s="83" t="s">
        <v>689</v>
      </c>
      <c r="E939" s="84">
        <f t="shared" si="1"/>
        <v>3</v>
      </c>
    </row>
    <row r="940">
      <c r="A940" s="83" t="s">
        <v>1643</v>
      </c>
      <c r="B940" s="83" t="s">
        <v>1645</v>
      </c>
      <c r="C940" s="83" t="s">
        <v>82</v>
      </c>
      <c r="D940" s="83" t="s">
        <v>689</v>
      </c>
      <c r="E940" s="84">
        <f t="shared" si="1"/>
        <v>3</v>
      </c>
    </row>
    <row r="941">
      <c r="A941" s="83" t="s">
        <v>1646</v>
      </c>
      <c r="B941" s="83" t="s">
        <v>1647</v>
      </c>
      <c r="C941" s="83" t="s">
        <v>38</v>
      </c>
      <c r="D941" s="83" t="s">
        <v>422</v>
      </c>
      <c r="E941" s="84">
        <f t="shared" si="1"/>
        <v>3</v>
      </c>
    </row>
    <row r="942">
      <c r="A942" s="83" t="s">
        <v>1648</v>
      </c>
      <c r="B942" s="83" t="s">
        <v>1649</v>
      </c>
      <c r="C942" s="83" t="s">
        <v>395</v>
      </c>
      <c r="D942" s="83" t="s">
        <v>396</v>
      </c>
      <c r="E942" s="84">
        <f t="shared" si="1"/>
        <v>3</v>
      </c>
    </row>
    <row r="943">
      <c r="A943" s="83" t="s">
        <v>1650</v>
      </c>
      <c r="B943" s="83" t="s">
        <v>1651</v>
      </c>
      <c r="C943" s="83" t="s">
        <v>59</v>
      </c>
      <c r="D943" s="83" t="s">
        <v>90</v>
      </c>
      <c r="E943" s="84">
        <f t="shared" si="1"/>
        <v>1</v>
      </c>
    </row>
    <row r="944">
      <c r="A944" s="83" t="s">
        <v>1650</v>
      </c>
      <c r="B944" s="83" t="s">
        <v>1652</v>
      </c>
      <c r="C944" s="83" t="s">
        <v>59</v>
      </c>
      <c r="D944" s="83" t="s">
        <v>90</v>
      </c>
      <c r="E944" s="84">
        <f t="shared" si="1"/>
        <v>1</v>
      </c>
    </row>
    <row r="945">
      <c r="A945" s="83" t="s">
        <v>1653</v>
      </c>
      <c r="B945" s="83" t="s">
        <v>1654</v>
      </c>
      <c r="C945" s="83" t="s">
        <v>75</v>
      </c>
      <c r="D945" s="83" t="s">
        <v>75</v>
      </c>
      <c r="E945" s="84">
        <f t="shared" si="1"/>
        <v>3</v>
      </c>
    </row>
    <row r="946">
      <c r="A946" s="83" t="s">
        <v>1653</v>
      </c>
      <c r="B946" s="83" t="s">
        <v>1655</v>
      </c>
      <c r="C946" s="83" t="s">
        <v>75</v>
      </c>
      <c r="D946" s="83" t="s">
        <v>75</v>
      </c>
      <c r="E946" s="84">
        <f t="shared" si="1"/>
        <v>3</v>
      </c>
    </row>
    <row r="947">
      <c r="A947" s="83" t="s">
        <v>1656</v>
      </c>
      <c r="B947" s="83" t="s">
        <v>1657</v>
      </c>
      <c r="E947" s="84">
        <f t="shared" si="1"/>
        <v>3</v>
      </c>
    </row>
    <row r="948">
      <c r="A948" s="83" t="s">
        <v>1658</v>
      </c>
      <c r="B948" s="83" t="s">
        <v>1659</v>
      </c>
      <c r="C948" s="83" t="s">
        <v>86</v>
      </c>
      <c r="D948" s="83" t="s">
        <v>87</v>
      </c>
      <c r="E948" s="84">
        <f t="shared" si="1"/>
        <v>2</v>
      </c>
    </row>
    <row r="949">
      <c r="A949" s="83" t="s">
        <v>1660</v>
      </c>
      <c r="B949" s="83" t="s">
        <v>1661</v>
      </c>
      <c r="C949" s="83" t="s">
        <v>59</v>
      </c>
      <c r="D949" s="83" t="s">
        <v>408</v>
      </c>
      <c r="E949" s="84">
        <f t="shared" si="1"/>
        <v>1</v>
      </c>
    </row>
    <row r="950">
      <c r="A950" s="83" t="s">
        <v>1662</v>
      </c>
      <c r="B950" s="83" t="s">
        <v>1663</v>
      </c>
      <c r="C950" s="83" t="s">
        <v>59</v>
      </c>
      <c r="D950" s="83" t="s">
        <v>408</v>
      </c>
      <c r="E950" s="84">
        <f t="shared" si="1"/>
        <v>1</v>
      </c>
    </row>
    <row r="951">
      <c r="A951" s="83" t="s">
        <v>1662</v>
      </c>
      <c r="B951" s="83" t="s">
        <v>1663</v>
      </c>
      <c r="C951" s="83" t="s">
        <v>59</v>
      </c>
      <c r="D951" s="83" t="s">
        <v>408</v>
      </c>
      <c r="E951" s="84">
        <f t="shared" si="1"/>
        <v>1</v>
      </c>
    </row>
    <row r="952">
      <c r="A952" s="83" t="s">
        <v>1664</v>
      </c>
      <c r="B952" s="83" t="s">
        <v>1665</v>
      </c>
      <c r="C952" s="83" t="s">
        <v>293</v>
      </c>
      <c r="D952" s="83" t="s">
        <v>784</v>
      </c>
      <c r="E952" s="84">
        <f t="shared" si="1"/>
        <v>3</v>
      </c>
    </row>
    <row r="953">
      <c r="A953" s="83" t="s">
        <v>1666</v>
      </c>
      <c r="B953" s="83" t="s">
        <v>1667</v>
      </c>
      <c r="C953" s="83" t="s">
        <v>70</v>
      </c>
      <c r="D953" s="83" t="s">
        <v>70</v>
      </c>
      <c r="E953" s="84">
        <f t="shared" si="1"/>
        <v>2</v>
      </c>
    </row>
    <row r="954">
      <c r="A954" s="83" t="s">
        <v>1668</v>
      </c>
      <c r="B954" s="83" t="s">
        <v>1669</v>
      </c>
      <c r="C954" s="83" t="s">
        <v>94</v>
      </c>
      <c r="D954" s="83" t="s">
        <v>433</v>
      </c>
      <c r="E954" s="84">
        <f t="shared" si="1"/>
        <v>3</v>
      </c>
    </row>
    <row r="955">
      <c r="A955" s="83" t="s">
        <v>1670</v>
      </c>
      <c r="B955" s="83" t="s">
        <v>1671</v>
      </c>
      <c r="C955" s="83" t="s">
        <v>54</v>
      </c>
      <c r="D955" s="83" t="s">
        <v>55</v>
      </c>
      <c r="E955" s="84">
        <f t="shared" si="1"/>
        <v>2</v>
      </c>
    </row>
    <row r="956">
      <c r="A956" s="83" t="s">
        <v>1672</v>
      </c>
      <c r="B956" s="83" t="s">
        <v>1673</v>
      </c>
      <c r="C956" s="83" t="s">
        <v>59</v>
      </c>
      <c r="D956" s="83" t="s">
        <v>141</v>
      </c>
      <c r="E956" s="84">
        <f t="shared" si="1"/>
        <v>1</v>
      </c>
    </row>
    <row r="957">
      <c r="A957" s="83" t="s">
        <v>1674</v>
      </c>
      <c r="B957" s="83" t="s">
        <v>1675</v>
      </c>
      <c r="C957" s="83" t="s">
        <v>893</v>
      </c>
      <c r="D957" s="83" t="s">
        <v>1676</v>
      </c>
      <c r="E957" s="84">
        <f t="shared" si="1"/>
        <v>3</v>
      </c>
    </row>
    <row r="958">
      <c r="A958" s="83" t="s">
        <v>1677</v>
      </c>
      <c r="B958" s="83" t="s">
        <v>1678</v>
      </c>
      <c r="C958" s="83" t="s">
        <v>338</v>
      </c>
      <c r="D958" s="83" t="s">
        <v>339</v>
      </c>
      <c r="E958" s="84">
        <f t="shared" si="1"/>
        <v>3</v>
      </c>
    </row>
    <row r="959">
      <c r="A959" s="83" t="s">
        <v>1679</v>
      </c>
      <c r="B959" s="83" t="s">
        <v>1680</v>
      </c>
      <c r="C959" s="83" t="s">
        <v>359</v>
      </c>
      <c r="D959" s="83" t="s">
        <v>527</v>
      </c>
      <c r="E959" s="84">
        <f t="shared" si="1"/>
        <v>3</v>
      </c>
    </row>
    <row r="960">
      <c r="A960" s="83" t="s">
        <v>1679</v>
      </c>
      <c r="B960" s="83" t="s">
        <v>1681</v>
      </c>
      <c r="C960" s="83" t="s">
        <v>359</v>
      </c>
      <c r="D960" s="83" t="s">
        <v>527</v>
      </c>
      <c r="E960" s="84">
        <f t="shared" si="1"/>
        <v>3</v>
      </c>
    </row>
    <row r="961">
      <c r="A961" s="83" t="s">
        <v>1679</v>
      </c>
      <c r="B961" s="83" t="s">
        <v>1682</v>
      </c>
      <c r="C961" s="83" t="s">
        <v>359</v>
      </c>
      <c r="D961" s="83" t="s">
        <v>527</v>
      </c>
      <c r="E961" s="84">
        <f t="shared" si="1"/>
        <v>3</v>
      </c>
    </row>
    <row r="962">
      <c r="A962" s="83" t="s">
        <v>1683</v>
      </c>
      <c r="B962" s="83" t="s">
        <v>1684</v>
      </c>
      <c r="C962" s="83" t="s">
        <v>38</v>
      </c>
      <c r="D962" s="83" t="s">
        <v>1184</v>
      </c>
      <c r="E962" s="84">
        <f t="shared" si="1"/>
        <v>2</v>
      </c>
    </row>
    <row r="963">
      <c r="A963" s="83" t="s">
        <v>1685</v>
      </c>
      <c r="B963" s="83" t="s">
        <v>1686</v>
      </c>
      <c r="C963" s="83" t="s">
        <v>38</v>
      </c>
      <c r="D963" s="83" t="s">
        <v>728</v>
      </c>
      <c r="E963" s="84">
        <f t="shared" si="1"/>
        <v>2</v>
      </c>
    </row>
    <row r="964">
      <c r="A964" s="83" t="s">
        <v>1687</v>
      </c>
      <c r="B964" s="83" t="s">
        <v>1688</v>
      </c>
      <c r="C964" s="83" t="s">
        <v>54</v>
      </c>
      <c r="D964" s="83" t="s">
        <v>55</v>
      </c>
      <c r="E964" s="84">
        <f t="shared" si="1"/>
        <v>2</v>
      </c>
    </row>
    <row r="965">
      <c r="A965" s="83" t="s">
        <v>1689</v>
      </c>
      <c r="B965" s="83" t="s">
        <v>1690</v>
      </c>
      <c r="C965" s="83" t="s">
        <v>135</v>
      </c>
      <c r="D965" s="83" t="s">
        <v>136</v>
      </c>
      <c r="E965" s="84">
        <f t="shared" si="1"/>
        <v>3</v>
      </c>
    </row>
    <row r="966">
      <c r="A966" s="83" t="s">
        <v>1689</v>
      </c>
      <c r="B966" s="83" t="s">
        <v>1691</v>
      </c>
      <c r="C966" s="83" t="s">
        <v>135</v>
      </c>
      <c r="D966" s="83" t="s">
        <v>136</v>
      </c>
      <c r="E966" s="84">
        <f t="shared" si="1"/>
        <v>3</v>
      </c>
    </row>
    <row r="967">
      <c r="A967" s="83" t="s">
        <v>1689</v>
      </c>
      <c r="B967" s="83" t="s">
        <v>1692</v>
      </c>
      <c r="C967" s="83" t="s">
        <v>135</v>
      </c>
      <c r="D967" s="83" t="s">
        <v>136</v>
      </c>
      <c r="E967" s="84">
        <f t="shared" si="1"/>
        <v>3</v>
      </c>
    </row>
    <row r="968">
      <c r="A968" s="83" t="s">
        <v>1693</v>
      </c>
      <c r="B968" s="83" t="s">
        <v>1694</v>
      </c>
      <c r="C968" s="83" t="s">
        <v>135</v>
      </c>
      <c r="D968" s="83" t="s">
        <v>136</v>
      </c>
      <c r="E968" s="84">
        <f t="shared" si="1"/>
        <v>2</v>
      </c>
    </row>
    <row r="969">
      <c r="A969" s="83" t="s">
        <v>1695</v>
      </c>
      <c r="B969" s="83" t="s">
        <v>1696</v>
      </c>
      <c r="C969" s="83" t="s">
        <v>293</v>
      </c>
      <c r="D969" s="83" t="s">
        <v>294</v>
      </c>
      <c r="E969" s="84">
        <f t="shared" si="1"/>
        <v>2</v>
      </c>
    </row>
    <row r="970">
      <c r="A970" s="83" t="s">
        <v>1697</v>
      </c>
      <c r="B970" s="83" t="s">
        <v>1698</v>
      </c>
      <c r="C970" s="83" t="s">
        <v>324</v>
      </c>
      <c r="D970" s="83" t="s">
        <v>325</v>
      </c>
      <c r="E970" s="84">
        <f t="shared" si="1"/>
        <v>3</v>
      </c>
    </row>
    <row r="971">
      <c r="A971" s="83" t="s">
        <v>1699</v>
      </c>
      <c r="B971" s="83" t="s">
        <v>1700</v>
      </c>
      <c r="C971" s="83" t="s">
        <v>59</v>
      </c>
      <c r="D971" s="83" t="s">
        <v>132</v>
      </c>
      <c r="E971" s="84">
        <f t="shared" si="1"/>
        <v>1</v>
      </c>
    </row>
    <row r="972">
      <c r="A972" s="83" t="s">
        <v>1699</v>
      </c>
      <c r="B972" s="83" t="s">
        <v>1700</v>
      </c>
      <c r="C972" s="83" t="s">
        <v>59</v>
      </c>
      <c r="D972" s="83" t="s">
        <v>132</v>
      </c>
      <c r="E972" s="84">
        <f t="shared" si="1"/>
        <v>1</v>
      </c>
    </row>
    <row r="973">
      <c r="A973" s="83" t="s">
        <v>1701</v>
      </c>
      <c r="B973" s="83" t="s">
        <v>1702</v>
      </c>
      <c r="C973" s="83" t="s">
        <v>155</v>
      </c>
      <c r="D973" s="83" t="s">
        <v>155</v>
      </c>
      <c r="E973" s="84">
        <f t="shared" si="1"/>
        <v>2</v>
      </c>
    </row>
    <row r="974">
      <c r="A974" s="83" t="s">
        <v>1703</v>
      </c>
      <c r="B974" s="83" t="s">
        <v>1704</v>
      </c>
      <c r="C974" s="83" t="s">
        <v>59</v>
      </c>
      <c r="D974" s="83" t="s">
        <v>141</v>
      </c>
      <c r="E974" s="84">
        <f t="shared" si="1"/>
        <v>1</v>
      </c>
    </row>
    <row r="975">
      <c r="A975" s="83" t="s">
        <v>1703</v>
      </c>
      <c r="B975" s="83" t="s">
        <v>1705</v>
      </c>
      <c r="C975" s="83" t="s">
        <v>59</v>
      </c>
      <c r="D975" s="83" t="s">
        <v>141</v>
      </c>
      <c r="E975" s="84">
        <f t="shared" si="1"/>
        <v>1</v>
      </c>
    </row>
    <row r="976">
      <c r="A976" s="83" t="s">
        <v>1706</v>
      </c>
      <c r="B976" s="83" t="s">
        <v>1707</v>
      </c>
      <c r="E976" s="84">
        <f t="shared" si="1"/>
        <v>3</v>
      </c>
    </row>
    <row r="977">
      <c r="A977" s="83" t="s">
        <v>1708</v>
      </c>
      <c r="B977" s="83" t="s">
        <v>1709</v>
      </c>
      <c r="C977" s="83" t="s">
        <v>59</v>
      </c>
      <c r="D977" s="83" t="s">
        <v>132</v>
      </c>
      <c r="E977" s="84">
        <f t="shared" si="1"/>
        <v>1</v>
      </c>
    </row>
    <row r="978">
      <c r="A978" s="83" t="s">
        <v>1708</v>
      </c>
      <c r="B978" s="83" t="s">
        <v>1710</v>
      </c>
      <c r="C978" s="83" t="s">
        <v>59</v>
      </c>
      <c r="D978" s="83" t="s">
        <v>132</v>
      </c>
      <c r="E978" s="84">
        <f t="shared" si="1"/>
        <v>1</v>
      </c>
    </row>
    <row r="979">
      <c r="A979" s="83" t="s">
        <v>1711</v>
      </c>
      <c r="B979" s="83" t="s">
        <v>1712</v>
      </c>
      <c r="C979" s="83" t="s">
        <v>59</v>
      </c>
      <c r="D979" s="83" t="s">
        <v>90</v>
      </c>
      <c r="E979" s="84">
        <f t="shared" si="1"/>
        <v>1</v>
      </c>
    </row>
    <row r="980">
      <c r="A980" s="83" t="s">
        <v>1711</v>
      </c>
      <c r="B980" s="83" t="s">
        <v>1712</v>
      </c>
      <c r="C980" s="83" t="s">
        <v>59</v>
      </c>
      <c r="D980" s="83" t="s">
        <v>90</v>
      </c>
      <c r="E980" s="84">
        <f t="shared" si="1"/>
        <v>1</v>
      </c>
    </row>
    <row r="981">
      <c r="A981" s="83" t="s">
        <v>1713</v>
      </c>
      <c r="B981" s="83" t="s">
        <v>1714</v>
      </c>
      <c r="C981" s="83" t="s">
        <v>54</v>
      </c>
      <c r="D981" s="83" t="s">
        <v>162</v>
      </c>
      <c r="E981" s="84">
        <f t="shared" si="1"/>
        <v>2</v>
      </c>
    </row>
    <row r="982">
      <c r="A982" s="83" t="s">
        <v>1715</v>
      </c>
      <c r="B982" s="83" t="s">
        <v>1716</v>
      </c>
      <c r="C982" s="83" t="s">
        <v>59</v>
      </c>
      <c r="D982" s="83" t="s">
        <v>60</v>
      </c>
      <c r="E982" s="84">
        <f t="shared" si="1"/>
        <v>1</v>
      </c>
    </row>
    <row r="983">
      <c r="A983" s="83" t="s">
        <v>1715</v>
      </c>
      <c r="B983" s="83" t="s">
        <v>1717</v>
      </c>
      <c r="C983" s="83" t="s">
        <v>59</v>
      </c>
      <c r="D983" s="83" t="s">
        <v>60</v>
      </c>
      <c r="E983" s="84">
        <f t="shared" si="1"/>
        <v>1</v>
      </c>
    </row>
    <row r="984">
      <c r="A984" s="83" t="s">
        <v>1718</v>
      </c>
      <c r="B984" s="83" t="s">
        <v>1719</v>
      </c>
      <c r="C984" s="83" t="s">
        <v>94</v>
      </c>
      <c r="D984" s="83" t="s">
        <v>1169</v>
      </c>
      <c r="E984" s="84">
        <f t="shared" si="1"/>
        <v>3</v>
      </c>
    </row>
    <row r="985">
      <c r="A985" s="83" t="s">
        <v>1720</v>
      </c>
      <c r="B985" s="83" t="s">
        <v>1721</v>
      </c>
      <c r="C985" s="83" t="s">
        <v>395</v>
      </c>
      <c r="D985" s="83" t="s">
        <v>396</v>
      </c>
      <c r="E985" s="84">
        <f t="shared" si="1"/>
        <v>3</v>
      </c>
    </row>
    <row r="986">
      <c r="A986" s="83" t="s">
        <v>1722</v>
      </c>
      <c r="B986" s="83" t="s">
        <v>1723</v>
      </c>
      <c r="C986" s="83" t="s">
        <v>155</v>
      </c>
      <c r="D986" s="83" t="s">
        <v>155</v>
      </c>
      <c r="E986" s="84">
        <f t="shared" si="1"/>
        <v>3</v>
      </c>
    </row>
    <row r="987">
      <c r="A987" s="83" t="s">
        <v>1722</v>
      </c>
      <c r="B987" s="83" t="s">
        <v>1724</v>
      </c>
      <c r="C987" s="83" t="s">
        <v>155</v>
      </c>
      <c r="D987" s="83" t="s">
        <v>155</v>
      </c>
      <c r="E987" s="84">
        <f t="shared" si="1"/>
        <v>3</v>
      </c>
    </row>
    <row r="988">
      <c r="A988" s="83" t="s">
        <v>1725</v>
      </c>
      <c r="B988" s="83" t="s">
        <v>1726</v>
      </c>
      <c r="C988" s="83" t="s">
        <v>405</v>
      </c>
      <c r="D988" s="83" t="s">
        <v>405</v>
      </c>
      <c r="E988" s="84">
        <f t="shared" si="1"/>
        <v>3</v>
      </c>
    </row>
    <row r="989">
      <c r="A989" s="83" t="s">
        <v>1727</v>
      </c>
      <c r="B989" s="83" t="s">
        <v>1728</v>
      </c>
      <c r="C989" s="83" t="s">
        <v>59</v>
      </c>
      <c r="D989" s="83" t="s">
        <v>90</v>
      </c>
      <c r="E989" s="84">
        <f t="shared" si="1"/>
        <v>1</v>
      </c>
    </row>
    <row r="990">
      <c r="A990" s="83" t="s">
        <v>1727</v>
      </c>
      <c r="B990" s="83" t="s">
        <v>1728</v>
      </c>
      <c r="C990" s="83" t="s">
        <v>59</v>
      </c>
      <c r="D990" s="83" t="s">
        <v>90</v>
      </c>
      <c r="E990" s="84">
        <f t="shared" si="1"/>
        <v>1</v>
      </c>
    </row>
    <row r="991">
      <c r="A991" s="83" t="s">
        <v>1729</v>
      </c>
      <c r="B991" s="83" t="s">
        <v>1730</v>
      </c>
      <c r="C991" s="83" t="s">
        <v>338</v>
      </c>
      <c r="D991" s="83" t="s">
        <v>339</v>
      </c>
      <c r="E991" s="84">
        <f t="shared" si="1"/>
        <v>2</v>
      </c>
    </row>
    <row r="992">
      <c r="A992" s="83" t="s">
        <v>1731</v>
      </c>
      <c r="B992" s="83" t="s">
        <v>1732</v>
      </c>
      <c r="C992" s="83" t="s">
        <v>59</v>
      </c>
      <c r="D992" s="83" t="s">
        <v>90</v>
      </c>
      <c r="E992" s="84">
        <f t="shared" si="1"/>
        <v>1</v>
      </c>
    </row>
    <row r="993">
      <c r="A993" s="83" t="s">
        <v>1731</v>
      </c>
      <c r="B993" s="83" t="s">
        <v>1733</v>
      </c>
      <c r="C993" s="83" t="s">
        <v>59</v>
      </c>
      <c r="D993" s="83" t="s">
        <v>90</v>
      </c>
      <c r="E993" s="84">
        <f t="shared" si="1"/>
        <v>1</v>
      </c>
    </row>
    <row r="994">
      <c r="A994" s="83" t="s">
        <v>1734</v>
      </c>
      <c r="B994" s="83" t="s">
        <v>1735</v>
      </c>
      <c r="C994" s="83" t="s">
        <v>59</v>
      </c>
      <c r="D994" s="83" t="s">
        <v>141</v>
      </c>
      <c r="E994" s="84">
        <f t="shared" si="1"/>
        <v>1</v>
      </c>
    </row>
    <row r="995">
      <c r="A995" s="83" t="s">
        <v>1734</v>
      </c>
      <c r="B995" s="83" t="s">
        <v>1735</v>
      </c>
      <c r="C995" s="83" t="s">
        <v>59</v>
      </c>
      <c r="D995" s="83" t="s">
        <v>141</v>
      </c>
      <c r="E995" s="84">
        <f t="shared" si="1"/>
        <v>1</v>
      </c>
    </row>
    <row r="996">
      <c r="A996" s="83" t="s">
        <v>1736</v>
      </c>
      <c r="B996" s="83" t="s">
        <v>1737</v>
      </c>
      <c r="C996" s="83" t="s">
        <v>59</v>
      </c>
      <c r="D996" s="83" t="s">
        <v>60</v>
      </c>
      <c r="E996" s="84">
        <f t="shared" si="1"/>
        <v>1</v>
      </c>
    </row>
    <row r="997">
      <c r="A997" s="83" t="s">
        <v>1736</v>
      </c>
      <c r="B997" s="83" t="s">
        <v>1737</v>
      </c>
      <c r="C997" s="83" t="s">
        <v>59</v>
      </c>
      <c r="D997" s="83" t="s">
        <v>60</v>
      </c>
      <c r="E997" s="84">
        <f t="shared" si="1"/>
        <v>1</v>
      </c>
    </row>
    <row r="998">
      <c r="A998" s="83" t="s">
        <v>1738</v>
      </c>
      <c r="B998" s="83" t="s">
        <v>1739</v>
      </c>
      <c r="C998" s="83" t="s">
        <v>59</v>
      </c>
      <c r="D998" s="83" t="s">
        <v>141</v>
      </c>
      <c r="E998" s="84">
        <f t="shared" si="1"/>
        <v>1</v>
      </c>
    </row>
    <row r="999">
      <c r="A999" s="83" t="s">
        <v>1738</v>
      </c>
      <c r="B999" s="83" t="s">
        <v>1740</v>
      </c>
      <c r="C999" s="83" t="s">
        <v>59</v>
      </c>
      <c r="D999" s="83" t="s">
        <v>141</v>
      </c>
      <c r="E999" s="84">
        <f t="shared" si="1"/>
        <v>1</v>
      </c>
    </row>
    <row r="1000">
      <c r="A1000" s="83" t="s">
        <v>1741</v>
      </c>
      <c r="B1000" s="83" t="s">
        <v>1742</v>
      </c>
      <c r="C1000" s="83" t="s">
        <v>59</v>
      </c>
      <c r="D1000" s="83" t="s">
        <v>60</v>
      </c>
      <c r="E1000" s="84">
        <f t="shared" si="1"/>
        <v>1</v>
      </c>
    </row>
    <row r="1001">
      <c r="A1001" s="83" t="s">
        <v>1741</v>
      </c>
      <c r="B1001" s="83" t="s">
        <v>1743</v>
      </c>
      <c r="C1001" s="83" t="s">
        <v>59</v>
      </c>
      <c r="D1001" s="83" t="s">
        <v>60</v>
      </c>
      <c r="E1001" s="84">
        <f t="shared" si="1"/>
        <v>1</v>
      </c>
    </row>
    <row r="1002">
      <c r="A1002" s="83" t="s">
        <v>1744</v>
      </c>
      <c r="B1002" s="83" t="s">
        <v>1745</v>
      </c>
      <c r="C1002" s="83" t="s">
        <v>38</v>
      </c>
      <c r="D1002" s="83" t="s">
        <v>1184</v>
      </c>
      <c r="E1002" s="84">
        <f t="shared" si="1"/>
        <v>3</v>
      </c>
    </row>
    <row r="1003">
      <c r="A1003" s="83" t="s">
        <v>1746</v>
      </c>
      <c r="B1003" s="83" t="s">
        <v>1747</v>
      </c>
      <c r="C1003" s="83" t="s">
        <v>59</v>
      </c>
      <c r="D1003" s="83" t="s">
        <v>132</v>
      </c>
      <c r="E1003" s="84">
        <f t="shared" si="1"/>
        <v>1</v>
      </c>
    </row>
    <row r="1004">
      <c r="A1004" s="83" t="s">
        <v>1748</v>
      </c>
      <c r="B1004" s="83" t="s">
        <v>1749</v>
      </c>
      <c r="C1004" s="83" t="s">
        <v>94</v>
      </c>
      <c r="D1004" s="83" t="s">
        <v>95</v>
      </c>
      <c r="E1004" s="84">
        <f t="shared" si="1"/>
        <v>3</v>
      </c>
    </row>
    <row r="1005">
      <c r="A1005" s="83" t="s">
        <v>1750</v>
      </c>
      <c r="B1005" s="83" t="s">
        <v>1751</v>
      </c>
      <c r="C1005" s="83" t="s">
        <v>110</v>
      </c>
      <c r="D1005" s="83" t="s">
        <v>217</v>
      </c>
      <c r="E1005" s="84">
        <f t="shared" si="1"/>
        <v>3</v>
      </c>
    </row>
    <row r="1006">
      <c r="A1006" s="83" t="s">
        <v>1752</v>
      </c>
      <c r="B1006" s="83" t="s">
        <v>1753</v>
      </c>
      <c r="C1006" s="83" t="s">
        <v>59</v>
      </c>
      <c r="D1006" s="83" t="s">
        <v>90</v>
      </c>
      <c r="E1006" s="84">
        <f t="shared" si="1"/>
        <v>1</v>
      </c>
    </row>
    <row r="1007">
      <c r="A1007" s="83" t="s">
        <v>1752</v>
      </c>
      <c r="B1007" s="83" t="s">
        <v>1753</v>
      </c>
      <c r="C1007" s="83" t="s">
        <v>59</v>
      </c>
      <c r="D1007" s="83" t="s">
        <v>90</v>
      </c>
      <c r="E1007" s="84">
        <f t="shared" si="1"/>
        <v>1</v>
      </c>
    </row>
    <row r="1008">
      <c r="A1008" s="83" t="s">
        <v>1754</v>
      </c>
      <c r="B1008" s="83" t="s">
        <v>1755</v>
      </c>
      <c r="C1008" s="83" t="s">
        <v>518</v>
      </c>
      <c r="D1008" s="83" t="s">
        <v>182</v>
      </c>
      <c r="E1008" s="84">
        <f t="shared" si="1"/>
        <v>2</v>
      </c>
    </row>
    <row r="1009">
      <c r="A1009" s="83" t="s">
        <v>1756</v>
      </c>
      <c r="B1009" s="83" t="s">
        <v>1757</v>
      </c>
      <c r="C1009" s="83" t="s">
        <v>229</v>
      </c>
      <c r="D1009" s="83" t="s">
        <v>1523</v>
      </c>
      <c r="E1009" s="84">
        <f t="shared" si="1"/>
        <v>3</v>
      </c>
    </row>
    <row r="1010">
      <c r="A1010" s="83" t="s">
        <v>1758</v>
      </c>
      <c r="B1010" s="83" t="s">
        <v>1759</v>
      </c>
      <c r="C1010" s="83" t="s">
        <v>54</v>
      </c>
      <c r="D1010" s="83" t="s">
        <v>55</v>
      </c>
      <c r="E1010" s="84">
        <f t="shared" si="1"/>
        <v>2</v>
      </c>
    </row>
    <row r="1011">
      <c r="A1011" s="83" t="s">
        <v>1760</v>
      </c>
      <c r="B1011" s="83" t="s">
        <v>1761</v>
      </c>
      <c r="C1011" s="83" t="s">
        <v>893</v>
      </c>
      <c r="D1011" s="83" t="s">
        <v>217</v>
      </c>
      <c r="E1011" s="84">
        <f t="shared" si="1"/>
        <v>3</v>
      </c>
    </row>
    <row r="1012">
      <c r="A1012" s="83" t="s">
        <v>1760</v>
      </c>
      <c r="B1012" s="83" t="s">
        <v>1762</v>
      </c>
      <c r="C1012" s="83" t="s">
        <v>893</v>
      </c>
      <c r="D1012" s="83" t="s">
        <v>217</v>
      </c>
      <c r="E1012" s="84">
        <f t="shared" si="1"/>
        <v>3</v>
      </c>
    </row>
    <row r="1013">
      <c r="A1013" s="83" t="s">
        <v>1763</v>
      </c>
      <c r="B1013" s="83" t="s">
        <v>1764</v>
      </c>
      <c r="C1013" s="83" t="s">
        <v>86</v>
      </c>
      <c r="D1013" s="83" t="s">
        <v>126</v>
      </c>
      <c r="E1013" s="84">
        <f t="shared" si="1"/>
        <v>3</v>
      </c>
    </row>
    <row r="1014">
      <c r="A1014" s="83" t="s">
        <v>1765</v>
      </c>
      <c r="B1014" s="83" t="s">
        <v>1766</v>
      </c>
      <c r="C1014" s="83" t="s">
        <v>110</v>
      </c>
      <c r="D1014" s="83" t="s">
        <v>293</v>
      </c>
      <c r="E1014" s="84">
        <f t="shared" si="1"/>
        <v>3</v>
      </c>
    </row>
    <row r="1015">
      <c r="A1015" s="83" t="s">
        <v>1765</v>
      </c>
      <c r="B1015" s="83" t="s">
        <v>1767</v>
      </c>
      <c r="C1015" s="83" t="s">
        <v>110</v>
      </c>
      <c r="D1015" s="83" t="s">
        <v>293</v>
      </c>
      <c r="E1015" s="84">
        <f t="shared" si="1"/>
        <v>3</v>
      </c>
    </row>
    <row r="1016">
      <c r="A1016" s="83" t="s">
        <v>1768</v>
      </c>
      <c r="B1016" s="83" t="s">
        <v>1769</v>
      </c>
      <c r="C1016" s="83" t="s">
        <v>59</v>
      </c>
      <c r="D1016" s="83" t="s">
        <v>60</v>
      </c>
      <c r="E1016" s="84">
        <f t="shared" si="1"/>
        <v>1</v>
      </c>
    </row>
    <row r="1017">
      <c r="A1017" s="83" t="s">
        <v>1768</v>
      </c>
      <c r="B1017" s="83" t="s">
        <v>1770</v>
      </c>
      <c r="C1017" s="83" t="s">
        <v>59</v>
      </c>
      <c r="D1017" s="83" t="s">
        <v>60</v>
      </c>
      <c r="E1017" s="84">
        <f t="shared" si="1"/>
        <v>1</v>
      </c>
    </row>
    <row r="1018">
      <c r="A1018" s="83" t="s">
        <v>1771</v>
      </c>
      <c r="B1018" s="83" t="s">
        <v>1772</v>
      </c>
      <c r="C1018" s="83" t="s">
        <v>38</v>
      </c>
      <c r="D1018" s="83" t="s">
        <v>1569</v>
      </c>
      <c r="E1018" s="84">
        <f t="shared" si="1"/>
        <v>3</v>
      </c>
    </row>
    <row r="1019">
      <c r="A1019" s="83" t="s">
        <v>1773</v>
      </c>
      <c r="B1019" s="83" t="s">
        <v>1774</v>
      </c>
      <c r="C1019" s="83" t="s">
        <v>59</v>
      </c>
      <c r="D1019" s="83" t="s">
        <v>106</v>
      </c>
      <c r="E1019" s="84">
        <f t="shared" si="1"/>
        <v>1</v>
      </c>
    </row>
    <row r="1020">
      <c r="A1020" s="83" t="s">
        <v>1773</v>
      </c>
      <c r="B1020" s="83" t="s">
        <v>1774</v>
      </c>
      <c r="C1020" s="83" t="s">
        <v>59</v>
      </c>
      <c r="D1020" s="83" t="s">
        <v>106</v>
      </c>
      <c r="E1020" s="84">
        <f t="shared" si="1"/>
        <v>1</v>
      </c>
    </row>
    <row r="1021">
      <c r="A1021" s="83" t="s">
        <v>1775</v>
      </c>
      <c r="B1021" s="83" t="s">
        <v>1776</v>
      </c>
      <c r="C1021" s="83" t="s">
        <v>54</v>
      </c>
      <c r="D1021" s="83" t="s">
        <v>162</v>
      </c>
      <c r="E1021" s="84">
        <f t="shared" si="1"/>
        <v>2</v>
      </c>
    </row>
    <row r="1022">
      <c r="A1022" s="83" t="s">
        <v>1777</v>
      </c>
      <c r="B1022" s="83" t="s">
        <v>1778</v>
      </c>
      <c r="C1022" s="83" t="s">
        <v>208</v>
      </c>
      <c r="D1022" s="83" t="s">
        <v>209</v>
      </c>
      <c r="E1022" s="84">
        <f t="shared" si="1"/>
        <v>3</v>
      </c>
    </row>
    <row r="1023">
      <c r="A1023" s="83" t="s">
        <v>1779</v>
      </c>
      <c r="B1023" s="83" t="s">
        <v>1780</v>
      </c>
      <c r="C1023" s="83" t="s">
        <v>59</v>
      </c>
      <c r="D1023" s="83" t="s">
        <v>141</v>
      </c>
      <c r="E1023" s="84">
        <f t="shared" si="1"/>
        <v>1</v>
      </c>
    </row>
    <row r="1024">
      <c r="A1024" s="83" t="s">
        <v>1779</v>
      </c>
      <c r="B1024" s="83" t="s">
        <v>1781</v>
      </c>
      <c r="C1024" s="83" t="s">
        <v>59</v>
      </c>
      <c r="D1024" s="83" t="s">
        <v>141</v>
      </c>
      <c r="E1024" s="84">
        <f t="shared" si="1"/>
        <v>1</v>
      </c>
    </row>
    <row r="1025">
      <c r="A1025" s="83" t="s">
        <v>1782</v>
      </c>
      <c r="B1025" s="83" t="s">
        <v>1783</v>
      </c>
      <c r="C1025" s="83" t="s">
        <v>59</v>
      </c>
      <c r="D1025" s="83" t="s">
        <v>90</v>
      </c>
      <c r="E1025" s="84">
        <f t="shared" si="1"/>
        <v>1</v>
      </c>
    </row>
    <row r="1026">
      <c r="A1026" s="83" t="s">
        <v>1782</v>
      </c>
      <c r="B1026" s="83" t="s">
        <v>1784</v>
      </c>
      <c r="C1026" s="83" t="s">
        <v>59</v>
      </c>
      <c r="D1026" s="83" t="s">
        <v>90</v>
      </c>
      <c r="E1026" s="84">
        <f t="shared" si="1"/>
        <v>1</v>
      </c>
    </row>
    <row r="1027">
      <c r="A1027" s="83" t="s">
        <v>1785</v>
      </c>
      <c r="B1027" s="83" t="s">
        <v>1786</v>
      </c>
      <c r="C1027" s="83" t="s">
        <v>59</v>
      </c>
      <c r="D1027" s="83" t="s">
        <v>353</v>
      </c>
      <c r="E1027" s="84">
        <f t="shared" si="1"/>
        <v>1</v>
      </c>
    </row>
    <row r="1028">
      <c r="A1028" s="83" t="s">
        <v>1785</v>
      </c>
      <c r="B1028" s="83" t="s">
        <v>1787</v>
      </c>
      <c r="C1028" s="83" t="s">
        <v>59</v>
      </c>
      <c r="D1028" s="83" t="s">
        <v>353</v>
      </c>
      <c r="E1028" s="84">
        <f t="shared" si="1"/>
        <v>1</v>
      </c>
    </row>
    <row r="1029">
      <c r="A1029" s="83" t="s">
        <v>1785</v>
      </c>
      <c r="B1029" s="83" t="s">
        <v>1788</v>
      </c>
      <c r="C1029" s="83" t="s">
        <v>59</v>
      </c>
      <c r="D1029" s="83" t="s">
        <v>353</v>
      </c>
      <c r="E1029" s="84">
        <f t="shared" si="1"/>
        <v>1</v>
      </c>
    </row>
    <row r="1030">
      <c r="A1030" s="83" t="s">
        <v>1789</v>
      </c>
      <c r="B1030" s="83" t="s">
        <v>1790</v>
      </c>
      <c r="E1030" s="84">
        <f t="shared" si="1"/>
        <v>3</v>
      </c>
    </row>
    <row r="1031">
      <c r="A1031" s="83" t="s">
        <v>1791</v>
      </c>
      <c r="B1031" s="83" t="s">
        <v>1792</v>
      </c>
      <c r="C1031" s="83" t="s">
        <v>59</v>
      </c>
      <c r="D1031" s="83" t="s">
        <v>132</v>
      </c>
      <c r="E1031" s="84">
        <f t="shared" si="1"/>
        <v>1</v>
      </c>
    </row>
    <row r="1032">
      <c r="A1032" s="83" t="s">
        <v>1791</v>
      </c>
      <c r="B1032" s="83" t="s">
        <v>1793</v>
      </c>
      <c r="C1032" s="83" t="s">
        <v>59</v>
      </c>
      <c r="D1032" s="83" t="s">
        <v>132</v>
      </c>
      <c r="E1032" s="84">
        <f t="shared" si="1"/>
        <v>1</v>
      </c>
    </row>
    <row r="1033">
      <c r="A1033" s="83" t="s">
        <v>1794</v>
      </c>
      <c r="B1033" s="83" t="s">
        <v>1795</v>
      </c>
      <c r="C1033" s="83" t="s">
        <v>59</v>
      </c>
      <c r="D1033" s="83" t="s">
        <v>132</v>
      </c>
      <c r="E1033" s="84">
        <f t="shared" si="1"/>
        <v>1</v>
      </c>
    </row>
    <row r="1034">
      <c r="A1034" s="83" t="s">
        <v>1794</v>
      </c>
      <c r="B1034" s="83" t="s">
        <v>1796</v>
      </c>
      <c r="C1034" s="83" t="s">
        <v>59</v>
      </c>
      <c r="D1034" s="83" t="s">
        <v>132</v>
      </c>
      <c r="E1034" s="84">
        <f t="shared" si="1"/>
        <v>1</v>
      </c>
    </row>
    <row r="1035">
      <c r="A1035" s="83" t="s">
        <v>1797</v>
      </c>
      <c r="B1035" s="83" t="s">
        <v>1798</v>
      </c>
      <c r="C1035" s="83" t="s">
        <v>59</v>
      </c>
      <c r="D1035" s="83" t="s">
        <v>60</v>
      </c>
      <c r="E1035" s="84">
        <f t="shared" si="1"/>
        <v>1</v>
      </c>
    </row>
    <row r="1036">
      <c r="A1036" s="83" t="s">
        <v>1799</v>
      </c>
      <c r="B1036" s="83" t="s">
        <v>1800</v>
      </c>
      <c r="E1036" s="84">
        <f t="shared" si="1"/>
        <v>3</v>
      </c>
    </row>
    <row r="1037">
      <c r="A1037" s="83" t="s">
        <v>1801</v>
      </c>
      <c r="B1037" s="83" t="s">
        <v>1802</v>
      </c>
      <c r="C1037" s="83" t="s">
        <v>59</v>
      </c>
      <c r="D1037" s="83" t="s">
        <v>889</v>
      </c>
      <c r="E1037" s="84">
        <f t="shared" si="1"/>
        <v>1</v>
      </c>
    </row>
    <row r="1038">
      <c r="A1038" s="83" t="s">
        <v>1801</v>
      </c>
      <c r="B1038" s="83" t="s">
        <v>1803</v>
      </c>
      <c r="C1038" s="83" t="s">
        <v>59</v>
      </c>
      <c r="D1038" s="83" t="s">
        <v>889</v>
      </c>
      <c r="E1038" s="84">
        <f t="shared" si="1"/>
        <v>1</v>
      </c>
    </row>
    <row r="1039">
      <c r="A1039" s="83" t="s">
        <v>1804</v>
      </c>
      <c r="B1039" s="83" t="s">
        <v>1805</v>
      </c>
      <c r="C1039" s="83" t="s">
        <v>45</v>
      </c>
      <c r="D1039" s="83" t="s">
        <v>45</v>
      </c>
      <c r="E1039" s="84">
        <f t="shared" si="1"/>
        <v>2</v>
      </c>
    </row>
    <row r="1040">
      <c r="A1040" s="83" t="s">
        <v>1806</v>
      </c>
      <c r="B1040" s="83" t="s">
        <v>1807</v>
      </c>
      <c r="C1040" s="83" t="s">
        <v>59</v>
      </c>
      <c r="D1040" s="83" t="s">
        <v>90</v>
      </c>
      <c r="E1040" s="84">
        <f t="shared" si="1"/>
        <v>1</v>
      </c>
    </row>
    <row r="1041">
      <c r="A1041" s="83" t="s">
        <v>1806</v>
      </c>
      <c r="B1041" s="83" t="s">
        <v>1808</v>
      </c>
      <c r="C1041" s="83" t="s">
        <v>59</v>
      </c>
      <c r="D1041" s="83" t="s">
        <v>90</v>
      </c>
      <c r="E1041" s="84">
        <f t="shared" si="1"/>
        <v>1</v>
      </c>
    </row>
    <row r="1042">
      <c r="A1042" s="83" t="s">
        <v>1809</v>
      </c>
      <c r="B1042" s="83" t="s">
        <v>1810</v>
      </c>
      <c r="C1042" s="83" t="s">
        <v>59</v>
      </c>
      <c r="D1042" s="83" t="s">
        <v>132</v>
      </c>
      <c r="E1042" s="84">
        <f t="shared" si="1"/>
        <v>1</v>
      </c>
    </row>
    <row r="1043">
      <c r="A1043" s="83" t="s">
        <v>1809</v>
      </c>
      <c r="B1043" s="83" t="s">
        <v>1810</v>
      </c>
      <c r="C1043" s="83" t="s">
        <v>59</v>
      </c>
      <c r="D1043" s="83" t="s">
        <v>132</v>
      </c>
      <c r="E1043" s="84">
        <f t="shared" si="1"/>
        <v>1</v>
      </c>
    </row>
    <row r="1044">
      <c r="A1044" s="83" t="s">
        <v>1811</v>
      </c>
      <c r="B1044" s="83" t="s">
        <v>1812</v>
      </c>
      <c r="C1044" s="83" t="s">
        <v>121</v>
      </c>
      <c r="D1044" s="83" t="s">
        <v>122</v>
      </c>
      <c r="E1044" s="84">
        <f t="shared" si="1"/>
        <v>3</v>
      </c>
    </row>
  </sheetData>
  <drawing r:id="rId1"/>
</worksheet>
</file>