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Lynching\Trump_Lynch\Primary_Elections\"/>
    </mc:Choice>
  </mc:AlternateContent>
  <bookViews>
    <workbookView xWindow="0" yWindow="0" windowWidth="11370" windowHeight="9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3" i="1" l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<sst xmlns="http://schemas.openxmlformats.org/spreadsheetml/2006/main" count="85" uniqueCount="85">
  <si>
    <t>County</t>
  </si>
  <si>
    <t>NTrump</t>
  </si>
  <si>
    <t>NVotes</t>
  </si>
  <si>
    <t>Adams</t>
  </si>
  <si>
    <t>Alcorn</t>
  </si>
  <si>
    <t>Amite</t>
  </si>
  <si>
    <t>Benton</t>
  </si>
  <si>
    <t>Bolivar</t>
  </si>
  <si>
    <t>Calhoun</t>
  </si>
  <si>
    <t>Carroll</t>
  </si>
  <si>
    <t>Chickasaw</t>
  </si>
  <si>
    <t>Choctaw</t>
  </si>
  <si>
    <t>Claiborne</t>
  </si>
  <si>
    <t>Clarke</t>
  </si>
  <si>
    <t>Clay</t>
  </si>
  <si>
    <t>Coahoma</t>
  </si>
  <si>
    <t>Copiah</t>
  </si>
  <si>
    <t>Covington</t>
  </si>
  <si>
    <t>DeSoto</t>
  </si>
  <si>
    <t>Forrest</t>
  </si>
  <si>
    <t>Franklin</t>
  </si>
  <si>
    <t>George</t>
  </si>
  <si>
    <t>Greene</t>
  </si>
  <si>
    <t>Grenada</t>
  </si>
  <si>
    <t>Hancock</t>
  </si>
  <si>
    <t>Harrison</t>
  </si>
  <si>
    <t>Hinds</t>
  </si>
  <si>
    <t>Holmes</t>
  </si>
  <si>
    <t>Humphreys</t>
  </si>
  <si>
    <t>Issaquena</t>
  </si>
  <si>
    <t>Itawamba</t>
  </si>
  <si>
    <t>Jackson</t>
  </si>
  <si>
    <t>Jasper</t>
  </si>
  <si>
    <t>Jefferson</t>
  </si>
  <si>
    <t>Jefferson_Davis</t>
  </si>
  <si>
    <t>Jones</t>
  </si>
  <si>
    <t>Kemper</t>
  </si>
  <si>
    <t>Lafayette</t>
  </si>
  <si>
    <t>Lamar</t>
  </si>
  <si>
    <t>Lauderdale</t>
  </si>
  <si>
    <t>Lawrence</t>
  </si>
  <si>
    <t>Leake</t>
  </si>
  <si>
    <t>Lee</t>
  </si>
  <si>
    <t>Leflore</t>
  </si>
  <si>
    <t>Lincoln</t>
  </si>
  <si>
    <t>Lowndes</t>
  </si>
  <si>
    <t>Madison</t>
  </si>
  <si>
    <t>Marion</t>
  </si>
  <si>
    <t>Marshall</t>
  </si>
  <si>
    <t>Monroe</t>
  </si>
  <si>
    <t>Montgomery</t>
  </si>
  <si>
    <t>Neshoba</t>
  </si>
  <si>
    <t>Newton</t>
  </si>
  <si>
    <t>Noxubee</t>
  </si>
  <si>
    <t>Oktibbeha</t>
  </si>
  <si>
    <t>Panola</t>
  </si>
  <si>
    <t>Pearl_River</t>
  </si>
  <si>
    <t>Perry</t>
  </si>
  <si>
    <t>Pike</t>
  </si>
  <si>
    <t>Ponotoc</t>
  </si>
  <si>
    <t>Prentiss</t>
  </si>
  <si>
    <t>Quitman</t>
  </si>
  <si>
    <t>Rankin</t>
  </si>
  <si>
    <t>Scott</t>
  </si>
  <si>
    <t>Sharkey</t>
  </si>
  <si>
    <t>Simpson</t>
  </si>
  <si>
    <t>Smith</t>
  </si>
  <si>
    <t>Stone</t>
  </si>
  <si>
    <t>Sunflower</t>
  </si>
  <si>
    <t>Tallahatchie</t>
  </si>
  <si>
    <t>Tate</t>
  </si>
  <si>
    <t>Tippah</t>
  </si>
  <si>
    <t>Tishomingo</t>
  </si>
  <si>
    <t>Tunica</t>
  </si>
  <si>
    <t>Union</t>
  </si>
  <si>
    <t>Walthall</t>
  </si>
  <si>
    <t>Warren</t>
  </si>
  <si>
    <t>Washington</t>
  </si>
  <si>
    <t>Wayne</t>
  </si>
  <si>
    <t>Webster</t>
  </si>
  <si>
    <t>Wilkinson</t>
  </si>
  <si>
    <t>Winston</t>
  </si>
  <si>
    <t>Yalobusha</t>
  </si>
  <si>
    <t>Yazoo</t>
  </si>
  <si>
    <t>Attala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</si>
</sst>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workbookViewId="0">
      <selection activeCell="J86" sqref="J86"/>
    </sheetView>
  </sheetViews>
  <sheetFormatPr defaultRowHeight="15" x14ac:dyDescent="0.25"/>
  <cols>
    <col min="1" max="1" width="14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1489</v>
      </c>
      <c r="C2">
        <f>29+30+5+1053+1+2+5+314+1+4+208+1+1489</f>
        <v>3142</v>
      </c>
    </row>
    <row r="3" spans="1:3" x14ac:dyDescent="0.25">
      <c r="A3" t="s">
        <v>4</v>
      </c>
      <c r="B3">
        <v>2972</v>
      </c>
      <c r="C3">
        <f>11+81+4+2053+3+1+14+428+0+8+352+4+2972</f>
        <v>5931</v>
      </c>
    </row>
    <row r="4" spans="1:3" x14ac:dyDescent="0.25">
      <c r="A4" t="s">
        <v>5</v>
      </c>
      <c r="B4">
        <v>1230</v>
      </c>
      <c r="C4">
        <f>20+15+2+888+1+1+5+134+0+3+82+1+1230</f>
        <v>2382</v>
      </c>
    </row>
    <row r="5" spans="1:3" x14ac:dyDescent="0.25">
      <c r="A5" t="s">
        <v>84</v>
      </c>
      <c r="B5">
        <v>1402</v>
      </c>
      <c r="C5">
        <f>15+40+3+974+1+2+12+183+1+0+140+1+1402</f>
        <v>2774</v>
      </c>
    </row>
    <row r="6" spans="1:3" x14ac:dyDescent="0.25">
      <c r="A6" t="s">
        <v>6</v>
      </c>
      <c r="B6">
        <v>617</v>
      </c>
      <c r="C6">
        <f>6+12+2+402+1+0+7+37+0+1+44+1+617</f>
        <v>1130</v>
      </c>
    </row>
    <row r="7" spans="1:3" x14ac:dyDescent="0.25">
      <c r="A7" t="s">
        <v>7</v>
      </c>
      <c r="B7">
        <v>1409</v>
      </c>
      <c r="C7">
        <f>3+54+5+608+2+1+12+382+1+1+170+1+1409</f>
        <v>2649</v>
      </c>
    </row>
    <row r="8" spans="1:3" x14ac:dyDescent="0.25">
      <c r="A8" t="s">
        <v>8</v>
      </c>
      <c r="B8">
        <v>1324</v>
      </c>
      <c r="C8">
        <f>6+44+2+817+1+1+11+116+1+3+84+0+1324</f>
        <v>2410</v>
      </c>
    </row>
    <row r="9" spans="1:3" x14ac:dyDescent="0.25">
      <c r="A9" t="s">
        <v>9</v>
      </c>
      <c r="B9">
        <v>1139</v>
      </c>
      <c r="C9">
        <f>5+22+4+651+1+1+13+149+1+2+86+0+1139</f>
        <v>2074</v>
      </c>
    </row>
    <row r="10" spans="1:3" x14ac:dyDescent="0.25">
      <c r="A10" t="s">
        <v>10</v>
      </c>
      <c r="B10">
        <v>1079</v>
      </c>
      <c r="C10">
        <f>9+48+0+735+0+3+19+101+1+1+106+2+1079</f>
        <v>2104</v>
      </c>
    </row>
    <row r="11" spans="1:3" x14ac:dyDescent="0.25">
      <c r="A11" t="s">
        <v>11</v>
      </c>
      <c r="B11">
        <v>800</v>
      </c>
      <c r="C11">
        <f>12+29+2+642+1+0+3+108+0+2+70+0+800</f>
        <v>1669</v>
      </c>
    </row>
    <row r="12" spans="1:3" x14ac:dyDescent="0.25">
      <c r="A12" t="s">
        <v>12</v>
      </c>
      <c r="B12">
        <v>148</v>
      </c>
      <c r="C12">
        <f>0+7+0+68+0+0+1+17+0+0+16+0+148</f>
        <v>257</v>
      </c>
    </row>
    <row r="13" spans="1:3" x14ac:dyDescent="0.25">
      <c r="A13" t="s">
        <v>13</v>
      </c>
      <c r="B13">
        <v>1483</v>
      </c>
      <c r="C13">
        <f>4+74+1+1112+0+3+7+186+0+4+131+1+1483</f>
        <v>3006</v>
      </c>
    </row>
    <row r="14" spans="1:3" x14ac:dyDescent="0.25">
      <c r="A14" t="s">
        <v>14</v>
      </c>
      <c r="B14">
        <v>1100</v>
      </c>
      <c r="C14">
        <f>12+43+3+893+1+2+7+190+2+2+119+1+1100</f>
        <v>2375</v>
      </c>
    </row>
    <row r="15" spans="1:3" x14ac:dyDescent="0.25">
      <c r="A15" t="s">
        <v>15</v>
      </c>
      <c r="B15">
        <v>621</v>
      </c>
      <c r="C15">
        <f>3+13+2+288+1+0+2+148+0+1+66+0+621</f>
        <v>1145</v>
      </c>
    </row>
    <row r="16" spans="1:3" x14ac:dyDescent="0.25">
      <c r="A16" t="s">
        <v>16</v>
      </c>
      <c r="B16">
        <v>2036</v>
      </c>
      <c r="C16">
        <f>22+46+3+1353+3+3+7+262+1+0+161+4+2036</f>
        <v>3901</v>
      </c>
    </row>
    <row r="17" spans="1:3" x14ac:dyDescent="0.25">
      <c r="A17" t="s">
        <v>17</v>
      </c>
      <c r="B17">
        <v>1737</v>
      </c>
      <c r="C17">
        <f>6+36+5+1095+1+0+8+129+1+6+79+0+1737</f>
        <v>3103</v>
      </c>
    </row>
    <row r="18" spans="1:3" x14ac:dyDescent="0.25">
      <c r="A18" t="s">
        <v>18</v>
      </c>
      <c r="B18">
        <v>10623</v>
      </c>
      <c r="C18">
        <f>51+259+24+12437+4+1+40+1510+2+57+1516+8+10623</f>
        <v>26532</v>
      </c>
    </row>
    <row r="19" spans="1:3" x14ac:dyDescent="0.25">
      <c r="A19" t="s">
        <v>19</v>
      </c>
      <c r="B19">
        <v>4295</v>
      </c>
      <c r="C19">
        <f>43+137+10+3705+7+2+13+1174+2+14+507+4+4295</f>
        <v>9913</v>
      </c>
    </row>
    <row r="20" spans="1:3" x14ac:dyDescent="0.25">
      <c r="A20" t="s">
        <v>20</v>
      </c>
      <c r="B20">
        <v>768</v>
      </c>
      <c r="C20">
        <f>7+39+0+647+2+0+5+82+0+2+59+0+768</f>
        <v>1611</v>
      </c>
    </row>
    <row r="21" spans="1:3" x14ac:dyDescent="0.25">
      <c r="A21" t="s">
        <v>21</v>
      </c>
      <c r="B21">
        <v>2322</v>
      </c>
      <c r="C21">
        <f>15+68+7+1985+1+3+8+171+0+5+209+3+2322</f>
        <v>4797</v>
      </c>
    </row>
    <row r="22" spans="1:3" x14ac:dyDescent="0.25">
      <c r="A22" t="s">
        <v>22</v>
      </c>
      <c r="B22">
        <v>1092</v>
      </c>
      <c r="C22">
        <f>12+27+3+828+2+2+9+90+0+3+100+2+1092</f>
        <v>2170</v>
      </c>
    </row>
    <row r="23" spans="1:3" x14ac:dyDescent="0.25">
      <c r="A23" t="s">
        <v>23</v>
      </c>
      <c r="B23">
        <v>1836</v>
      </c>
      <c r="C23">
        <f>14+40+3+995+1+2+19+241+1+0+150+6+1836</f>
        <v>3308</v>
      </c>
    </row>
    <row r="24" spans="1:3" x14ac:dyDescent="0.25">
      <c r="A24" t="s">
        <v>24</v>
      </c>
      <c r="B24">
        <v>4267</v>
      </c>
      <c r="C24">
        <f>31+79+10+2045+4+1+8+617+1+20+376+1+4267</f>
        <v>7460</v>
      </c>
    </row>
    <row r="25" spans="1:3" x14ac:dyDescent="0.25">
      <c r="A25" t="s">
        <v>25</v>
      </c>
      <c r="B25">
        <v>12630</v>
      </c>
      <c r="C25">
        <f>105+285+25+7872+16+8+25+2482+1+53+1395+14+12630</f>
        <v>24911</v>
      </c>
    </row>
    <row r="26" spans="1:3" x14ac:dyDescent="0.25">
      <c r="A26" t="s">
        <v>26</v>
      </c>
      <c r="B26">
        <v>7326</v>
      </c>
      <c r="C26">
        <f>85+188+17+6055+9+6+37+3274+8+37+1348+10+7326</f>
        <v>18400</v>
      </c>
    </row>
    <row r="27" spans="1:3" x14ac:dyDescent="0.25">
      <c r="A27" t="s">
        <v>27</v>
      </c>
      <c r="B27">
        <v>429</v>
      </c>
      <c r="C27">
        <f>2+6+2+207+1+0+4+74+0+0+29+0+429</f>
        <v>754</v>
      </c>
    </row>
    <row r="28" spans="1:3" x14ac:dyDescent="0.25">
      <c r="A28" t="s">
        <v>28</v>
      </c>
      <c r="B28">
        <v>404</v>
      </c>
      <c r="C28">
        <f>5+11+7+121+12+13+19+60+18+22+44+24+404</f>
        <v>760</v>
      </c>
    </row>
    <row r="29" spans="1:3" x14ac:dyDescent="0.25">
      <c r="A29" t="s">
        <v>29</v>
      </c>
      <c r="B29">
        <v>117</v>
      </c>
      <c r="C29">
        <f>4+1+0+26+0+0+0+14+0+0+8+0+117</f>
        <v>170</v>
      </c>
    </row>
    <row r="30" spans="1:3" x14ac:dyDescent="0.25">
      <c r="A30" t="s">
        <v>30</v>
      </c>
      <c r="B30">
        <v>1949</v>
      </c>
      <c r="C30">
        <f>11+63+6+1799+3+2+17+237+1+2+193+2+1949</f>
        <v>4285</v>
      </c>
    </row>
    <row r="31" spans="1:3" x14ac:dyDescent="0.25">
      <c r="A31" t="s">
        <v>31</v>
      </c>
      <c r="B31">
        <v>10058</v>
      </c>
      <c r="C31">
        <f>90+256+25+7158+15+4+26+1746+3+33+1168+6+10058</f>
        <v>20588</v>
      </c>
    </row>
    <row r="32" spans="1:3" x14ac:dyDescent="0.25">
      <c r="A32" t="s">
        <v>32</v>
      </c>
      <c r="B32">
        <v>1351</v>
      </c>
      <c r="C32">
        <f>13+26+1+848+0+2+7+97+0+3+48+0+1351</f>
        <v>2396</v>
      </c>
    </row>
    <row r="33" spans="1:3" x14ac:dyDescent="0.25">
      <c r="A33" t="s">
        <v>33</v>
      </c>
      <c r="B33">
        <v>116</v>
      </c>
      <c r="C33">
        <f>1+2+1+85+0+0+0+19+0+0+16+0+116</f>
        <v>240</v>
      </c>
    </row>
    <row r="34" spans="1:3" x14ac:dyDescent="0.25">
      <c r="A34" t="s">
        <v>34</v>
      </c>
      <c r="B34">
        <v>764</v>
      </c>
      <c r="C34">
        <f>2+24+3+418+0+0+1+70+0+0+54+2+764</f>
        <v>1338</v>
      </c>
    </row>
    <row r="35" spans="1:3" x14ac:dyDescent="0.25">
      <c r="A35" t="s">
        <v>35</v>
      </c>
      <c r="B35">
        <v>6402</v>
      </c>
      <c r="C35">
        <f>32+151+11+4657+6+3+16+454+1+18+304+6+6402</f>
        <v>12061</v>
      </c>
    </row>
    <row r="36" spans="1:3" x14ac:dyDescent="0.25">
      <c r="A36" t="s">
        <v>36</v>
      </c>
      <c r="B36">
        <v>528</v>
      </c>
      <c r="C36">
        <f>1+18+0+356+0+0+5+59+0+2+50+0+528</f>
        <v>1019</v>
      </c>
    </row>
    <row r="37" spans="1:3" x14ac:dyDescent="0.25">
      <c r="A37" t="s">
        <v>37</v>
      </c>
      <c r="B37">
        <v>2521</v>
      </c>
      <c r="C37">
        <f>19+85+8+2306+7+8+33+1261+13+26+677+14+2521</f>
        <v>6978</v>
      </c>
    </row>
    <row r="38" spans="1:3" x14ac:dyDescent="0.25">
      <c r="A38" t="s">
        <v>38</v>
      </c>
      <c r="B38">
        <v>5366</v>
      </c>
      <c r="C38">
        <f>43+189+17+4450+1+2+18+1066+0+21+571+3+5366</f>
        <v>11747</v>
      </c>
    </row>
    <row r="39" spans="1:3" x14ac:dyDescent="0.25">
      <c r="A39" t="s">
        <v>39</v>
      </c>
      <c r="B39">
        <v>5073</v>
      </c>
      <c r="C39">
        <f>75+311+17+4057+3+3+28+1029+2+17+700+2+5073</f>
        <v>11317</v>
      </c>
    </row>
    <row r="40" spans="1:3" x14ac:dyDescent="0.25">
      <c r="A40" t="s">
        <v>40</v>
      </c>
      <c r="B40">
        <v>1247</v>
      </c>
      <c r="C40">
        <f>15+27+2+734+0+3+6+103+0+5+106+1+1247</f>
        <v>2249</v>
      </c>
    </row>
    <row r="41" spans="1:3" x14ac:dyDescent="0.25">
      <c r="A41" t="s">
        <v>41</v>
      </c>
      <c r="B41">
        <v>1463</v>
      </c>
      <c r="C41">
        <f>9+24+4+1020+1+1+6+162+1+1+100+1+1463</f>
        <v>2793</v>
      </c>
    </row>
    <row r="42" spans="1:3" x14ac:dyDescent="0.25">
      <c r="A42" t="s">
        <v>42</v>
      </c>
      <c r="B42">
        <v>5445</v>
      </c>
      <c r="C42">
        <f>47+220+18+6012+5+4+33+1256+1+13+744+10+5445</f>
        <v>13808</v>
      </c>
    </row>
    <row r="43" spans="1:3" x14ac:dyDescent="0.25">
      <c r="A43" t="s">
        <v>43</v>
      </c>
      <c r="B43">
        <v>803</v>
      </c>
      <c r="C43">
        <f>5+11+1+425+1+0+3+334+0+1+76+2+803</f>
        <v>1662</v>
      </c>
    </row>
    <row r="44" spans="1:3" x14ac:dyDescent="0.25">
      <c r="A44" t="s">
        <v>44</v>
      </c>
      <c r="B44">
        <v>2952</v>
      </c>
      <c r="C44">
        <f>33+92+10+2247+2+2+12+492+1+3+358+10+2952</f>
        <v>6214</v>
      </c>
    </row>
    <row r="45" spans="1:3" x14ac:dyDescent="0.25">
      <c r="A45" t="s">
        <v>45</v>
      </c>
      <c r="B45">
        <v>3350</v>
      </c>
      <c r="C45">
        <f>16+132+10+3163+6+2+33+751+2+7+453+4+3350</f>
        <v>7929</v>
      </c>
    </row>
    <row r="46" spans="1:3" x14ac:dyDescent="0.25">
      <c r="A46" t="s">
        <v>46</v>
      </c>
      <c r="B46">
        <v>7929</v>
      </c>
      <c r="C46">
        <f>71+195+16+5773+8+4+30+3672+7+20+1426+6+7929</f>
        <v>19157</v>
      </c>
    </row>
    <row r="47" spans="1:3" x14ac:dyDescent="0.25">
      <c r="A47" t="s">
        <v>47</v>
      </c>
      <c r="B47">
        <v>2454</v>
      </c>
      <c r="C47">
        <f>22+48+5+1786+3+2+9+201+1+8+159+4+2454</f>
        <v>4702</v>
      </c>
    </row>
    <row r="48" spans="1:3" x14ac:dyDescent="0.25">
      <c r="A48" t="s">
        <v>48</v>
      </c>
      <c r="B48">
        <v>1778</v>
      </c>
      <c r="C48">
        <f>9+36+3+1728+2+2+6+133+0+7+184+1+1778</f>
        <v>3889</v>
      </c>
    </row>
    <row r="49" spans="1:3" x14ac:dyDescent="0.25">
      <c r="A49" t="s">
        <v>49</v>
      </c>
      <c r="B49">
        <v>2605</v>
      </c>
      <c r="C49">
        <f>24+121+8+1774+0+1+21+347+1+4+303+1+2605</f>
        <v>5210</v>
      </c>
    </row>
    <row r="50" spans="1:3" x14ac:dyDescent="0.25">
      <c r="A50" t="s">
        <v>50</v>
      </c>
      <c r="B50">
        <v>754</v>
      </c>
      <c r="C50">
        <f>15+17+1+550+0+0+10+113+0+3+67+3+754</f>
        <v>1533</v>
      </c>
    </row>
    <row r="51" spans="1:3" x14ac:dyDescent="0.25">
      <c r="A51" t="s">
        <v>51</v>
      </c>
      <c r="B51">
        <v>2253</v>
      </c>
      <c r="C51">
        <f>35+106+9+1502+1+2+25+381+1+4+203+3+2253</f>
        <v>4525</v>
      </c>
    </row>
    <row r="52" spans="1:3" x14ac:dyDescent="0.25">
      <c r="A52" t="s">
        <v>52</v>
      </c>
      <c r="B52">
        <v>1850</v>
      </c>
      <c r="C52">
        <f>21+83+5+1555+1+2+12+263+1+5+202+1+1850</f>
        <v>4001</v>
      </c>
    </row>
    <row r="53" spans="1:3" x14ac:dyDescent="0.25">
      <c r="A53" t="s">
        <v>53</v>
      </c>
      <c r="B53">
        <v>237</v>
      </c>
      <c r="C53">
        <f>2+2+1+289+1+0+0+47+0+0+30+0+237</f>
        <v>609</v>
      </c>
    </row>
    <row r="54" spans="1:3" x14ac:dyDescent="0.25">
      <c r="A54" t="s">
        <v>54</v>
      </c>
      <c r="B54">
        <v>1603</v>
      </c>
      <c r="C54">
        <f>28+102+9+2012+5+1+13+891+3+11+461+4+1603</f>
        <v>5143</v>
      </c>
    </row>
    <row r="55" spans="1:3" x14ac:dyDescent="0.25">
      <c r="A55" t="s">
        <v>55</v>
      </c>
      <c r="B55">
        <v>2272</v>
      </c>
      <c r="C55">
        <f>15+57+6+1407+5+0+12+193+0+5+206+2+2272</f>
        <v>4180</v>
      </c>
    </row>
    <row r="56" spans="1:3" x14ac:dyDescent="0.25">
      <c r="A56" t="s">
        <v>56</v>
      </c>
      <c r="B56">
        <v>4711</v>
      </c>
      <c r="C56">
        <f>41+126+9+3555+6+1+22+486+1+15+375+5+4711</f>
        <v>9353</v>
      </c>
    </row>
    <row r="57" spans="1:3" x14ac:dyDescent="0.25">
      <c r="A57" t="s">
        <v>57</v>
      </c>
      <c r="B57">
        <v>1210</v>
      </c>
      <c r="C57">
        <f>17+29+2+876+1+0+6+82+0+1+47+1+1210</f>
        <v>2272</v>
      </c>
    </row>
    <row r="58" spans="1:3" x14ac:dyDescent="0.25">
      <c r="A58" t="s">
        <v>58</v>
      </c>
      <c r="B58">
        <v>2323</v>
      </c>
      <c r="C58">
        <f>24+57+11+1498+6+1+13+484+4+6+191+2+2323</f>
        <v>4620</v>
      </c>
    </row>
    <row r="59" spans="1:3" x14ac:dyDescent="0.25">
      <c r="A59" t="s">
        <v>59</v>
      </c>
      <c r="B59">
        <v>2336</v>
      </c>
      <c r="C59">
        <f>39+114+6+2510+3+2+42+315+0+9+213+6+2336</f>
        <v>5595</v>
      </c>
    </row>
    <row r="60" spans="1:3" x14ac:dyDescent="0.25">
      <c r="A60" t="s">
        <v>60</v>
      </c>
      <c r="B60">
        <v>1629</v>
      </c>
      <c r="C60">
        <f>13+46+3+1394+2+2+17+198+0+0+169+1+1629</f>
        <v>3474</v>
      </c>
    </row>
    <row r="61" spans="1:3" x14ac:dyDescent="0.25">
      <c r="A61" t="s">
        <v>61</v>
      </c>
      <c r="B61">
        <v>210</v>
      </c>
      <c r="C61">
        <f>1+4+0+128+0+0+2+30+0+0+23+0+210</f>
        <v>398</v>
      </c>
    </row>
    <row r="62" spans="1:3" x14ac:dyDescent="0.25">
      <c r="A62" t="s">
        <v>62</v>
      </c>
      <c r="B62">
        <v>13843</v>
      </c>
      <c r="C62">
        <f>91+350+31+10355+9+8+54+3047+7+41+1645+26+13843</f>
        <v>29507</v>
      </c>
    </row>
    <row r="63" spans="1:3" x14ac:dyDescent="0.25">
      <c r="A63" t="s">
        <v>63</v>
      </c>
      <c r="B63">
        <v>1857</v>
      </c>
      <c r="C63">
        <f>18+44+5+1232+3+2+5+209+2+3+159+1+1857</f>
        <v>3540</v>
      </c>
    </row>
    <row r="64" spans="1:3" x14ac:dyDescent="0.25">
      <c r="A64" t="s">
        <v>64</v>
      </c>
      <c r="B64">
        <v>234</v>
      </c>
      <c r="C64">
        <f>5+3+0+110+0+0+2+33+0+0+30+0+234</f>
        <v>417</v>
      </c>
    </row>
    <row r="65" spans="1:3" x14ac:dyDescent="0.25">
      <c r="A65" t="s">
        <v>65</v>
      </c>
      <c r="B65">
        <v>2507</v>
      </c>
      <c r="C65">
        <f>23+49+15+1595+15+20+39+324+27+33+219+37+2507</f>
        <v>4903</v>
      </c>
    </row>
    <row r="66" spans="1:3" x14ac:dyDescent="0.25">
      <c r="A66" t="s">
        <v>66</v>
      </c>
      <c r="B66">
        <v>1870</v>
      </c>
      <c r="C66">
        <f>21+46+9+1198+4+5+6+120+1+4+87+7+1870</f>
        <v>3378</v>
      </c>
    </row>
    <row r="67" spans="1:3" x14ac:dyDescent="0.25">
      <c r="A67" t="s">
        <v>67</v>
      </c>
      <c r="B67">
        <v>1429</v>
      </c>
      <c r="C67">
        <f>16+53+4+1451+5+2+5+179+0+5+114+3+1429</f>
        <v>3266</v>
      </c>
    </row>
    <row r="68" spans="1:3" x14ac:dyDescent="0.25">
      <c r="A68" t="s">
        <v>68</v>
      </c>
      <c r="B68">
        <v>909</v>
      </c>
      <c r="C68">
        <f>21+15+0+308+0+0+5+169+0+0+73+3+909</f>
        <v>1503</v>
      </c>
    </row>
    <row r="69" spans="1:3" x14ac:dyDescent="0.25">
      <c r="A69" t="s">
        <v>69</v>
      </c>
      <c r="B69">
        <v>803</v>
      </c>
      <c r="C69">
        <f>2+15+1+324+1+0+5+67+0+1+41+0+803</f>
        <v>1260</v>
      </c>
    </row>
    <row r="70" spans="1:3" x14ac:dyDescent="0.25">
      <c r="A70" t="s">
        <v>70</v>
      </c>
      <c r="B70">
        <v>1883</v>
      </c>
      <c r="C70">
        <f>9+44+6+2100+0+2+4+186+2+10+184+209+1883</f>
        <v>4639</v>
      </c>
    </row>
    <row r="71" spans="1:3" x14ac:dyDescent="0.25">
      <c r="A71" t="s">
        <v>71</v>
      </c>
      <c r="B71">
        <v>1958</v>
      </c>
      <c r="C71">
        <f>15+44+2+1553+0+2+22+224+1+3+173+1+1958</f>
        <v>3998</v>
      </c>
    </row>
    <row r="72" spans="1:3" x14ac:dyDescent="0.25">
      <c r="A72" t="s">
        <v>72</v>
      </c>
      <c r="B72">
        <v>1925</v>
      </c>
      <c r="C72">
        <f>11+44+5+1264+2+1+24+233+1+4+165+2+1925</f>
        <v>3681</v>
      </c>
    </row>
    <row r="73" spans="1:3" x14ac:dyDescent="0.25">
      <c r="A73" t="s">
        <v>73</v>
      </c>
      <c r="B73">
        <v>152</v>
      </c>
      <c r="C73">
        <f>0+1+3+89+0+0+2+20+0+0+13+0+152</f>
        <v>280</v>
      </c>
    </row>
    <row r="74" spans="1:3" x14ac:dyDescent="0.25">
      <c r="A74" t="s">
        <v>74</v>
      </c>
      <c r="B74">
        <v>2172</v>
      </c>
      <c r="C74">
        <f>19+93+4+2125+2+6+31+320+2+8+242+6+2172</f>
        <v>5030</v>
      </c>
    </row>
    <row r="75" spans="1:3" x14ac:dyDescent="0.25">
      <c r="A75" t="s">
        <v>75</v>
      </c>
      <c r="B75">
        <v>1228</v>
      </c>
      <c r="C75">
        <f>2+22+3+620+0+0+2+140+0+2+87+2+1228</f>
        <v>2108</v>
      </c>
    </row>
    <row r="76" spans="1:3" x14ac:dyDescent="0.25">
      <c r="A76" t="s">
        <v>76</v>
      </c>
      <c r="B76">
        <v>3134</v>
      </c>
      <c r="C76">
        <f>28+67+8+1889+1+3+13+688+0+13+404+7+3134</f>
        <v>6255</v>
      </c>
    </row>
    <row r="77" spans="1:3" x14ac:dyDescent="0.25">
      <c r="A77" t="s">
        <v>77</v>
      </c>
      <c r="B77">
        <v>1418</v>
      </c>
      <c r="C77">
        <f>6+29+2+654+1+0+9+338+0+3+121+1+1418</f>
        <v>2582</v>
      </c>
    </row>
    <row r="78" spans="1:3" x14ac:dyDescent="0.25">
      <c r="A78" t="s">
        <v>78</v>
      </c>
      <c r="B78">
        <v>1740</v>
      </c>
      <c r="C78">
        <f>20+52+4+1307+2+1+3+122+1+3+98+4+1740</f>
        <v>3357</v>
      </c>
    </row>
    <row r="79" spans="1:3" x14ac:dyDescent="0.25">
      <c r="A79" t="s">
        <v>79</v>
      </c>
      <c r="B79">
        <v>1193</v>
      </c>
      <c r="C79">
        <f>14+43+3+884+3+3+9+127+1+2+100+1+1193</f>
        <v>2383</v>
      </c>
    </row>
    <row r="80" spans="1:3" x14ac:dyDescent="0.25">
      <c r="A80" t="s">
        <v>80</v>
      </c>
      <c r="B80">
        <v>367</v>
      </c>
      <c r="C80">
        <f>5+14+3+226+1+0+1+30+1+1+22+0+367</f>
        <v>671</v>
      </c>
    </row>
    <row r="81" spans="1:3" x14ac:dyDescent="0.25">
      <c r="A81" t="s">
        <v>81</v>
      </c>
      <c r="B81">
        <v>1215</v>
      </c>
      <c r="C81">
        <f>13+45+1+971+1+0+10+240+1+2+143+3+1215</f>
        <v>2645</v>
      </c>
    </row>
    <row r="82" spans="1:3" x14ac:dyDescent="0.25">
      <c r="A82" t="s">
        <v>82</v>
      </c>
      <c r="B82">
        <v>1030</v>
      </c>
      <c r="C82">
        <f>20+21+2+613+2+2+6+116+1+3+70+4+1030</f>
        <v>1890</v>
      </c>
    </row>
    <row r="83" spans="1:3" x14ac:dyDescent="0.25">
      <c r="A83" t="s">
        <v>83</v>
      </c>
      <c r="B83">
        <v>1555</v>
      </c>
      <c r="C83">
        <f>12+24+3+869+1+1+6+218+0+1+163+1+1555</f>
        <v>2854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akbailey</dc:creator>
  <cp:lastModifiedBy>akbailey</cp:lastModifiedBy>
  <dcterms:created xsi:type="dcterms:W3CDTF">2020-03-31T21:57:57Z</dcterms:created>
  <dcterms:modified xsi:type="dcterms:W3CDTF">2020-04-04T00:48:06Z</dcterms:modified>
</cp:coreProperties>
</file>